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5440" windowHeight="12435" activeTab="1"/>
  </bookViews>
  <sheets>
    <sheet name="форма 2" sheetId="6" r:id="rId1"/>
    <sheet name="форма 1 рабочая" sheetId="7" r:id="rId2"/>
  </sheets>
  <definedNames>
    <definedName name="_xlnm._FilterDatabase" localSheetId="1" hidden="1">'форма 1 рабочая'!$A$11:$CI$1981</definedName>
    <definedName name="_xlnm._FilterDatabase" localSheetId="0" hidden="1">'форма 2'!$A$10:$S$252</definedName>
    <definedName name="_xlnm.Print_Titles" localSheetId="1">'форма 1 рабочая'!$6:$11</definedName>
    <definedName name="_xlnm.Print_Titles" localSheetId="0">'форма 2'!$5:$10</definedName>
    <definedName name="_xlnm.Print_Area" localSheetId="1">'форма 1 рабочая'!$A$1:$Z$1981</definedName>
    <definedName name="_xlnm.Print_Area" localSheetId="0">'форма 2'!$A$1:$S$249</definedName>
  </definedNames>
  <calcPr calcId="125725"/>
</workbook>
</file>

<file path=xl/calcChain.xml><?xml version="1.0" encoding="utf-8"?>
<calcChain xmlns="http://schemas.openxmlformats.org/spreadsheetml/2006/main">
  <c r="C233" i="6"/>
  <c r="O52"/>
  <c r="G1574" i="7" l="1"/>
  <c r="H1574"/>
  <c r="I1574"/>
  <c r="J1574"/>
  <c r="K1574"/>
  <c r="N1574"/>
  <c r="O1574"/>
  <c r="P1574"/>
  <c r="J986"/>
  <c r="F986" s="1"/>
  <c r="I1970" l="1"/>
  <c r="F1970"/>
  <c r="F1971" s="1"/>
  <c r="I1964"/>
  <c r="D196" i="6" l="1"/>
  <c r="D199" s="1"/>
  <c r="G1577" i="7"/>
  <c r="H1577"/>
  <c r="J1577"/>
  <c r="K1577"/>
  <c r="L1577"/>
  <c r="M1577"/>
  <c r="N1577"/>
  <c r="O1577"/>
  <c r="P1577"/>
  <c r="Q1577"/>
  <c r="R1577"/>
  <c r="S1577"/>
  <c r="T1577"/>
  <c r="U1577"/>
  <c r="V1577"/>
  <c r="X1577"/>
  <c r="Y1577"/>
  <c r="Z1577"/>
  <c r="G1576"/>
  <c r="H1576"/>
  <c r="J1576"/>
  <c r="K1576"/>
  <c r="L1576"/>
  <c r="M1576"/>
  <c r="N1576"/>
  <c r="O1576"/>
  <c r="P1576"/>
  <c r="Q1576"/>
  <c r="R1576"/>
  <c r="S1576"/>
  <c r="T1576"/>
  <c r="U1576"/>
  <c r="V1576"/>
  <c r="X1576"/>
  <c r="Y1576"/>
  <c r="Z1576"/>
  <c r="J1575"/>
  <c r="K1575"/>
  <c r="L1575"/>
  <c r="M1575"/>
  <c r="N1575"/>
  <c r="O1575"/>
  <c r="P1575"/>
  <c r="Q1575"/>
  <c r="R1575"/>
  <c r="S1575"/>
  <c r="T1575"/>
  <c r="U1575"/>
  <c r="V1575"/>
  <c r="W1575"/>
  <c r="X1575"/>
  <c r="Y1575"/>
  <c r="Z1575"/>
  <c r="G1575"/>
  <c r="H1575"/>
  <c r="U1574"/>
  <c r="U1601" s="1"/>
  <c r="V1574"/>
  <c r="V1601" s="1"/>
  <c r="W1574"/>
  <c r="X1574"/>
  <c r="Y1574"/>
  <c r="Z1574"/>
  <c r="R1574"/>
  <c r="R1601" s="1"/>
  <c r="S1574"/>
  <c r="S1601" s="1"/>
  <c r="T1574"/>
  <c r="T1601" s="1"/>
  <c r="O1601"/>
  <c r="P1601"/>
  <c r="N1601"/>
  <c r="K1601"/>
  <c r="G1601"/>
  <c r="C1592"/>
  <c r="Y1600"/>
  <c r="W1600"/>
  <c r="V1600"/>
  <c r="U1600"/>
  <c r="S1600"/>
  <c r="Q1600"/>
  <c r="L1600"/>
  <c r="J1600"/>
  <c r="G1600"/>
  <c r="I1583"/>
  <c r="Y1591"/>
  <c r="W1591"/>
  <c r="V1591"/>
  <c r="U1591"/>
  <c r="S1591"/>
  <c r="Q1591"/>
  <c r="L1591"/>
  <c r="J1591"/>
  <c r="G1591"/>
  <c r="Z1588"/>
  <c r="Y1588"/>
  <c r="X1588"/>
  <c r="V1588"/>
  <c r="U1588"/>
  <c r="T1588"/>
  <c r="S1588"/>
  <c r="R1588"/>
  <c r="Q1588"/>
  <c r="P1588"/>
  <c r="O1588"/>
  <c r="N1588"/>
  <c r="M1588"/>
  <c r="L1588"/>
  <c r="K1588"/>
  <c r="J1588"/>
  <c r="I1588"/>
  <c r="H1588"/>
  <c r="G1588"/>
  <c r="Z1587"/>
  <c r="Y1587"/>
  <c r="X1587"/>
  <c r="V1587"/>
  <c r="U1587"/>
  <c r="T1587"/>
  <c r="S1587"/>
  <c r="R1587"/>
  <c r="Q1587"/>
  <c r="P1587"/>
  <c r="O1587"/>
  <c r="N1587"/>
  <c r="M1587"/>
  <c r="L1587"/>
  <c r="K1587"/>
  <c r="J1587"/>
  <c r="I1587"/>
  <c r="H1587"/>
  <c r="G1587"/>
  <c r="Z1586"/>
  <c r="Y1586"/>
  <c r="X1586"/>
  <c r="V1586"/>
  <c r="U1586"/>
  <c r="T1586"/>
  <c r="S1586"/>
  <c r="R1586"/>
  <c r="Q1586"/>
  <c r="P1586"/>
  <c r="O1586"/>
  <c r="N1586"/>
  <c r="M1586"/>
  <c r="L1586"/>
  <c r="K1586"/>
  <c r="J1586"/>
  <c r="I1586"/>
  <c r="H1586"/>
  <c r="G1586"/>
  <c r="Z1585"/>
  <c r="Y1585"/>
  <c r="X1585"/>
  <c r="V1585"/>
  <c r="U1585"/>
  <c r="T1585"/>
  <c r="S1585"/>
  <c r="R1585"/>
  <c r="Q1585"/>
  <c r="P1585"/>
  <c r="O1585"/>
  <c r="N1585"/>
  <c r="M1585"/>
  <c r="L1585"/>
  <c r="K1585"/>
  <c r="J1585"/>
  <c r="I1585"/>
  <c r="H1585"/>
  <c r="G1585"/>
  <c r="Z1584"/>
  <c r="Y1584"/>
  <c r="X1584"/>
  <c r="V1584"/>
  <c r="U1584"/>
  <c r="T1584"/>
  <c r="S1584"/>
  <c r="R1584"/>
  <c r="Q1584"/>
  <c r="P1584"/>
  <c r="O1584"/>
  <c r="N1584"/>
  <c r="M1584"/>
  <c r="L1584"/>
  <c r="K1584"/>
  <c r="J1584"/>
  <c r="I1584"/>
  <c r="H1584"/>
  <c r="G1584"/>
  <c r="Z1583"/>
  <c r="Y1583"/>
  <c r="X1583"/>
  <c r="V1583"/>
  <c r="U1583"/>
  <c r="T1583"/>
  <c r="S1583"/>
  <c r="R1583"/>
  <c r="Q1583"/>
  <c r="P1583"/>
  <c r="O1583"/>
  <c r="N1583"/>
  <c r="M1583"/>
  <c r="L1583"/>
  <c r="K1583"/>
  <c r="J1583"/>
  <c r="H1583"/>
  <c r="G1583"/>
  <c r="Z1553"/>
  <c r="Z1554" s="1"/>
  <c r="X1553"/>
  <c r="X1554" s="1"/>
  <c r="T1553"/>
  <c r="T1554" s="1"/>
  <c r="R1553"/>
  <c r="R1554" s="1"/>
  <c r="P1553"/>
  <c r="P1554" s="1"/>
  <c r="I1549"/>
  <c r="I1548"/>
  <c r="Y1589" l="1"/>
  <c r="Y1590" s="1"/>
  <c r="I1589"/>
  <c r="I1590" s="1"/>
  <c r="H1589"/>
  <c r="H1590" s="1"/>
  <c r="J1589"/>
  <c r="J1590" s="1"/>
  <c r="L1589"/>
  <c r="L1590" s="1"/>
  <c r="N1589"/>
  <c r="N1590" s="1"/>
  <c r="P1589"/>
  <c r="P1590" s="1"/>
  <c r="R1589"/>
  <c r="R1590" s="1"/>
  <c r="T1589"/>
  <c r="T1590" s="1"/>
  <c r="V1589"/>
  <c r="V1590" s="1"/>
  <c r="G1589"/>
  <c r="G1590" s="1"/>
  <c r="K1589"/>
  <c r="K1590" s="1"/>
  <c r="M1589"/>
  <c r="M1590" s="1"/>
  <c r="O1589"/>
  <c r="O1590" s="1"/>
  <c r="Q1589"/>
  <c r="Q1590" s="1"/>
  <c r="S1589"/>
  <c r="S1590" s="1"/>
  <c r="U1589"/>
  <c r="U1590" s="1"/>
  <c r="X1589"/>
  <c r="X1590" s="1"/>
  <c r="Z1589"/>
  <c r="Z1590" s="1"/>
  <c r="AN1583"/>
  <c r="AN1589" l="1"/>
  <c r="I1504"/>
  <c r="I1503"/>
  <c r="I1495"/>
  <c r="I1494"/>
  <c r="I1514"/>
  <c r="I1577" s="1"/>
  <c r="I1513"/>
  <c r="I1575" l="1"/>
  <c r="I1576"/>
  <c r="J1601"/>
  <c r="G906" l="1"/>
  <c r="L1232" l="1"/>
  <c r="L1160"/>
  <c r="C1574" l="1"/>
  <c r="C1601" s="1"/>
  <c r="Q1339" l="1"/>
  <c r="Q1331" s="1"/>
  <c r="L1339"/>
  <c r="M1331" s="1"/>
  <c r="Q1330"/>
  <c r="Q1322" s="1"/>
  <c r="L1330"/>
  <c r="M1322" s="1"/>
  <c r="L1322" s="1"/>
  <c r="L1331" l="1"/>
  <c r="D86" i="6"/>
  <c r="C86"/>
  <c r="Y1963" i="7" l="1"/>
  <c r="W1963"/>
  <c r="V1963"/>
  <c r="U1963"/>
  <c r="S1963"/>
  <c r="Q1963"/>
  <c r="L1963"/>
  <c r="J1963"/>
  <c r="I1963"/>
  <c r="G1963"/>
  <c r="Y1972"/>
  <c r="W1972"/>
  <c r="V1972"/>
  <c r="U1972"/>
  <c r="S1972"/>
  <c r="Q1972"/>
  <c r="L1972"/>
  <c r="J1972"/>
  <c r="G1972"/>
  <c r="H601"/>
  <c r="H1964" s="1"/>
  <c r="H1970" s="1"/>
  <c r="I601"/>
  <c r="J601"/>
  <c r="J1964" s="1"/>
  <c r="K601"/>
  <c r="L601"/>
  <c r="L1964" s="1"/>
  <c r="M601"/>
  <c r="M1964" s="1"/>
  <c r="N601"/>
  <c r="N1964" s="1"/>
  <c r="O601"/>
  <c r="P601"/>
  <c r="P1964" s="1"/>
  <c r="Q601"/>
  <c r="Q1964" s="1"/>
  <c r="R601"/>
  <c r="R1964" s="1"/>
  <c r="S601"/>
  <c r="T601"/>
  <c r="T1964" s="1"/>
  <c r="U601"/>
  <c r="U1964" s="1"/>
  <c r="V601"/>
  <c r="V1964" s="1"/>
  <c r="W601"/>
  <c r="X601"/>
  <c r="X1964" s="1"/>
  <c r="Y601"/>
  <c r="Y1964" s="1"/>
  <c r="Z601"/>
  <c r="Z1964" s="1"/>
  <c r="H602"/>
  <c r="I602"/>
  <c r="J602"/>
  <c r="J1965" s="1"/>
  <c r="K602"/>
  <c r="K1965" s="1"/>
  <c r="L602"/>
  <c r="L1965" s="1"/>
  <c r="M602"/>
  <c r="M1965" s="1"/>
  <c r="N602"/>
  <c r="N1965" s="1"/>
  <c r="O602"/>
  <c r="O1965" s="1"/>
  <c r="P602"/>
  <c r="Q602"/>
  <c r="Q1965" s="1"/>
  <c r="R602"/>
  <c r="R1965" s="1"/>
  <c r="S602"/>
  <c r="S1965" s="1"/>
  <c r="T602"/>
  <c r="U602"/>
  <c r="U1965" s="1"/>
  <c r="V602"/>
  <c r="V1965" s="1"/>
  <c r="W602"/>
  <c r="W1965" s="1"/>
  <c r="X602"/>
  <c r="Y602"/>
  <c r="Y1965" s="1"/>
  <c r="Z602"/>
  <c r="Z1965" s="1"/>
  <c r="H603"/>
  <c r="H1966" s="1"/>
  <c r="I603"/>
  <c r="J603"/>
  <c r="J1966" s="1"/>
  <c r="K603"/>
  <c r="K1966" s="1"/>
  <c r="L603"/>
  <c r="L1966" s="1"/>
  <c r="M603"/>
  <c r="N603"/>
  <c r="N1966" s="1"/>
  <c r="O603"/>
  <c r="O1966" s="1"/>
  <c r="P603"/>
  <c r="P1966" s="1"/>
  <c r="Q603"/>
  <c r="R603"/>
  <c r="R1966" s="1"/>
  <c r="S603"/>
  <c r="S1966" s="1"/>
  <c r="T603"/>
  <c r="T1966" s="1"/>
  <c r="U603"/>
  <c r="V603"/>
  <c r="V1966" s="1"/>
  <c r="W603"/>
  <c r="W1966" s="1"/>
  <c r="X603"/>
  <c r="X1966" s="1"/>
  <c r="Y603"/>
  <c r="Z603"/>
  <c r="Z1966" s="1"/>
  <c r="H604"/>
  <c r="H1967" s="1"/>
  <c r="I604"/>
  <c r="I1967" s="1"/>
  <c r="J604"/>
  <c r="K604"/>
  <c r="K1967" s="1"/>
  <c r="L604"/>
  <c r="L1967" s="1"/>
  <c r="M604"/>
  <c r="M1967" s="1"/>
  <c r="N604"/>
  <c r="O604"/>
  <c r="O1967" s="1"/>
  <c r="P604"/>
  <c r="P1967" s="1"/>
  <c r="Q604"/>
  <c r="Q1967" s="1"/>
  <c r="R604"/>
  <c r="S604"/>
  <c r="S1967" s="1"/>
  <c r="T604"/>
  <c r="T1967" s="1"/>
  <c r="U604"/>
  <c r="U1967" s="1"/>
  <c r="V604"/>
  <c r="W604"/>
  <c r="W1967" s="1"/>
  <c r="X604"/>
  <c r="X1967" s="1"/>
  <c r="Y604"/>
  <c r="Y1967" s="1"/>
  <c r="Z604"/>
  <c r="H605"/>
  <c r="H1968" s="1"/>
  <c r="I605"/>
  <c r="J605"/>
  <c r="J1968" s="1"/>
  <c r="K605"/>
  <c r="K1968" s="1"/>
  <c r="L605"/>
  <c r="L1968" s="1"/>
  <c r="M605"/>
  <c r="M1968" s="1"/>
  <c r="N605"/>
  <c r="N1968" s="1"/>
  <c r="O605"/>
  <c r="O1968" s="1"/>
  <c r="P605"/>
  <c r="P1968" s="1"/>
  <c r="Q605"/>
  <c r="Q1968" s="1"/>
  <c r="R605"/>
  <c r="R1968" s="1"/>
  <c r="S605"/>
  <c r="S1968" s="1"/>
  <c r="T605"/>
  <c r="T1968" s="1"/>
  <c r="U605"/>
  <c r="U1968" s="1"/>
  <c r="V605"/>
  <c r="V1968" s="1"/>
  <c r="W605"/>
  <c r="W1968" s="1"/>
  <c r="X605"/>
  <c r="X1968" s="1"/>
  <c r="Y605"/>
  <c r="Y1968" s="1"/>
  <c r="Z605"/>
  <c r="Z1968" s="1"/>
  <c r="H606"/>
  <c r="H1969" s="1"/>
  <c r="I606"/>
  <c r="I1969" s="1"/>
  <c r="J606"/>
  <c r="J1969" s="1"/>
  <c r="K606"/>
  <c r="K1969" s="1"/>
  <c r="L606"/>
  <c r="L1969" s="1"/>
  <c r="M606"/>
  <c r="M1969" s="1"/>
  <c r="N606"/>
  <c r="N1969" s="1"/>
  <c r="O606"/>
  <c r="O1969" s="1"/>
  <c r="P606"/>
  <c r="P1969" s="1"/>
  <c r="Q606"/>
  <c r="Q1969" s="1"/>
  <c r="R606"/>
  <c r="R1969" s="1"/>
  <c r="S606"/>
  <c r="S1969" s="1"/>
  <c r="T606"/>
  <c r="T1969" s="1"/>
  <c r="U606"/>
  <c r="U1969" s="1"/>
  <c r="V606"/>
  <c r="V1969" s="1"/>
  <c r="W606"/>
  <c r="W1969" s="1"/>
  <c r="X606"/>
  <c r="X1969" s="1"/>
  <c r="Y606"/>
  <c r="Y1969" s="1"/>
  <c r="Z606"/>
  <c r="Z1969" s="1"/>
  <c r="G602"/>
  <c r="G1965" s="1"/>
  <c r="G603"/>
  <c r="G1966" s="1"/>
  <c r="G604"/>
  <c r="G1967" s="1"/>
  <c r="G605"/>
  <c r="G1968" s="1"/>
  <c r="G606"/>
  <c r="G1969" s="1"/>
  <c r="G601"/>
  <c r="G1964" s="1"/>
  <c r="G1970" s="1"/>
  <c r="C601"/>
  <c r="F574"/>
  <c r="F575"/>
  <c r="F576"/>
  <c r="F577"/>
  <c r="Z598"/>
  <c r="Y598"/>
  <c r="X598"/>
  <c r="W598"/>
  <c r="V598"/>
  <c r="U598"/>
  <c r="T598"/>
  <c r="S598"/>
  <c r="R598"/>
  <c r="Q598"/>
  <c r="P598"/>
  <c r="O598"/>
  <c r="N598"/>
  <c r="M598"/>
  <c r="L598"/>
  <c r="K598"/>
  <c r="J598"/>
  <c r="I598"/>
  <c r="I599" s="1"/>
  <c r="I600" s="1"/>
  <c r="H598"/>
  <c r="G598"/>
  <c r="F597"/>
  <c r="F596"/>
  <c r="F595"/>
  <c r="F594"/>
  <c r="F593"/>
  <c r="F601" l="1"/>
  <c r="R607"/>
  <c r="R1970" s="1"/>
  <c r="U607"/>
  <c r="U1970" s="1"/>
  <c r="F604"/>
  <c r="F1967" s="1"/>
  <c r="Z607"/>
  <c r="Z1970" s="1"/>
  <c r="Z1967"/>
  <c r="N607"/>
  <c r="N1970" s="1"/>
  <c r="N1967"/>
  <c r="J607"/>
  <c r="J1970" s="1"/>
  <c r="J1967"/>
  <c r="Y607"/>
  <c r="Y1970" s="1"/>
  <c r="Y1966"/>
  <c r="Q607"/>
  <c r="Q1970" s="1"/>
  <c r="Q1966"/>
  <c r="F603"/>
  <c r="X607"/>
  <c r="X1970" s="1"/>
  <c r="X1965"/>
  <c r="T607"/>
  <c r="T1970" s="1"/>
  <c r="T1965"/>
  <c r="P1965"/>
  <c r="P607"/>
  <c r="P1970" s="1"/>
  <c r="H1965"/>
  <c r="H607"/>
  <c r="W607"/>
  <c r="W1970" s="1"/>
  <c r="W1964"/>
  <c r="S607"/>
  <c r="S1970" s="1"/>
  <c r="S1964"/>
  <c r="O607"/>
  <c r="O1970" s="1"/>
  <c r="O1964"/>
  <c r="K607"/>
  <c r="K1970" s="1"/>
  <c r="K1964"/>
  <c r="R1967"/>
  <c r="U1966"/>
  <c r="V607"/>
  <c r="V1970" s="1"/>
  <c r="V1967"/>
  <c r="M607"/>
  <c r="M1970" s="1"/>
  <c r="M1966"/>
  <c r="L607"/>
  <c r="L1970" s="1"/>
  <c r="F602"/>
  <c r="F1965" s="1"/>
  <c r="I1968"/>
  <c r="I1966"/>
  <c r="I1965"/>
  <c r="F606"/>
  <c r="F1969" s="1"/>
  <c r="I607"/>
  <c r="F605"/>
  <c r="G607"/>
  <c r="F598"/>
  <c r="F1966" l="1"/>
  <c r="F607"/>
  <c r="F1968"/>
  <c r="I608"/>
  <c r="I609" s="1"/>
  <c r="C234" i="6" l="1"/>
  <c r="C1861" i="7"/>
  <c r="H1862"/>
  <c r="I1862"/>
  <c r="J1862"/>
  <c r="K1862"/>
  <c r="L1862"/>
  <c r="M1862"/>
  <c r="N1862"/>
  <c r="O1862"/>
  <c r="P1862"/>
  <c r="Q1862"/>
  <c r="R1862"/>
  <c r="S1862"/>
  <c r="T1862"/>
  <c r="U1862"/>
  <c r="V1862"/>
  <c r="W1862"/>
  <c r="X1862"/>
  <c r="Y1862"/>
  <c r="Z1862"/>
  <c r="H1863"/>
  <c r="I1863"/>
  <c r="J1863"/>
  <c r="K1863"/>
  <c r="L1863"/>
  <c r="M1863"/>
  <c r="N1863"/>
  <c r="O1863"/>
  <c r="P1863"/>
  <c r="Q1863"/>
  <c r="R1863"/>
  <c r="S1863"/>
  <c r="T1863"/>
  <c r="U1863"/>
  <c r="V1863"/>
  <c r="W1863"/>
  <c r="X1863"/>
  <c r="Y1863"/>
  <c r="Z1863"/>
  <c r="H1864"/>
  <c r="I1864"/>
  <c r="J1864"/>
  <c r="K1864"/>
  <c r="L1864"/>
  <c r="M1864"/>
  <c r="N1864"/>
  <c r="O1864"/>
  <c r="P1864"/>
  <c r="Q1864"/>
  <c r="R1864"/>
  <c r="S1864"/>
  <c r="T1864"/>
  <c r="U1864"/>
  <c r="V1864"/>
  <c r="W1864"/>
  <c r="X1864"/>
  <c r="Y1864"/>
  <c r="Z1864"/>
  <c r="H1865"/>
  <c r="I1865"/>
  <c r="J1865"/>
  <c r="K1865"/>
  <c r="L1865"/>
  <c r="M1865"/>
  <c r="N1865"/>
  <c r="O1865"/>
  <c r="P1865"/>
  <c r="Q1865"/>
  <c r="R1865"/>
  <c r="S1865"/>
  <c r="T1865"/>
  <c r="U1865"/>
  <c r="V1865"/>
  <c r="W1865"/>
  <c r="X1865"/>
  <c r="Y1865"/>
  <c r="Z1865"/>
  <c r="H1866"/>
  <c r="I1866"/>
  <c r="J1866"/>
  <c r="K1866"/>
  <c r="L1866"/>
  <c r="M1866"/>
  <c r="N1866"/>
  <c r="O1866"/>
  <c r="P1866"/>
  <c r="Q1866"/>
  <c r="R1866"/>
  <c r="S1866"/>
  <c r="T1866"/>
  <c r="U1866"/>
  <c r="V1866"/>
  <c r="W1866"/>
  <c r="X1866"/>
  <c r="Y1866"/>
  <c r="Z1866"/>
  <c r="G1862"/>
  <c r="G1863"/>
  <c r="G1864"/>
  <c r="G1865"/>
  <c r="G1866"/>
  <c r="F1794"/>
  <c r="H1795"/>
  <c r="H1796" s="1"/>
  <c r="K1795"/>
  <c r="K1796" s="1"/>
  <c r="M1795"/>
  <c r="M1796" s="1"/>
  <c r="N1795"/>
  <c r="N1796" s="1"/>
  <c r="O1795"/>
  <c r="O1796" s="1"/>
  <c r="P1795"/>
  <c r="P1796" s="1"/>
  <c r="R1795"/>
  <c r="R1796" s="1"/>
  <c r="T1795"/>
  <c r="T1796" s="1"/>
  <c r="V1795"/>
  <c r="V1796" s="1"/>
  <c r="X1795"/>
  <c r="X1796" s="1"/>
  <c r="Y1795"/>
  <c r="Y1796" s="1"/>
  <c r="Z1795"/>
  <c r="Z1796" s="1"/>
  <c r="Y1860"/>
  <c r="W1860"/>
  <c r="V1860"/>
  <c r="U1860"/>
  <c r="S1860"/>
  <c r="S1858" s="1"/>
  <c r="S1859" s="1"/>
  <c r="Q1860"/>
  <c r="Q1858" s="1"/>
  <c r="Q1859" s="1"/>
  <c r="L1860"/>
  <c r="L1858" s="1"/>
  <c r="L1859" s="1"/>
  <c r="J1860"/>
  <c r="I1860"/>
  <c r="G1858"/>
  <c r="G1859" s="1"/>
  <c r="G1860" s="1"/>
  <c r="F1857"/>
  <c r="F1856"/>
  <c r="F1855"/>
  <c r="F1854"/>
  <c r="Z1858"/>
  <c r="Z1859" s="1"/>
  <c r="Y1858"/>
  <c r="Y1859" s="1"/>
  <c r="X1858"/>
  <c r="X1859" s="1"/>
  <c r="W1858"/>
  <c r="W1859" s="1"/>
  <c r="V1858"/>
  <c r="V1859" s="1"/>
  <c r="U1858"/>
  <c r="U1859" s="1"/>
  <c r="T1858"/>
  <c r="T1859" s="1"/>
  <c r="R1858"/>
  <c r="R1859" s="1"/>
  <c r="P1858"/>
  <c r="P1859" s="1"/>
  <c r="O1858"/>
  <c r="O1859" s="1"/>
  <c r="N1858"/>
  <c r="N1859" s="1"/>
  <c r="M1858"/>
  <c r="M1859" s="1"/>
  <c r="K1858"/>
  <c r="K1859" s="1"/>
  <c r="J1858"/>
  <c r="J1859" s="1"/>
  <c r="H1858"/>
  <c r="H1859" s="1"/>
  <c r="Y1851"/>
  <c r="W1851"/>
  <c r="W1849" s="1"/>
  <c r="W1850" s="1"/>
  <c r="V1851"/>
  <c r="U1851"/>
  <c r="U1849" s="1"/>
  <c r="U1850" s="1"/>
  <c r="S1851"/>
  <c r="S1849" s="1"/>
  <c r="S1850" s="1"/>
  <c r="Q1851"/>
  <c r="L1851"/>
  <c r="L1849" s="1"/>
  <c r="L1850" s="1"/>
  <c r="J1851"/>
  <c r="J1849" s="1"/>
  <c r="J1850" s="1"/>
  <c r="I1851"/>
  <c r="I1849" s="1"/>
  <c r="I1850" s="1"/>
  <c r="F1848"/>
  <c r="F1847"/>
  <c r="F1846"/>
  <c r="F1845"/>
  <c r="Z1849"/>
  <c r="Z1850" s="1"/>
  <c r="Y1849"/>
  <c r="Y1850" s="1"/>
  <c r="X1849"/>
  <c r="X1850" s="1"/>
  <c r="V1849"/>
  <c r="V1850" s="1"/>
  <c r="T1849"/>
  <c r="T1850" s="1"/>
  <c r="R1849"/>
  <c r="R1850" s="1"/>
  <c r="Q1849"/>
  <c r="Q1850" s="1"/>
  <c r="P1849"/>
  <c r="P1850" s="1"/>
  <c r="O1849"/>
  <c r="O1850" s="1"/>
  <c r="N1849"/>
  <c r="N1850" s="1"/>
  <c r="M1849"/>
  <c r="M1850" s="1"/>
  <c r="K1849"/>
  <c r="K1850" s="1"/>
  <c r="H1849"/>
  <c r="H1850" s="1"/>
  <c r="G1849"/>
  <c r="G1850" s="1"/>
  <c r="G1851" s="1"/>
  <c r="W1797" l="1"/>
  <c r="W1795" s="1"/>
  <c r="W1796" s="1"/>
  <c r="U1797"/>
  <c r="U1795" s="1"/>
  <c r="U1796" s="1"/>
  <c r="Q1797"/>
  <c r="Q1795" s="1"/>
  <c r="Q1796" s="1"/>
  <c r="V1797"/>
  <c r="J1797"/>
  <c r="J1795" s="1"/>
  <c r="J1796" s="1"/>
  <c r="G1797"/>
  <c r="L1797"/>
  <c r="Y1797"/>
  <c r="S1797"/>
  <c r="S1795" s="1"/>
  <c r="S1796" s="1"/>
  <c r="I1797"/>
  <c r="I1795" s="1"/>
  <c r="I1796" s="1"/>
  <c r="AN1789"/>
  <c r="L1795"/>
  <c r="G1795"/>
  <c r="G1796" s="1"/>
  <c r="F1795"/>
  <c r="F1796" s="1"/>
  <c r="F1843"/>
  <c r="F1849" s="1"/>
  <c r="F1850" s="1"/>
  <c r="I1858"/>
  <c r="I1859" s="1"/>
  <c r="F1858"/>
  <c r="F1859" s="1"/>
  <c r="H74" i="6"/>
  <c r="AN1795" i="7" l="1"/>
  <c r="L1796"/>
  <c r="G1593"/>
  <c r="H1593"/>
  <c r="J1593"/>
  <c r="K1593"/>
  <c r="L1593"/>
  <c r="M1593"/>
  <c r="N1593"/>
  <c r="O1593"/>
  <c r="P1593"/>
  <c r="Q1593"/>
  <c r="R1593"/>
  <c r="S1593"/>
  <c r="T1593"/>
  <c r="U1593"/>
  <c r="V1593"/>
  <c r="X1593"/>
  <c r="Y1593"/>
  <c r="Z1593"/>
  <c r="G1594"/>
  <c r="H1594"/>
  <c r="J1594"/>
  <c r="K1594"/>
  <c r="L1594"/>
  <c r="M1594"/>
  <c r="N1594"/>
  <c r="O1594"/>
  <c r="P1594"/>
  <c r="Q1594"/>
  <c r="R1594"/>
  <c r="S1594"/>
  <c r="T1594"/>
  <c r="U1594"/>
  <c r="V1594"/>
  <c r="X1594"/>
  <c r="Y1594"/>
  <c r="Z1594"/>
  <c r="G1595"/>
  <c r="H1595"/>
  <c r="J1595"/>
  <c r="K1595"/>
  <c r="L1595"/>
  <c r="M1595"/>
  <c r="N1595"/>
  <c r="O1595"/>
  <c r="P1595"/>
  <c r="Q1595"/>
  <c r="R1595"/>
  <c r="S1595"/>
  <c r="T1595"/>
  <c r="U1595"/>
  <c r="V1595"/>
  <c r="X1595"/>
  <c r="Y1595"/>
  <c r="Z1595"/>
  <c r="G1578"/>
  <c r="H1578"/>
  <c r="I1578"/>
  <c r="J1578"/>
  <c r="K1578"/>
  <c r="L1578"/>
  <c r="L1596" s="1"/>
  <c r="M1578"/>
  <c r="M1596" s="1"/>
  <c r="N1578"/>
  <c r="N1596" s="1"/>
  <c r="O1578"/>
  <c r="O1596" s="1"/>
  <c r="P1578"/>
  <c r="P1596" s="1"/>
  <c r="Q1578"/>
  <c r="Q1596" s="1"/>
  <c r="R1578"/>
  <c r="R1596" s="1"/>
  <c r="S1578"/>
  <c r="S1596" s="1"/>
  <c r="T1578"/>
  <c r="T1596" s="1"/>
  <c r="U1578"/>
  <c r="U1596" s="1"/>
  <c r="V1578"/>
  <c r="V1596" s="1"/>
  <c r="X1578"/>
  <c r="X1596" s="1"/>
  <c r="Y1578"/>
  <c r="Y1596" s="1"/>
  <c r="Z1578"/>
  <c r="Z1596" s="1"/>
  <c r="G1579"/>
  <c r="G1597" s="1"/>
  <c r="H1579"/>
  <c r="H1597" s="1"/>
  <c r="I1579"/>
  <c r="I1597" s="1"/>
  <c r="J1579"/>
  <c r="J1597" s="1"/>
  <c r="K1579"/>
  <c r="K1597" s="1"/>
  <c r="L1579"/>
  <c r="L1597" s="1"/>
  <c r="M1579"/>
  <c r="M1597" s="1"/>
  <c r="N1579"/>
  <c r="N1597" s="1"/>
  <c r="O1579"/>
  <c r="O1597" s="1"/>
  <c r="P1579"/>
  <c r="P1597" s="1"/>
  <c r="Q1579"/>
  <c r="Q1597" s="1"/>
  <c r="R1579"/>
  <c r="R1597" s="1"/>
  <c r="S1579"/>
  <c r="S1597" s="1"/>
  <c r="T1579"/>
  <c r="T1597" s="1"/>
  <c r="U1579"/>
  <c r="U1597" s="1"/>
  <c r="V1579"/>
  <c r="V1597" s="1"/>
  <c r="X1579"/>
  <c r="X1597" s="1"/>
  <c r="Y1579"/>
  <c r="Y1597" s="1"/>
  <c r="Z1579"/>
  <c r="Z1597" s="1"/>
  <c r="Y1546"/>
  <c r="W1546"/>
  <c r="W1544" s="1"/>
  <c r="W1545" s="1"/>
  <c r="V1546"/>
  <c r="U1546"/>
  <c r="S1546"/>
  <c r="S1544" s="1"/>
  <c r="S1545" s="1"/>
  <c r="Q1546"/>
  <c r="Q1544" s="1"/>
  <c r="Q1545" s="1"/>
  <c r="L1546"/>
  <c r="J1546"/>
  <c r="G1546"/>
  <c r="I1544"/>
  <c r="I1545" s="1"/>
  <c r="I1546" s="1"/>
  <c r="F1543"/>
  <c r="F1542"/>
  <c r="F1541"/>
  <c r="F1540"/>
  <c r="F1539"/>
  <c r="Z1544"/>
  <c r="Z1545" s="1"/>
  <c r="Y1544"/>
  <c r="Y1545" s="1"/>
  <c r="X1544"/>
  <c r="X1545" s="1"/>
  <c r="V1544"/>
  <c r="V1545" s="1"/>
  <c r="U1544"/>
  <c r="U1545" s="1"/>
  <c r="T1544"/>
  <c r="T1545" s="1"/>
  <c r="R1544"/>
  <c r="R1545" s="1"/>
  <c r="P1544"/>
  <c r="P1545" s="1"/>
  <c r="O1544"/>
  <c r="O1545" s="1"/>
  <c r="N1544"/>
  <c r="N1545" s="1"/>
  <c r="M1544"/>
  <c r="M1545" s="1"/>
  <c r="L1544"/>
  <c r="L1545" s="1"/>
  <c r="K1544"/>
  <c r="K1545" s="1"/>
  <c r="J1544"/>
  <c r="J1545" s="1"/>
  <c r="H1544"/>
  <c r="H1545" s="1"/>
  <c r="F489"/>
  <c r="K1596" l="1"/>
  <c r="K1580"/>
  <c r="G1596"/>
  <c r="G1580"/>
  <c r="H1596"/>
  <c r="H1580"/>
  <c r="I1596"/>
  <c r="I1580"/>
  <c r="J1596"/>
  <c r="J1580"/>
  <c r="F1538"/>
  <c r="F1544" s="1"/>
  <c r="F1545" s="1"/>
  <c r="G1544"/>
  <c r="G1545" s="1"/>
  <c r="E196" i="6" l="1"/>
  <c r="G196"/>
  <c r="K196"/>
  <c r="M196"/>
  <c r="C196"/>
  <c r="D108"/>
  <c r="E108"/>
  <c r="G108"/>
  <c r="K108"/>
  <c r="C108"/>
  <c r="I1571" i="7"/>
  <c r="I1572" s="1"/>
  <c r="I1573" s="1"/>
  <c r="Z1571"/>
  <c r="Y1571"/>
  <c r="X1571"/>
  <c r="V1571"/>
  <c r="U1571"/>
  <c r="T1571"/>
  <c r="S1571"/>
  <c r="R1571"/>
  <c r="Q1571"/>
  <c r="P1571"/>
  <c r="O1571"/>
  <c r="N1571"/>
  <c r="M1571"/>
  <c r="L1571"/>
  <c r="K1571"/>
  <c r="J1571"/>
  <c r="H1571"/>
  <c r="G1571"/>
  <c r="I1562"/>
  <c r="I1563" s="1"/>
  <c r="I1564" s="1"/>
  <c r="Z1562"/>
  <c r="Y1562"/>
  <c r="X1562"/>
  <c r="V1562"/>
  <c r="U1562"/>
  <c r="T1562"/>
  <c r="S1562"/>
  <c r="R1562"/>
  <c r="Q1562"/>
  <c r="P1562"/>
  <c r="O1562"/>
  <c r="N1562"/>
  <c r="M1562"/>
  <c r="L1562"/>
  <c r="K1562"/>
  <c r="J1562"/>
  <c r="H1562"/>
  <c r="G1562"/>
  <c r="H786" l="1"/>
  <c r="I786"/>
  <c r="J786"/>
  <c r="K786"/>
  <c r="L786"/>
  <c r="M786"/>
  <c r="N786"/>
  <c r="O786"/>
  <c r="P786"/>
  <c r="Q786"/>
  <c r="R786"/>
  <c r="S786"/>
  <c r="T786"/>
  <c r="U786"/>
  <c r="V786"/>
  <c r="W786"/>
  <c r="X786"/>
  <c r="Y786"/>
  <c r="Z786"/>
  <c r="H787"/>
  <c r="I787"/>
  <c r="J787"/>
  <c r="K787"/>
  <c r="L787"/>
  <c r="M787"/>
  <c r="N787"/>
  <c r="O787"/>
  <c r="P787"/>
  <c r="Q787"/>
  <c r="R787"/>
  <c r="S787"/>
  <c r="T787"/>
  <c r="U787"/>
  <c r="V787"/>
  <c r="W787"/>
  <c r="X787"/>
  <c r="Y787"/>
  <c r="Z787"/>
  <c r="H788"/>
  <c r="I788"/>
  <c r="J788"/>
  <c r="K788"/>
  <c r="L788"/>
  <c r="M788"/>
  <c r="N788"/>
  <c r="O788"/>
  <c r="P788"/>
  <c r="Q788"/>
  <c r="R788"/>
  <c r="S788"/>
  <c r="T788"/>
  <c r="U788"/>
  <c r="V788"/>
  <c r="W788"/>
  <c r="X788"/>
  <c r="Y788"/>
  <c r="Z788"/>
  <c r="H789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G786"/>
  <c r="G787"/>
  <c r="G788"/>
  <c r="G789"/>
  <c r="G790"/>
  <c r="H583"/>
  <c r="H611" s="1"/>
  <c r="I583"/>
  <c r="I611" s="1"/>
  <c r="J583"/>
  <c r="J611" s="1"/>
  <c r="K583"/>
  <c r="K611" s="1"/>
  <c r="L583"/>
  <c r="L611" s="1"/>
  <c r="M583"/>
  <c r="M611" s="1"/>
  <c r="N583"/>
  <c r="N611" s="1"/>
  <c r="O583"/>
  <c r="O611" s="1"/>
  <c r="P583"/>
  <c r="P611" s="1"/>
  <c r="Q583"/>
  <c r="Q611" s="1"/>
  <c r="R583"/>
  <c r="R611" s="1"/>
  <c r="S583"/>
  <c r="S611" s="1"/>
  <c r="T583"/>
  <c r="T611" s="1"/>
  <c r="U583"/>
  <c r="U611" s="1"/>
  <c r="V583"/>
  <c r="V611" s="1"/>
  <c r="W583"/>
  <c r="W611" s="1"/>
  <c r="X583"/>
  <c r="X611" s="1"/>
  <c r="Y583"/>
  <c r="Y611" s="1"/>
  <c r="Z583"/>
  <c r="Z611" s="1"/>
  <c r="H584"/>
  <c r="H612" s="1"/>
  <c r="I584"/>
  <c r="I612" s="1"/>
  <c r="J584"/>
  <c r="J612" s="1"/>
  <c r="K584"/>
  <c r="K612" s="1"/>
  <c r="L584"/>
  <c r="L612" s="1"/>
  <c r="M584"/>
  <c r="M612" s="1"/>
  <c r="N584"/>
  <c r="N612" s="1"/>
  <c r="O584"/>
  <c r="O612" s="1"/>
  <c r="P584"/>
  <c r="P612" s="1"/>
  <c r="Q584"/>
  <c r="Q612" s="1"/>
  <c r="R584"/>
  <c r="R612" s="1"/>
  <c r="S584"/>
  <c r="S612" s="1"/>
  <c r="T584"/>
  <c r="T612" s="1"/>
  <c r="U584"/>
  <c r="U612" s="1"/>
  <c r="V584"/>
  <c r="V612" s="1"/>
  <c r="W584"/>
  <c r="W612" s="1"/>
  <c r="X584"/>
  <c r="X612" s="1"/>
  <c r="Y584"/>
  <c r="Y612" s="1"/>
  <c r="Z584"/>
  <c r="Z612" s="1"/>
  <c r="H585"/>
  <c r="H613" s="1"/>
  <c r="I585"/>
  <c r="I613" s="1"/>
  <c r="J585"/>
  <c r="J613" s="1"/>
  <c r="K585"/>
  <c r="K613" s="1"/>
  <c r="L585"/>
  <c r="L613" s="1"/>
  <c r="M585"/>
  <c r="M613" s="1"/>
  <c r="N585"/>
  <c r="N613" s="1"/>
  <c r="O585"/>
  <c r="O613" s="1"/>
  <c r="P585"/>
  <c r="P613" s="1"/>
  <c r="Q585"/>
  <c r="Q613" s="1"/>
  <c r="R585"/>
  <c r="R613" s="1"/>
  <c r="S585"/>
  <c r="S613" s="1"/>
  <c r="T585"/>
  <c r="T613" s="1"/>
  <c r="U585"/>
  <c r="U613" s="1"/>
  <c r="V585"/>
  <c r="V613" s="1"/>
  <c r="W585"/>
  <c r="W613" s="1"/>
  <c r="X585"/>
  <c r="X613" s="1"/>
  <c r="Y585"/>
  <c r="Y613" s="1"/>
  <c r="Z585"/>
  <c r="Z613" s="1"/>
  <c r="H586"/>
  <c r="H614" s="1"/>
  <c r="I586"/>
  <c r="I614" s="1"/>
  <c r="J586"/>
  <c r="J614" s="1"/>
  <c r="K586"/>
  <c r="K614" s="1"/>
  <c r="L586"/>
  <c r="L614" s="1"/>
  <c r="M586"/>
  <c r="M614" s="1"/>
  <c r="N586"/>
  <c r="N614" s="1"/>
  <c r="O586"/>
  <c r="O614" s="1"/>
  <c r="P586"/>
  <c r="P614" s="1"/>
  <c r="Q586"/>
  <c r="Q614" s="1"/>
  <c r="R586"/>
  <c r="R614" s="1"/>
  <c r="S586"/>
  <c r="S614" s="1"/>
  <c r="T586"/>
  <c r="T614" s="1"/>
  <c r="U586"/>
  <c r="U614" s="1"/>
  <c r="V586"/>
  <c r="V614" s="1"/>
  <c r="W586"/>
  <c r="W614" s="1"/>
  <c r="X586"/>
  <c r="X614" s="1"/>
  <c r="Y586"/>
  <c r="Y614" s="1"/>
  <c r="Z586"/>
  <c r="Z614" s="1"/>
  <c r="H587"/>
  <c r="H615" s="1"/>
  <c r="I587"/>
  <c r="I615" s="1"/>
  <c r="J587"/>
  <c r="J615" s="1"/>
  <c r="K587"/>
  <c r="K615" s="1"/>
  <c r="L587"/>
  <c r="L615" s="1"/>
  <c r="M587"/>
  <c r="M615" s="1"/>
  <c r="N587"/>
  <c r="N615" s="1"/>
  <c r="O587"/>
  <c r="O615" s="1"/>
  <c r="P587"/>
  <c r="P615" s="1"/>
  <c r="Q587"/>
  <c r="Q615" s="1"/>
  <c r="R587"/>
  <c r="R615" s="1"/>
  <c r="S587"/>
  <c r="S615" s="1"/>
  <c r="T587"/>
  <c r="T615" s="1"/>
  <c r="U587"/>
  <c r="U615" s="1"/>
  <c r="V587"/>
  <c r="V615" s="1"/>
  <c r="W587"/>
  <c r="W615" s="1"/>
  <c r="X587"/>
  <c r="X615" s="1"/>
  <c r="Y587"/>
  <c r="Y615" s="1"/>
  <c r="Z587"/>
  <c r="Z615" s="1"/>
  <c r="G583"/>
  <c r="G611" s="1"/>
  <c r="G584"/>
  <c r="G612" s="1"/>
  <c r="G585"/>
  <c r="G613" s="1"/>
  <c r="G586"/>
  <c r="G614" s="1"/>
  <c r="G587"/>
  <c r="G615" s="1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H502"/>
  <c r="I502"/>
  <c r="J502"/>
  <c r="K502"/>
  <c r="L502"/>
  <c r="M502"/>
  <c r="N502"/>
  <c r="O502"/>
  <c r="P502"/>
  <c r="Q502"/>
  <c r="R502"/>
  <c r="S502"/>
  <c r="T502"/>
  <c r="U502"/>
  <c r="V502"/>
  <c r="W502"/>
  <c r="X502"/>
  <c r="Y502"/>
  <c r="Z502"/>
  <c r="G498"/>
  <c r="G499"/>
  <c r="G500"/>
  <c r="G501"/>
  <c r="G502"/>
  <c r="H1900"/>
  <c r="I1900"/>
  <c r="J1900"/>
  <c r="K1900"/>
  <c r="L1900"/>
  <c r="M1900"/>
  <c r="N1900"/>
  <c r="O1900"/>
  <c r="P1900"/>
  <c r="Q1900"/>
  <c r="R1900"/>
  <c r="S1900"/>
  <c r="T1900"/>
  <c r="U1900"/>
  <c r="V1900"/>
  <c r="W1900"/>
  <c r="X1900"/>
  <c r="Y1900"/>
  <c r="Z1900"/>
  <c r="H1901"/>
  <c r="I1901"/>
  <c r="J1901"/>
  <c r="K1901"/>
  <c r="L1901"/>
  <c r="M1901"/>
  <c r="N1901"/>
  <c r="O1901"/>
  <c r="P1901"/>
  <c r="Q1901"/>
  <c r="R1901"/>
  <c r="S1901"/>
  <c r="T1901"/>
  <c r="U1901"/>
  <c r="V1901"/>
  <c r="W1901"/>
  <c r="X1901"/>
  <c r="Y1901"/>
  <c r="Z1901"/>
  <c r="H1902"/>
  <c r="I1902"/>
  <c r="J1902"/>
  <c r="K1902"/>
  <c r="L1902"/>
  <c r="M1902"/>
  <c r="N1902"/>
  <c r="O1902"/>
  <c r="P1902"/>
  <c r="Q1902"/>
  <c r="R1902"/>
  <c r="S1902"/>
  <c r="T1902"/>
  <c r="U1902"/>
  <c r="V1902"/>
  <c r="W1902"/>
  <c r="X1902"/>
  <c r="Y1902"/>
  <c r="Z1902"/>
  <c r="H1903"/>
  <c r="I1903"/>
  <c r="J1903"/>
  <c r="K1903"/>
  <c r="L1903"/>
  <c r="M1903"/>
  <c r="N1903"/>
  <c r="O1903"/>
  <c r="P1903"/>
  <c r="Q1903"/>
  <c r="R1903"/>
  <c r="S1903"/>
  <c r="T1903"/>
  <c r="U1903"/>
  <c r="V1903"/>
  <c r="W1903"/>
  <c r="X1903"/>
  <c r="Y1903"/>
  <c r="Z1903"/>
  <c r="H1904"/>
  <c r="I1904"/>
  <c r="J1904"/>
  <c r="K1904"/>
  <c r="L1904"/>
  <c r="M1904"/>
  <c r="N1904"/>
  <c r="O1904"/>
  <c r="P1904"/>
  <c r="Q1904"/>
  <c r="R1904"/>
  <c r="S1904"/>
  <c r="T1904"/>
  <c r="U1904"/>
  <c r="V1904"/>
  <c r="W1904"/>
  <c r="X1904"/>
  <c r="Y1904"/>
  <c r="Z1904"/>
  <c r="G1900"/>
  <c r="G1901"/>
  <c r="G1902"/>
  <c r="G1903"/>
  <c r="G1904"/>
  <c r="D239" i="6"/>
  <c r="G239"/>
  <c r="K239"/>
  <c r="G223"/>
  <c r="E199"/>
  <c r="G199"/>
  <c r="K199"/>
  <c r="M199"/>
  <c r="G1602" i="7"/>
  <c r="H1602"/>
  <c r="I1602"/>
  <c r="J1602"/>
  <c r="K1602"/>
  <c r="L1602"/>
  <c r="M1602"/>
  <c r="N1602"/>
  <c r="O1602"/>
  <c r="P1602"/>
  <c r="Q1602"/>
  <c r="R1602"/>
  <c r="S1602"/>
  <c r="T1602"/>
  <c r="U1602"/>
  <c r="V1602"/>
  <c r="X1602"/>
  <c r="Y1602"/>
  <c r="Z1602"/>
  <c r="G1603"/>
  <c r="H1603"/>
  <c r="I1603"/>
  <c r="J1603"/>
  <c r="K1603"/>
  <c r="L1603"/>
  <c r="M1603"/>
  <c r="N1603"/>
  <c r="O1603"/>
  <c r="P1603"/>
  <c r="Q1603"/>
  <c r="R1603"/>
  <c r="S1603"/>
  <c r="T1603"/>
  <c r="U1603"/>
  <c r="V1603"/>
  <c r="X1603"/>
  <c r="Y1603"/>
  <c r="Z1603"/>
  <c r="G1604"/>
  <c r="H1604"/>
  <c r="I1604"/>
  <c r="J1604"/>
  <c r="K1604"/>
  <c r="L1604"/>
  <c r="M1604"/>
  <c r="N1604"/>
  <c r="O1604"/>
  <c r="P1604"/>
  <c r="Q1604"/>
  <c r="R1604"/>
  <c r="S1604"/>
  <c r="T1604"/>
  <c r="U1604"/>
  <c r="V1604"/>
  <c r="X1604"/>
  <c r="Y1604"/>
  <c r="Z1604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X1605"/>
  <c r="Y1605"/>
  <c r="Z1605"/>
  <c r="G1606"/>
  <c r="H1606"/>
  <c r="I1606"/>
  <c r="J1606"/>
  <c r="K1606"/>
  <c r="L1606"/>
  <c r="M1606"/>
  <c r="N1606"/>
  <c r="O1606"/>
  <c r="P1606"/>
  <c r="Q1606"/>
  <c r="R1606"/>
  <c r="S1606"/>
  <c r="T1606"/>
  <c r="U1606"/>
  <c r="V1606"/>
  <c r="X1606"/>
  <c r="Y1606"/>
  <c r="Z1606"/>
  <c r="F1895"/>
  <c r="F1894"/>
  <c r="F1893"/>
  <c r="F1892"/>
  <c r="F1891"/>
  <c r="F1890"/>
  <c r="F1552"/>
  <c r="F1551"/>
  <c r="F1550"/>
  <c r="F1534"/>
  <c r="F1533"/>
  <c r="F1532"/>
  <c r="F1531"/>
  <c r="F1530"/>
  <c r="F1525"/>
  <c r="F1524"/>
  <c r="F1523"/>
  <c r="F1522"/>
  <c r="F1521"/>
  <c r="F1516"/>
  <c r="F1515"/>
  <c r="F1512"/>
  <c r="F1507"/>
  <c r="F1506"/>
  <c r="F1505"/>
  <c r="F1498"/>
  <c r="F1497"/>
  <c r="F1496"/>
  <c r="F1489"/>
  <c r="F1488"/>
  <c r="F1487"/>
  <c r="F1486"/>
  <c r="F1485"/>
  <c r="F1480"/>
  <c r="F1479"/>
  <c r="F1478"/>
  <c r="F1477"/>
  <c r="F1476"/>
  <c r="F1471"/>
  <c r="F1470"/>
  <c r="F1469"/>
  <c r="F1468"/>
  <c r="F1467"/>
  <c r="F1462"/>
  <c r="F1461"/>
  <c r="F1460"/>
  <c r="F1459"/>
  <c r="F1458"/>
  <c r="F1453"/>
  <c r="F1452"/>
  <c r="F1451"/>
  <c r="F1450"/>
  <c r="F1449"/>
  <c r="F1444"/>
  <c r="F1443"/>
  <c r="F1442"/>
  <c r="F1441"/>
  <c r="F1440"/>
  <c r="F1435"/>
  <c r="F1434"/>
  <c r="F1433"/>
  <c r="F1432"/>
  <c r="F1431"/>
  <c r="F1426"/>
  <c r="F1425"/>
  <c r="F1424"/>
  <c r="F1423"/>
  <c r="F1422"/>
  <c r="F1417"/>
  <c r="F1416"/>
  <c r="F1415"/>
  <c r="F1414"/>
  <c r="F1413"/>
  <c r="F1408"/>
  <c r="F1407"/>
  <c r="F1406"/>
  <c r="F1405"/>
  <c r="F1404"/>
  <c r="F1399"/>
  <c r="F1398"/>
  <c r="F1397"/>
  <c r="F1396"/>
  <c r="F1395"/>
  <c r="F1390"/>
  <c r="F1389"/>
  <c r="F1388"/>
  <c r="F1387"/>
  <c r="F1386"/>
  <c r="F1381"/>
  <c r="F1380"/>
  <c r="F1379"/>
  <c r="F1378"/>
  <c r="F1377"/>
  <c r="F1341"/>
  <c r="F1342"/>
  <c r="F1343"/>
  <c r="F1344"/>
  <c r="F1345"/>
  <c r="F1368"/>
  <c r="F1369"/>
  <c r="F1370"/>
  <c r="F1371"/>
  <c r="F1372"/>
  <c r="D74" i="6"/>
  <c r="D75" s="1"/>
  <c r="G74"/>
  <c r="G75" s="1"/>
  <c r="H75"/>
  <c r="O74"/>
  <c r="O75" s="1"/>
  <c r="C74"/>
  <c r="C75" s="1"/>
  <c r="Z1896" i="7"/>
  <c r="Z1897" s="1"/>
  <c r="Y1896"/>
  <c r="Y1897" s="1"/>
  <c r="X1896"/>
  <c r="X1897" s="1"/>
  <c r="W1896"/>
  <c r="W1897" s="1"/>
  <c r="V1896"/>
  <c r="V1897" s="1"/>
  <c r="U1896"/>
  <c r="U1897" s="1"/>
  <c r="T1896"/>
  <c r="T1897" s="1"/>
  <c r="S1896"/>
  <c r="S1897" s="1"/>
  <c r="R1896"/>
  <c r="R1897" s="1"/>
  <c r="Q1896"/>
  <c r="Q1897" s="1"/>
  <c r="P1896"/>
  <c r="P1897" s="1"/>
  <c r="O1896"/>
  <c r="O1897" s="1"/>
  <c r="N1896"/>
  <c r="N1897" s="1"/>
  <c r="M1896"/>
  <c r="M1897" s="1"/>
  <c r="L1896"/>
  <c r="L1897" s="1"/>
  <c r="K1896"/>
  <c r="K1897" s="1"/>
  <c r="J1896"/>
  <c r="J1897" s="1"/>
  <c r="I1896"/>
  <c r="I1897" s="1"/>
  <c r="H1896"/>
  <c r="H1897" s="1"/>
  <c r="G1896"/>
  <c r="G1897" s="1"/>
  <c r="Z782"/>
  <c r="Y782"/>
  <c r="X782"/>
  <c r="W782"/>
  <c r="V782"/>
  <c r="U782"/>
  <c r="T782"/>
  <c r="S782"/>
  <c r="R782"/>
  <c r="Q782"/>
  <c r="P782"/>
  <c r="O782"/>
  <c r="N782"/>
  <c r="M782"/>
  <c r="L782"/>
  <c r="K782"/>
  <c r="J782"/>
  <c r="I782"/>
  <c r="I783" s="1"/>
  <c r="I784" s="1"/>
  <c r="H782"/>
  <c r="G782"/>
  <c r="Z773"/>
  <c r="Y773"/>
  <c r="X773"/>
  <c r="W773"/>
  <c r="V773"/>
  <c r="U773"/>
  <c r="T773"/>
  <c r="S773"/>
  <c r="R773"/>
  <c r="Q773"/>
  <c r="P773"/>
  <c r="O773"/>
  <c r="N773"/>
  <c r="M773"/>
  <c r="L773"/>
  <c r="K773"/>
  <c r="J773"/>
  <c r="I773"/>
  <c r="I774" s="1"/>
  <c r="I775" s="1"/>
  <c r="H773"/>
  <c r="G773"/>
  <c r="Z764"/>
  <c r="Y764"/>
  <c r="X764"/>
  <c r="W764"/>
  <c r="V764"/>
  <c r="U764"/>
  <c r="T764"/>
  <c r="S764"/>
  <c r="R764"/>
  <c r="Q764"/>
  <c r="P764"/>
  <c r="O764"/>
  <c r="N764"/>
  <c r="M764"/>
  <c r="L764"/>
  <c r="K764"/>
  <c r="J764"/>
  <c r="I764"/>
  <c r="H764"/>
  <c r="G764"/>
  <c r="Z579"/>
  <c r="Y579"/>
  <c r="X579"/>
  <c r="W579"/>
  <c r="V579"/>
  <c r="U579"/>
  <c r="T579"/>
  <c r="S579"/>
  <c r="R579"/>
  <c r="Q579"/>
  <c r="P579"/>
  <c r="O579"/>
  <c r="N579"/>
  <c r="M579"/>
  <c r="L579"/>
  <c r="K579"/>
  <c r="J579"/>
  <c r="I579"/>
  <c r="I580" s="1"/>
  <c r="I581" s="1"/>
  <c r="H579"/>
  <c r="G579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I570"/>
  <c r="I571" s="1"/>
  <c r="H570"/>
  <c r="G570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I495" s="1"/>
  <c r="H494"/>
  <c r="G494"/>
  <c r="Z1766"/>
  <c r="Y1766"/>
  <c r="X1766"/>
  <c r="V1766"/>
  <c r="T1766"/>
  <c r="R1766"/>
  <c r="P1766"/>
  <c r="O1766"/>
  <c r="N1766"/>
  <c r="K1766"/>
  <c r="H1766"/>
  <c r="Y1898"/>
  <c r="W1898"/>
  <c r="V1898"/>
  <c r="U1898"/>
  <c r="S1898"/>
  <c r="Q1898"/>
  <c r="L1898"/>
  <c r="J1898"/>
  <c r="G1898"/>
  <c r="Y1537"/>
  <c r="W1537"/>
  <c r="V1537"/>
  <c r="U1537"/>
  <c r="S1537"/>
  <c r="Q1537"/>
  <c r="L1537"/>
  <c r="J1537"/>
  <c r="G1537"/>
  <c r="Y1528"/>
  <c r="W1528"/>
  <c r="V1528"/>
  <c r="U1528"/>
  <c r="S1528"/>
  <c r="Q1528"/>
  <c r="L1528"/>
  <c r="J1528"/>
  <c r="G1528"/>
  <c r="Y1519"/>
  <c r="W1519"/>
  <c r="V1519"/>
  <c r="U1519"/>
  <c r="S1519"/>
  <c r="Q1519"/>
  <c r="L1519"/>
  <c r="J1519"/>
  <c r="G1519"/>
  <c r="Y1510"/>
  <c r="W1510"/>
  <c r="V1510"/>
  <c r="U1510"/>
  <c r="S1510"/>
  <c r="Q1510"/>
  <c r="L1510"/>
  <c r="J1510"/>
  <c r="G1510"/>
  <c r="Y1501"/>
  <c r="W1501"/>
  <c r="V1501"/>
  <c r="U1501"/>
  <c r="S1501"/>
  <c r="Q1501"/>
  <c r="L1501"/>
  <c r="J1501"/>
  <c r="G1501"/>
  <c r="Y1492"/>
  <c r="W1492"/>
  <c r="V1492"/>
  <c r="U1492"/>
  <c r="S1492"/>
  <c r="Q1492"/>
  <c r="L1492"/>
  <c r="J1492"/>
  <c r="G1492"/>
  <c r="Y1483"/>
  <c r="W1483"/>
  <c r="V1483"/>
  <c r="U1483"/>
  <c r="S1483"/>
  <c r="Q1483"/>
  <c r="L1483"/>
  <c r="J1483"/>
  <c r="G1483"/>
  <c r="Y1474"/>
  <c r="W1474"/>
  <c r="V1474"/>
  <c r="U1474"/>
  <c r="S1474"/>
  <c r="Q1474"/>
  <c r="L1474"/>
  <c r="J1474"/>
  <c r="G1474"/>
  <c r="Y1465"/>
  <c r="W1465"/>
  <c r="V1465"/>
  <c r="U1465"/>
  <c r="S1465"/>
  <c r="Q1465"/>
  <c r="L1465"/>
  <c r="J1465"/>
  <c r="G1465"/>
  <c r="Y1456"/>
  <c r="W1456"/>
  <c r="V1456"/>
  <c r="U1456"/>
  <c r="S1456"/>
  <c r="Q1456"/>
  <c r="L1456"/>
  <c r="J1456"/>
  <c r="G1456"/>
  <c r="Y1447"/>
  <c r="W1447"/>
  <c r="V1447"/>
  <c r="U1447"/>
  <c r="S1447"/>
  <c r="Q1447"/>
  <c r="L1447"/>
  <c r="J1447"/>
  <c r="G1447"/>
  <c r="Y1438"/>
  <c r="W1438"/>
  <c r="V1438"/>
  <c r="U1438"/>
  <c r="S1438"/>
  <c r="Q1438"/>
  <c r="L1438"/>
  <c r="J1438"/>
  <c r="G1438"/>
  <c r="Y1429"/>
  <c r="W1429"/>
  <c r="V1429"/>
  <c r="U1429"/>
  <c r="S1429"/>
  <c r="Q1429"/>
  <c r="L1429"/>
  <c r="J1429"/>
  <c r="G1429"/>
  <c r="Y1420"/>
  <c r="W1420"/>
  <c r="V1420"/>
  <c r="U1420"/>
  <c r="S1420"/>
  <c r="Q1420"/>
  <c r="L1420"/>
  <c r="J1420"/>
  <c r="G1420"/>
  <c r="Y1411"/>
  <c r="W1411"/>
  <c r="V1411"/>
  <c r="U1411"/>
  <c r="S1411"/>
  <c r="Q1411"/>
  <c r="L1411"/>
  <c r="J1411"/>
  <c r="G1411"/>
  <c r="Y1402"/>
  <c r="W1402"/>
  <c r="V1402"/>
  <c r="U1402"/>
  <c r="S1402"/>
  <c r="Q1402"/>
  <c r="L1402"/>
  <c r="J1402"/>
  <c r="G1402"/>
  <c r="Y1393"/>
  <c r="W1393"/>
  <c r="V1393"/>
  <c r="U1393"/>
  <c r="S1393"/>
  <c r="Q1393"/>
  <c r="L1393"/>
  <c r="J1393"/>
  <c r="G1393"/>
  <c r="Y1384"/>
  <c r="W1384"/>
  <c r="V1384"/>
  <c r="U1384"/>
  <c r="S1384"/>
  <c r="Q1384"/>
  <c r="L1384"/>
  <c r="J1384"/>
  <c r="G1384"/>
  <c r="Y1375"/>
  <c r="W1375"/>
  <c r="V1375"/>
  <c r="U1375"/>
  <c r="S1375"/>
  <c r="Q1375"/>
  <c r="L1375"/>
  <c r="J1375"/>
  <c r="G1375"/>
  <c r="Z1934"/>
  <c r="Y1934"/>
  <c r="X1934"/>
  <c r="V1934"/>
  <c r="T1934"/>
  <c r="R1934"/>
  <c r="P1934"/>
  <c r="O1934"/>
  <c r="N1934"/>
  <c r="M1934"/>
  <c r="K1934"/>
  <c r="H1934"/>
  <c r="Z1925"/>
  <c r="Y1925"/>
  <c r="X1925"/>
  <c r="V1925"/>
  <c r="T1925"/>
  <c r="R1925"/>
  <c r="P1925"/>
  <c r="O1925"/>
  <c r="N1925"/>
  <c r="M1925"/>
  <c r="K1925"/>
  <c r="H1925"/>
  <c r="Z1887"/>
  <c r="Y1887"/>
  <c r="X1887"/>
  <c r="V1887"/>
  <c r="T1887"/>
  <c r="R1887"/>
  <c r="P1887"/>
  <c r="O1887"/>
  <c r="N1887"/>
  <c r="K1887"/>
  <c r="H1887"/>
  <c r="Z1840"/>
  <c r="Y1840"/>
  <c r="X1840"/>
  <c r="V1840"/>
  <c r="T1840"/>
  <c r="R1840"/>
  <c r="P1840"/>
  <c r="O1840"/>
  <c r="N1840"/>
  <c r="M1840"/>
  <c r="K1840"/>
  <c r="H1840"/>
  <c r="Z1831"/>
  <c r="Y1831"/>
  <c r="X1831"/>
  <c r="V1831"/>
  <c r="T1831"/>
  <c r="R1831"/>
  <c r="P1831"/>
  <c r="O1831"/>
  <c r="N1831"/>
  <c r="M1831"/>
  <c r="K1831"/>
  <c r="H1831"/>
  <c r="Z1822"/>
  <c r="Y1822"/>
  <c r="X1822"/>
  <c r="V1822"/>
  <c r="T1822"/>
  <c r="R1822"/>
  <c r="P1822"/>
  <c r="O1822"/>
  <c r="N1822"/>
  <c r="M1822"/>
  <c r="K1822"/>
  <c r="H1822"/>
  <c r="Z1813"/>
  <c r="Y1813"/>
  <c r="X1813"/>
  <c r="V1813"/>
  <c r="T1813"/>
  <c r="R1813"/>
  <c r="P1813"/>
  <c r="O1813"/>
  <c r="N1813"/>
  <c r="M1813"/>
  <c r="K1813"/>
  <c r="H1813"/>
  <c r="Z1757"/>
  <c r="X1757"/>
  <c r="T1757"/>
  <c r="P1757"/>
  <c r="N1757"/>
  <c r="Z1728"/>
  <c r="Y1728"/>
  <c r="X1728"/>
  <c r="V1728"/>
  <c r="T1728"/>
  <c r="R1728"/>
  <c r="P1728"/>
  <c r="O1728"/>
  <c r="N1728"/>
  <c r="M1728"/>
  <c r="K1728"/>
  <c r="H1728"/>
  <c r="Z1719"/>
  <c r="Y1719"/>
  <c r="X1719"/>
  <c r="V1719"/>
  <c r="T1719"/>
  <c r="R1719"/>
  <c r="P1719"/>
  <c r="O1719"/>
  <c r="N1719"/>
  <c r="M1719"/>
  <c r="K1719"/>
  <c r="H1719"/>
  <c r="Z1710"/>
  <c r="Y1710"/>
  <c r="X1710"/>
  <c r="V1710"/>
  <c r="T1710"/>
  <c r="R1710"/>
  <c r="P1710"/>
  <c r="O1710"/>
  <c r="N1710"/>
  <c r="M1710"/>
  <c r="K1710"/>
  <c r="H1710"/>
  <c r="Z1701"/>
  <c r="Y1701"/>
  <c r="X1701"/>
  <c r="V1701"/>
  <c r="T1701"/>
  <c r="R1701"/>
  <c r="P1701"/>
  <c r="O1701"/>
  <c r="N1701"/>
  <c r="M1701"/>
  <c r="K1701"/>
  <c r="H1701"/>
  <c r="Z1692"/>
  <c r="Y1692"/>
  <c r="X1692"/>
  <c r="V1692"/>
  <c r="T1692"/>
  <c r="R1692"/>
  <c r="P1692"/>
  <c r="O1692"/>
  <c r="N1692"/>
  <c r="M1692"/>
  <c r="K1692"/>
  <c r="H1692"/>
  <c r="Z1683"/>
  <c r="Y1683"/>
  <c r="X1683"/>
  <c r="V1683"/>
  <c r="T1683"/>
  <c r="R1683"/>
  <c r="P1683"/>
  <c r="O1683"/>
  <c r="N1683"/>
  <c r="M1683"/>
  <c r="K1683"/>
  <c r="H1683"/>
  <c r="Z1654"/>
  <c r="Y1654"/>
  <c r="X1654"/>
  <c r="V1654"/>
  <c r="T1654"/>
  <c r="R1654"/>
  <c r="P1654"/>
  <c r="O1654"/>
  <c r="N1654"/>
  <c r="M1654"/>
  <c r="K1654"/>
  <c r="H1654"/>
  <c r="Z1645"/>
  <c r="Y1645"/>
  <c r="X1645"/>
  <c r="V1645"/>
  <c r="T1645"/>
  <c r="R1645"/>
  <c r="P1645"/>
  <c r="O1645"/>
  <c r="N1645"/>
  <c r="M1645"/>
  <c r="K1645"/>
  <c r="H1645"/>
  <c r="Z1636"/>
  <c r="Y1636"/>
  <c r="X1636"/>
  <c r="V1636"/>
  <c r="T1636"/>
  <c r="R1636"/>
  <c r="P1636"/>
  <c r="O1636"/>
  <c r="N1636"/>
  <c r="M1636"/>
  <c r="K1636"/>
  <c r="H1636"/>
  <c r="Z1627"/>
  <c r="Y1627"/>
  <c r="X1627"/>
  <c r="V1627"/>
  <c r="T1627"/>
  <c r="R1627"/>
  <c r="P1627"/>
  <c r="O1627"/>
  <c r="N1627"/>
  <c r="M1627"/>
  <c r="K1627"/>
  <c r="H1627"/>
  <c r="Z1618"/>
  <c r="Y1618"/>
  <c r="X1618"/>
  <c r="V1618"/>
  <c r="T1618"/>
  <c r="R1618"/>
  <c r="P1618"/>
  <c r="O1618"/>
  <c r="N1618"/>
  <c r="M1618"/>
  <c r="K1618"/>
  <c r="H1618"/>
  <c r="Z1364"/>
  <c r="Y1364"/>
  <c r="X1364"/>
  <c r="V1364"/>
  <c r="T1364"/>
  <c r="R1364"/>
  <c r="P1364"/>
  <c r="O1364"/>
  <c r="N1364"/>
  <c r="M1364"/>
  <c r="K1364"/>
  <c r="H1364"/>
  <c r="Z1355"/>
  <c r="Y1355"/>
  <c r="X1355"/>
  <c r="V1355"/>
  <c r="T1355"/>
  <c r="R1355"/>
  <c r="P1355"/>
  <c r="O1355"/>
  <c r="N1355"/>
  <c r="M1355"/>
  <c r="K1355"/>
  <c r="H1355"/>
  <c r="Z1346"/>
  <c r="Y1346"/>
  <c r="X1346"/>
  <c r="V1346"/>
  <c r="T1346"/>
  <c r="R1346"/>
  <c r="P1346"/>
  <c r="O1346"/>
  <c r="N1346"/>
  <c r="M1346"/>
  <c r="K1346"/>
  <c r="H1346"/>
  <c r="Z1337"/>
  <c r="Y1337"/>
  <c r="X1337"/>
  <c r="V1337"/>
  <c r="T1337"/>
  <c r="R1337"/>
  <c r="P1337"/>
  <c r="O1337"/>
  <c r="N1337"/>
  <c r="M1337"/>
  <c r="K1337"/>
  <c r="H1337"/>
  <c r="Z1328"/>
  <c r="Y1328"/>
  <c r="X1328"/>
  <c r="V1328"/>
  <c r="T1328"/>
  <c r="R1328"/>
  <c r="P1328"/>
  <c r="O1328"/>
  <c r="N1328"/>
  <c r="M1328"/>
  <c r="K1328"/>
  <c r="H1328"/>
  <c r="Z1319"/>
  <c r="Y1319"/>
  <c r="X1319"/>
  <c r="V1319"/>
  <c r="T1319"/>
  <c r="R1319"/>
  <c r="P1319"/>
  <c r="O1319"/>
  <c r="N1319"/>
  <c r="M1319"/>
  <c r="K1319"/>
  <c r="H1319"/>
  <c r="Z1310"/>
  <c r="Y1310"/>
  <c r="X1310"/>
  <c r="V1310"/>
  <c r="T1310"/>
  <c r="R1310"/>
  <c r="P1310"/>
  <c r="O1310"/>
  <c r="N1310"/>
  <c r="M1310"/>
  <c r="K1310"/>
  <c r="H1310"/>
  <c r="Z1301"/>
  <c r="Y1301"/>
  <c r="X1301"/>
  <c r="V1301"/>
  <c r="T1301"/>
  <c r="R1301"/>
  <c r="P1301"/>
  <c r="O1301"/>
  <c r="N1301"/>
  <c r="M1301"/>
  <c r="K1301"/>
  <c r="H1301"/>
  <c r="Z1292"/>
  <c r="Y1292"/>
  <c r="X1292"/>
  <c r="V1292"/>
  <c r="T1292"/>
  <c r="R1292"/>
  <c r="P1292"/>
  <c r="O1292"/>
  <c r="N1292"/>
  <c r="M1292"/>
  <c r="K1292"/>
  <c r="H1292"/>
  <c r="Z1283"/>
  <c r="Y1283"/>
  <c r="X1283"/>
  <c r="V1283"/>
  <c r="T1283"/>
  <c r="R1283"/>
  <c r="P1283"/>
  <c r="O1283"/>
  <c r="N1283"/>
  <c r="M1283"/>
  <c r="K1283"/>
  <c r="H1283"/>
  <c r="Z1274"/>
  <c r="Y1274"/>
  <c r="X1274"/>
  <c r="V1274"/>
  <c r="T1274"/>
  <c r="R1274"/>
  <c r="P1274"/>
  <c r="O1274"/>
  <c r="N1274"/>
  <c r="M1274"/>
  <c r="K1274"/>
  <c r="H1274"/>
  <c r="Z1265"/>
  <c r="Y1265"/>
  <c r="X1265"/>
  <c r="V1265"/>
  <c r="T1265"/>
  <c r="R1265"/>
  <c r="P1265"/>
  <c r="O1265"/>
  <c r="N1265"/>
  <c r="M1265"/>
  <c r="K1265"/>
  <c r="H1265"/>
  <c r="Z1256"/>
  <c r="Y1256"/>
  <c r="X1256"/>
  <c r="V1256"/>
  <c r="T1256"/>
  <c r="R1256"/>
  <c r="P1256"/>
  <c r="O1256"/>
  <c r="N1256"/>
  <c r="M1256"/>
  <c r="K1256"/>
  <c r="H1256"/>
  <c r="Z1247"/>
  <c r="Y1247"/>
  <c r="X1247"/>
  <c r="V1247"/>
  <c r="T1247"/>
  <c r="R1247"/>
  <c r="P1247"/>
  <c r="O1247"/>
  <c r="N1247"/>
  <c r="M1247"/>
  <c r="K1247"/>
  <c r="H1247"/>
  <c r="Z1238"/>
  <c r="Y1238"/>
  <c r="X1238"/>
  <c r="V1238"/>
  <c r="T1238"/>
  <c r="R1238"/>
  <c r="P1238"/>
  <c r="O1238"/>
  <c r="N1238"/>
  <c r="M1238"/>
  <c r="K1238"/>
  <c r="H1238"/>
  <c r="Z1229"/>
  <c r="Y1229"/>
  <c r="X1229"/>
  <c r="V1229"/>
  <c r="T1229"/>
  <c r="R1229"/>
  <c r="P1229"/>
  <c r="O1229"/>
  <c r="N1229"/>
  <c r="M1229"/>
  <c r="K1229"/>
  <c r="H1229"/>
  <c r="Z1220"/>
  <c r="Y1220"/>
  <c r="X1220"/>
  <c r="V1220"/>
  <c r="T1220"/>
  <c r="R1220"/>
  <c r="P1220"/>
  <c r="O1220"/>
  <c r="N1220"/>
  <c r="M1220"/>
  <c r="K1220"/>
  <c r="H1220"/>
  <c r="Z1211"/>
  <c r="Y1211"/>
  <c r="X1211"/>
  <c r="V1211"/>
  <c r="T1211"/>
  <c r="R1211"/>
  <c r="P1211"/>
  <c r="O1211"/>
  <c r="N1211"/>
  <c r="M1211"/>
  <c r="K1211"/>
  <c r="H1211"/>
  <c r="Z1202"/>
  <c r="Y1202"/>
  <c r="X1202"/>
  <c r="V1202"/>
  <c r="T1202"/>
  <c r="R1202"/>
  <c r="P1202"/>
  <c r="O1202"/>
  <c r="N1202"/>
  <c r="M1202"/>
  <c r="K1202"/>
  <c r="H1202"/>
  <c r="Z1193"/>
  <c r="Y1193"/>
  <c r="X1193"/>
  <c r="V1193"/>
  <c r="T1193"/>
  <c r="R1193"/>
  <c r="P1193"/>
  <c r="O1193"/>
  <c r="N1193"/>
  <c r="M1193"/>
  <c r="K1193"/>
  <c r="H1193"/>
  <c r="Z1184"/>
  <c r="Y1184"/>
  <c r="X1184"/>
  <c r="V1184"/>
  <c r="T1184"/>
  <c r="R1184"/>
  <c r="P1184"/>
  <c r="O1184"/>
  <c r="N1184"/>
  <c r="M1184"/>
  <c r="K1184"/>
  <c r="H1184"/>
  <c r="Z1175"/>
  <c r="Y1175"/>
  <c r="X1175"/>
  <c r="V1175"/>
  <c r="T1175"/>
  <c r="R1175"/>
  <c r="P1175"/>
  <c r="O1175"/>
  <c r="N1175"/>
  <c r="M1175"/>
  <c r="K1175"/>
  <c r="H1175"/>
  <c r="Z1166"/>
  <c r="Y1166"/>
  <c r="X1166"/>
  <c r="V1166"/>
  <c r="T1166"/>
  <c r="R1166"/>
  <c r="P1166"/>
  <c r="O1166"/>
  <c r="N1166"/>
  <c r="M1166"/>
  <c r="K1166"/>
  <c r="H1166"/>
  <c r="Z1157"/>
  <c r="Y1157"/>
  <c r="X1157"/>
  <c r="V1157"/>
  <c r="T1157"/>
  <c r="R1157"/>
  <c r="P1157"/>
  <c r="O1157"/>
  <c r="N1157"/>
  <c r="M1157"/>
  <c r="K1157"/>
  <c r="H1157"/>
  <c r="Z1148"/>
  <c r="Y1148"/>
  <c r="X1148"/>
  <c r="V1148"/>
  <c r="T1148"/>
  <c r="R1148"/>
  <c r="P1148"/>
  <c r="O1148"/>
  <c r="N1148"/>
  <c r="M1148"/>
  <c r="K1148"/>
  <c r="H1148"/>
  <c r="Z1139"/>
  <c r="Y1139"/>
  <c r="X1139"/>
  <c r="V1139"/>
  <c r="T1139"/>
  <c r="R1139"/>
  <c r="P1139"/>
  <c r="O1139"/>
  <c r="N1139"/>
  <c r="M1139"/>
  <c r="K1139"/>
  <c r="H1139"/>
  <c r="Z1130"/>
  <c r="Y1130"/>
  <c r="X1130"/>
  <c r="V1130"/>
  <c r="T1130"/>
  <c r="R1130"/>
  <c r="P1130"/>
  <c r="O1130"/>
  <c r="N1130"/>
  <c r="M1130"/>
  <c r="K1130"/>
  <c r="H1130"/>
  <c r="Z1121"/>
  <c r="Y1121"/>
  <c r="X1121"/>
  <c r="V1121"/>
  <c r="T1121"/>
  <c r="R1121"/>
  <c r="P1121"/>
  <c r="O1121"/>
  <c r="N1121"/>
  <c r="M1121"/>
  <c r="K1121"/>
  <c r="H1121"/>
  <c r="Z1112"/>
  <c r="Y1112"/>
  <c r="X1112"/>
  <c r="V1112"/>
  <c r="T1112"/>
  <c r="R1112"/>
  <c r="P1112"/>
  <c r="O1112"/>
  <c r="N1112"/>
  <c r="K1112"/>
  <c r="H1112"/>
  <c r="Z1103"/>
  <c r="Y1103"/>
  <c r="X1103"/>
  <c r="V1103"/>
  <c r="T1103"/>
  <c r="R1103"/>
  <c r="P1103"/>
  <c r="O1103"/>
  <c r="N1103"/>
  <c r="M1103"/>
  <c r="K1103"/>
  <c r="H1103"/>
  <c r="Z1094"/>
  <c r="Y1094"/>
  <c r="X1094"/>
  <c r="V1094"/>
  <c r="T1094"/>
  <c r="R1094"/>
  <c r="P1094"/>
  <c r="O1094"/>
  <c r="N1094"/>
  <c r="M1094"/>
  <c r="K1094"/>
  <c r="H1094"/>
  <c r="Z1085"/>
  <c r="Y1085"/>
  <c r="X1085"/>
  <c r="V1085"/>
  <c r="T1085"/>
  <c r="R1085"/>
  <c r="P1085"/>
  <c r="O1085"/>
  <c r="N1085"/>
  <c r="M1085"/>
  <c r="K1085"/>
  <c r="H1085"/>
  <c r="Z1076"/>
  <c r="Y1076"/>
  <c r="X1076"/>
  <c r="V1076"/>
  <c r="T1076"/>
  <c r="R1076"/>
  <c r="P1076"/>
  <c r="O1076"/>
  <c r="N1076"/>
  <c r="M1076"/>
  <c r="K1076"/>
  <c r="H1076"/>
  <c r="Z1067"/>
  <c r="Y1067"/>
  <c r="X1067"/>
  <c r="V1067"/>
  <c r="T1067"/>
  <c r="R1067"/>
  <c r="P1067"/>
  <c r="O1067"/>
  <c r="N1067"/>
  <c r="M1067"/>
  <c r="K1067"/>
  <c r="H1067"/>
  <c r="Z1058"/>
  <c r="Y1058"/>
  <c r="X1058"/>
  <c r="V1058"/>
  <c r="T1058"/>
  <c r="R1058"/>
  <c r="P1058"/>
  <c r="O1058"/>
  <c r="N1058"/>
  <c r="M1058"/>
  <c r="K1058"/>
  <c r="H1058"/>
  <c r="Z1049"/>
  <c r="Y1049"/>
  <c r="X1049"/>
  <c r="V1049"/>
  <c r="T1049"/>
  <c r="R1049"/>
  <c r="P1049"/>
  <c r="O1049"/>
  <c r="N1049"/>
  <c r="M1049"/>
  <c r="K1049"/>
  <c r="H1049"/>
  <c r="Z1040"/>
  <c r="Y1040"/>
  <c r="X1040"/>
  <c r="V1040"/>
  <c r="T1040"/>
  <c r="R1040"/>
  <c r="P1040"/>
  <c r="O1040"/>
  <c r="N1040"/>
  <c r="M1040"/>
  <c r="K1040"/>
  <c r="H1040"/>
  <c r="Z1031"/>
  <c r="Y1031"/>
  <c r="X1031"/>
  <c r="V1031"/>
  <c r="T1031"/>
  <c r="R1031"/>
  <c r="P1031"/>
  <c r="O1031"/>
  <c r="N1031"/>
  <c r="K1031"/>
  <c r="H1031"/>
  <c r="Z1022"/>
  <c r="Y1022"/>
  <c r="X1022"/>
  <c r="V1022"/>
  <c r="T1022"/>
  <c r="R1022"/>
  <c r="P1022"/>
  <c r="O1022"/>
  <c r="N1022"/>
  <c r="M1022"/>
  <c r="K1022"/>
  <c r="H1022"/>
  <c r="Z1013"/>
  <c r="Y1013"/>
  <c r="X1013"/>
  <c r="V1013"/>
  <c r="T1013"/>
  <c r="R1013"/>
  <c r="P1013"/>
  <c r="O1013"/>
  <c r="N1013"/>
  <c r="M1013"/>
  <c r="K1013"/>
  <c r="H1013"/>
  <c r="Z1004"/>
  <c r="Y1004"/>
  <c r="X1004"/>
  <c r="V1004"/>
  <c r="T1004"/>
  <c r="R1004"/>
  <c r="P1004"/>
  <c r="O1004"/>
  <c r="N1004"/>
  <c r="M1004"/>
  <c r="K1004"/>
  <c r="H1004"/>
  <c r="Z995"/>
  <c r="Y995"/>
  <c r="X995"/>
  <c r="V995"/>
  <c r="T995"/>
  <c r="R995"/>
  <c r="P995"/>
  <c r="O995"/>
  <c r="N995"/>
  <c r="M995"/>
  <c r="K995"/>
  <c r="H995"/>
  <c r="Z986"/>
  <c r="Y986"/>
  <c r="X986"/>
  <c r="V986"/>
  <c r="T986"/>
  <c r="R986"/>
  <c r="P986"/>
  <c r="O986"/>
  <c r="N986"/>
  <c r="M986"/>
  <c r="K986"/>
  <c r="H986"/>
  <c r="Z977"/>
  <c r="Y977"/>
  <c r="X977"/>
  <c r="V977"/>
  <c r="T977"/>
  <c r="R977"/>
  <c r="P977"/>
  <c r="O977"/>
  <c r="N977"/>
  <c r="M977"/>
  <c r="K977"/>
  <c r="H977"/>
  <c r="Z968"/>
  <c r="Y968"/>
  <c r="X968"/>
  <c r="V968"/>
  <c r="T968"/>
  <c r="R968"/>
  <c r="P968"/>
  <c r="O968"/>
  <c r="N968"/>
  <c r="M968"/>
  <c r="K968"/>
  <c r="H968"/>
  <c r="Z930"/>
  <c r="Y930"/>
  <c r="X930"/>
  <c r="V930"/>
  <c r="T930"/>
  <c r="R930"/>
  <c r="P930"/>
  <c r="O930"/>
  <c r="N930"/>
  <c r="M930"/>
  <c r="K930"/>
  <c r="H930"/>
  <c r="Z921"/>
  <c r="Y921"/>
  <c r="X921"/>
  <c r="V921"/>
  <c r="T921"/>
  <c r="R921"/>
  <c r="P921"/>
  <c r="O921"/>
  <c r="N921"/>
  <c r="M921"/>
  <c r="K921"/>
  <c r="H921"/>
  <c r="Z912"/>
  <c r="Y912"/>
  <c r="X912"/>
  <c r="V912"/>
  <c r="T912"/>
  <c r="R912"/>
  <c r="P912"/>
  <c r="O912"/>
  <c r="N912"/>
  <c r="M912"/>
  <c r="K912"/>
  <c r="H912"/>
  <c r="Z903"/>
  <c r="Y903"/>
  <c r="X903"/>
  <c r="V903"/>
  <c r="T903"/>
  <c r="R903"/>
  <c r="P903"/>
  <c r="O903"/>
  <c r="N903"/>
  <c r="M903"/>
  <c r="K903"/>
  <c r="H903"/>
  <c r="Z874"/>
  <c r="Y874"/>
  <c r="X874"/>
  <c r="V874"/>
  <c r="T874"/>
  <c r="R874"/>
  <c r="P874"/>
  <c r="O874"/>
  <c r="N874"/>
  <c r="M874"/>
  <c r="K874"/>
  <c r="H874"/>
  <c r="Z865"/>
  <c r="Y865"/>
  <c r="X865"/>
  <c r="V865"/>
  <c r="T865"/>
  <c r="R865"/>
  <c r="P865"/>
  <c r="O865"/>
  <c r="N865"/>
  <c r="M865"/>
  <c r="K865"/>
  <c r="H865"/>
  <c r="Z856"/>
  <c r="Y856"/>
  <c r="X856"/>
  <c r="V856"/>
  <c r="T856"/>
  <c r="R856"/>
  <c r="P856"/>
  <c r="O856"/>
  <c r="N856"/>
  <c r="M856"/>
  <c r="K856"/>
  <c r="H856"/>
  <c r="Z847"/>
  <c r="Y847"/>
  <c r="X847"/>
  <c r="V847"/>
  <c r="T847"/>
  <c r="R847"/>
  <c r="P847"/>
  <c r="O847"/>
  <c r="N847"/>
  <c r="M847"/>
  <c r="K847"/>
  <c r="H847"/>
  <c r="Z838"/>
  <c r="Y838"/>
  <c r="X838"/>
  <c r="V838"/>
  <c r="T838"/>
  <c r="R838"/>
  <c r="P838"/>
  <c r="O838"/>
  <c r="N838"/>
  <c r="M838"/>
  <c r="K838"/>
  <c r="H838"/>
  <c r="Z829"/>
  <c r="Y829"/>
  <c r="X829"/>
  <c r="V829"/>
  <c r="T829"/>
  <c r="R829"/>
  <c r="P829"/>
  <c r="O829"/>
  <c r="N829"/>
  <c r="M829"/>
  <c r="K829"/>
  <c r="H829"/>
  <c r="Z820"/>
  <c r="Y820"/>
  <c r="X820"/>
  <c r="V820"/>
  <c r="T820"/>
  <c r="R820"/>
  <c r="P820"/>
  <c r="O820"/>
  <c r="N820"/>
  <c r="M820"/>
  <c r="K820"/>
  <c r="H820"/>
  <c r="Z811"/>
  <c r="Y811"/>
  <c r="X811"/>
  <c r="V811"/>
  <c r="T811"/>
  <c r="R811"/>
  <c r="P811"/>
  <c r="O811"/>
  <c r="N811"/>
  <c r="M811"/>
  <c r="K811"/>
  <c r="H811"/>
  <c r="Z755"/>
  <c r="Y755"/>
  <c r="X755"/>
  <c r="V755"/>
  <c r="T755"/>
  <c r="R755"/>
  <c r="P755"/>
  <c r="O755"/>
  <c r="N755"/>
  <c r="M755"/>
  <c r="K755"/>
  <c r="H755"/>
  <c r="Z746"/>
  <c r="Y746"/>
  <c r="X746"/>
  <c r="V746"/>
  <c r="T746"/>
  <c r="R746"/>
  <c r="P746"/>
  <c r="O746"/>
  <c r="N746"/>
  <c r="M746"/>
  <c r="K746"/>
  <c r="H746"/>
  <c r="Z737"/>
  <c r="Y737"/>
  <c r="X737"/>
  <c r="V737"/>
  <c r="T737"/>
  <c r="R737"/>
  <c r="P737"/>
  <c r="O737"/>
  <c r="N737"/>
  <c r="M737"/>
  <c r="K737"/>
  <c r="H737"/>
  <c r="Z728"/>
  <c r="Y728"/>
  <c r="X728"/>
  <c r="V728"/>
  <c r="T728"/>
  <c r="R728"/>
  <c r="P728"/>
  <c r="O728"/>
  <c r="N728"/>
  <c r="M728"/>
  <c r="K728"/>
  <c r="H728"/>
  <c r="Z719"/>
  <c r="Y719"/>
  <c r="X719"/>
  <c r="V719"/>
  <c r="T719"/>
  <c r="R719"/>
  <c r="P719"/>
  <c r="O719"/>
  <c r="N719"/>
  <c r="M719"/>
  <c r="K719"/>
  <c r="H719"/>
  <c r="Z710"/>
  <c r="Y710"/>
  <c r="X710"/>
  <c r="V710"/>
  <c r="T710"/>
  <c r="R710"/>
  <c r="P710"/>
  <c r="O710"/>
  <c r="N710"/>
  <c r="M710"/>
  <c r="K710"/>
  <c r="H710"/>
  <c r="Z701"/>
  <c r="Y701"/>
  <c r="X701"/>
  <c r="V701"/>
  <c r="T701"/>
  <c r="R701"/>
  <c r="P701"/>
  <c r="O701"/>
  <c r="N701"/>
  <c r="M701"/>
  <c r="K701"/>
  <c r="H701"/>
  <c r="Z692"/>
  <c r="Y692"/>
  <c r="X692"/>
  <c r="V692"/>
  <c r="T692"/>
  <c r="R692"/>
  <c r="P692"/>
  <c r="O692"/>
  <c r="N692"/>
  <c r="M692"/>
  <c r="K692"/>
  <c r="H692"/>
  <c r="Z683"/>
  <c r="Y683"/>
  <c r="X683"/>
  <c r="V683"/>
  <c r="T683"/>
  <c r="R683"/>
  <c r="P683"/>
  <c r="O683"/>
  <c r="N683"/>
  <c r="M683"/>
  <c r="K683"/>
  <c r="H683"/>
  <c r="Z674"/>
  <c r="Y674"/>
  <c r="X674"/>
  <c r="V674"/>
  <c r="T674"/>
  <c r="R674"/>
  <c r="P674"/>
  <c r="O674"/>
  <c r="N674"/>
  <c r="M674"/>
  <c r="K674"/>
  <c r="H674"/>
  <c r="Z665"/>
  <c r="Y665"/>
  <c r="X665"/>
  <c r="V665"/>
  <c r="T665"/>
  <c r="R665"/>
  <c r="P665"/>
  <c r="O665"/>
  <c r="N665"/>
  <c r="M665"/>
  <c r="K665"/>
  <c r="H665"/>
  <c r="Z561"/>
  <c r="Y561"/>
  <c r="X561"/>
  <c r="V561"/>
  <c r="T561"/>
  <c r="R561"/>
  <c r="P561"/>
  <c r="O561"/>
  <c r="N561"/>
  <c r="M561"/>
  <c r="K561"/>
  <c r="H561"/>
  <c r="Z636"/>
  <c r="Y636"/>
  <c r="X636"/>
  <c r="V636"/>
  <c r="T636"/>
  <c r="R636"/>
  <c r="P636"/>
  <c r="O636"/>
  <c r="N636"/>
  <c r="M636"/>
  <c r="K636"/>
  <c r="H636"/>
  <c r="Z627"/>
  <c r="Y627"/>
  <c r="X627"/>
  <c r="V627"/>
  <c r="T627"/>
  <c r="R627"/>
  <c r="P627"/>
  <c r="O627"/>
  <c r="N627"/>
  <c r="M627"/>
  <c r="K627"/>
  <c r="H627"/>
  <c r="Z523"/>
  <c r="Y523"/>
  <c r="X523"/>
  <c r="V523"/>
  <c r="T523"/>
  <c r="R523"/>
  <c r="P523"/>
  <c r="O523"/>
  <c r="N523"/>
  <c r="M523"/>
  <c r="K523"/>
  <c r="H523"/>
  <c r="Z485"/>
  <c r="Y485"/>
  <c r="X485"/>
  <c r="V485"/>
  <c r="T485"/>
  <c r="R485"/>
  <c r="P485"/>
  <c r="O485"/>
  <c r="N485"/>
  <c r="M485"/>
  <c r="K485"/>
  <c r="H485"/>
  <c r="Z476"/>
  <c r="Y476"/>
  <c r="X476"/>
  <c r="V476"/>
  <c r="T476"/>
  <c r="R476"/>
  <c r="P476"/>
  <c r="O476"/>
  <c r="N476"/>
  <c r="M476"/>
  <c r="K476"/>
  <c r="H476"/>
  <c r="Z467"/>
  <c r="Y467"/>
  <c r="X467"/>
  <c r="V467"/>
  <c r="T467"/>
  <c r="R467"/>
  <c r="P467"/>
  <c r="O467"/>
  <c r="N467"/>
  <c r="M467"/>
  <c r="K467"/>
  <c r="H467"/>
  <c r="Z458"/>
  <c r="Y458"/>
  <c r="X458"/>
  <c r="V458"/>
  <c r="T458"/>
  <c r="R458"/>
  <c r="P458"/>
  <c r="O458"/>
  <c r="N458"/>
  <c r="M458"/>
  <c r="K458"/>
  <c r="H458"/>
  <c r="Z497"/>
  <c r="Y497"/>
  <c r="X497"/>
  <c r="V497"/>
  <c r="T497"/>
  <c r="R497"/>
  <c r="P497"/>
  <c r="O497"/>
  <c r="N497"/>
  <c r="M497"/>
  <c r="K497"/>
  <c r="H497"/>
  <c r="Z420"/>
  <c r="Y420"/>
  <c r="X420"/>
  <c r="V420"/>
  <c r="T420"/>
  <c r="R420"/>
  <c r="P420"/>
  <c r="O420"/>
  <c r="N420"/>
  <c r="M420"/>
  <c r="K420"/>
  <c r="H420"/>
  <c r="Z411"/>
  <c r="Y411"/>
  <c r="X411"/>
  <c r="V411"/>
  <c r="T411"/>
  <c r="R411"/>
  <c r="P411"/>
  <c r="O411"/>
  <c r="N411"/>
  <c r="M411"/>
  <c r="K411"/>
  <c r="H411"/>
  <c r="Z402"/>
  <c r="Y402"/>
  <c r="X402"/>
  <c r="V402"/>
  <c r="T402"/>
  <c r="R402"/>
  <c r="P402"/>
  <c r="O402"/>
  <c r="N402"/>
  <c r="M402"/>
  <c r="K402"/>
  <c r="H402"/>
  <c r="Z373"/>
  <c r="Y373"/>
  <c r="X373"/>
  <c r="V373"/>
  <c r="T373"/>
  <c r="R373"/>
  <c r="P373"/>
  <c r="O373"/>
  <c r="N373"/>
  <c r="M373"/>
  <c r="K373"/>
  <c r="H373"/>
  <c r="Z344"/>
  <c r="Y344"/>
  <c r="X344"/>
  <c r="V344"/>
  <c r="T344"/>
  <c r="R344"/>
  <c r="P344"/>
  <c r="O344"/>
  <c r="N344"/>
  <c r="M344"/>
  <c r="K344"/>
  <c r="H344"/>
  <c r="Z335"/>
  <c r="Y335"/>
  <c r="X335"/>
  <c r="V335"/>
  <c r="T335"/>
  <c r="R335"/>
  <c r="P335"/>
  <c r="O335"/>
  <c r="N335"/>
  <c r="M335"/>
  <c r="K335"/>
  <c r="H335"/>
  <c r="Z326"/>
  <c r="Y326"/>
  <c r="X326"/>
  <c r="V326"/>
  <c r="T326"/>
  <c r="R326"/>
  <c r="P326"/>
  <c r="O326"/>
  <c r="N326"/>
  <c r="M326"/>
  <c r="K326"/>
  <c r="H326"/>
  <c r="Z297"/>
  <c r="Y297"/>
  <c r="X297"/>
  <c r="V297"/>
  <c r="T297"/>
  <c r="R297"/>
  <c r="P297"/>
  <c r="O297"/>
  <c r="N297"/>
  <c r="M297"/>
  <c r="K297"/>
  <c r="H297"/>
  <c r="Z268"/>
  <c r="Y268"/>
  <c r="X268"/>
  <c r="V268"/>
  <c r="T268"/>
  <c r="R268"/>
  <c r="P268"/>
  <c r="O268"/>
  <c r="N268"/>
  <c r="M268"/>
  <c r="K268"/>
  <c r="H268"/>
  <c r="Z259"/>
  <c r="Y259"/>
  <c r="X259"/>
  <c r="V259"/>
  <c r="T259"/>
  <c r="R259"/>
  <c r="P259"/>
  <c r="O259"/>
  <c r="N259"/>
  <c r="M259"/>
  <c r="K259"/>
  <c r="H259"/>
  <c r="Z250"/>
  <c r="Y250"/>
  <c r="X250"/>
  <c r="V250"/>
  <c r="T250"/>
  <c r="R250"/>
  <c r="P250"/>
  <c r="O250"/>
  <c r="N250"/>
  <c r="M250"/>
  <c r="K250"/>
  <c r="H250"/>
  <c r="Z241"/>
  <c r="Y241"/>
  <c r="X241"/>
  <c r="V241"/>
  <c r="T241"/>
  <c r="R241"/>
  <c r="P241"/>
  <c r="O241"/>
  <c r="N241"/>
  <c r="M241"/>
  <c r="K241"/>
  <c r="H241"/>
  <c r="Z212"/>
  <c r="Y212"/>
  <c r="X212"/>
  <c r="V212"/>
  <c r="T212"/>
  <c r="R212"/>
  <c r="P212"/>
  <c r="O212"/>
  <c r="N212"/>
  <c r="M212"/>
  <c r="K212"/>
  <c r="H212"/>
  <c r="Z183"/>
  <c r="Y183"/>
  <c r="X183"/>
  <c r="V183"/>
  <c r="T183"/>
  <c r="R183"/>
  <c r="P183"/>
  <c r="O183"/>
  <c r="N183"/>
  <c r="M183"/>
  <c r="K183"/>
  <c r="H183"/>
  <c r="Z174"/>
  <c r="Y174"/>
  <c r="X174"/>
  <c r="V174"/>
  <c r="T174"/>
  <c r="R174"/>
  <c r="P174"/>
  <c r="O174"/>
  <c r="N174"/>
  <c r="M174"/>
  <c r="K174"/>
  <c r="H174"/>
  <c r="Z145"/>
  <c r="Y145"/>
  <c r="X145"/>
  <c r="V145"/>
  <c r="T145"/>
  <c r="R145"/>
  <c r="P145"/>
  <c r="O145"/>
  <c r="N145"/>
  <c r="M145"/>
  <c r="K145"/>
  <c r="H145"/>
  <c r="Z136"/>
  <c r="Y136"/>
  <c r="X136"/>
  <c r="V136"/>
  <c r="T136"/>
  <c r="R136"/>
  <c r="P136"/>
  <c r="O136"/>
  <c r="N136"/>
  <c r="M136"/>
  <c r="K136"/>
  <c r="H136"/>
  <c r="Z107"/>
  <c r="Y107"/>
  <c r="X107"/>
  <c r="V107"/>
  <c r="T107"/>
  <c r="R107"/>
  <c r="P107"/>
  <c r="O107"/>
  <c r="N107"/>
  <c r="M107"/>
  <c r="K107"/>
  <c r="H107"/>
  <c r="Z78"/>
  <c r="Y78"/>
  <c r="X78"/>
  <c r="V78"/>
  <c r="T78"/>
  <c r="R78"/>
  <c r="P78"/>
  <c r="O78"/>
  <c r="N78"/>
  <c r="M78"/>
  <c r="K78"/>
  <c r="H78"/>
  <c r="Z49"/>
  <c r="Y49"/>
  <c r="X49"/>
  <c r="V49"/>
  <c r="T49"/>
  <c r="R49"/>
  <c r="P49"/>
  <c r="O49"/>
  <c r="N49"/>
  <c r="M49"/>
  <c r="K49"/>
  <c r="H49"/>
  <c r="C1899"/>
  <c r="C1769"/>
  <c r="C1778" s="1"/>
  <c r="C785"/>
  <c r="C582"/>
  <c r="C497"/>
  <c r="F1575" l="1"/>
  <c r="M1804"/>
  <c r="M1861"/>
  <c r="Y1804"/>
  <c r="Y1861"/>
  <c r="N1804"/>
  <c r="N1861"/>
  <c r="T1804"/>
  <c r="T1861"/>
  <c r="Z1804"/>
  <c r="Z1861"/>
  <c r="H1804"/>
  <c r="H1861"/>
  <c r="O1804"/>
  <c r="O1861"/>
  <c r="V1804"/>
  <c r="V1861"/>
  <c r="R1804"/>
  <c r="R1861"/>
  <c r="K1804"/>
  <c r="K1861"/>
  <c r="P1804"/>
  <c r="P1861"/>
  <c r="X1804"/>
  <c r="X1861"/>
  <c r="K959"/>
  <c r="O959"/>
  <c r="Y959"/>
  <c r="H959"/>
  <c r="F786"/>
  <c r="F1904"/>
  <c r="F1902"/>
  <c r="F1900"/>
  <c r="F502"/>
  <c r="F500"/>
  <c r="F498"/>
  <c r="F587"/>
  <c r="F585"/>
  <c r="F583"/>
  <c r="F501"/>
  <c r="F499"/>
  <c r="F586"/>
  <c r="F584"/>
  <c r="F790"/>
  <c r="R1899"/>
  <c r="R1905" s="1"/>
  <c r="R582"/>
  <c r="R610" s="1"/>
  <c r="R785"/>
  <c r="F1903"/>
  <c r="F1901"/>
  <c r="V1899"/>
  <c r="V1905" s="1"/>
  <c r="H1899"/>
  <c r="H1905" s="1"/>
  <c r="V582"/>
  <c r="V610" s="1"/>
  <c r="H582"/>
  <c r="H610" s="1"/>
  <c r="V785"/>
  <c r="F788"/>
  <c r="Z785"/>
  <c r="X785"/>
  <c r="T785"/>
  <c r="P785"/>
  <c r="N785"/>
  <c r="X1769"/>
  <c r="Y1899"/>
  <c r="Y1905" s="1"/>
  <c r="O1899"/>
  <c r="O1905" s="1"/>
  <c r="K1899"/>
  <c r="K1905" s="1"/>
  <c r="Y582"/>
  <c r="Y610" s="1"/>
  <c r="O582"/>
  <c r="O610" s="1"/>
  <c r="M582"/>
  <c r="M610" s="1"/>
  <c r="K582"/>
  <c r="K610" s="1"/>
  <c r="Y785"/>
  <c r="O785"/>
  <c r="M785"/>
  <c r="K785"/>
  <c r="P1769"/>
  <c r="Z1899"/>
  <c r="Z1905" s="1"/>
  <c r="X1899"/>
  <c r="X1905" s="1"/>
  <c r="T1899"/>
  <c r="T1905" s="1"/>
  <c r="P1899"/>
  <c r="P1905" s="1"/>
  <c r="N1899"/>
  <c r="N1905" s="1"/>
  <c r="Z582"/>
  <c r="Z610" s="1"/>
  <c r="X582"/>
  <c r="X610" s="1"/>
  <c r="T582"/>
  <c r="T610" s="1"/>
  <c r="P582"/>
  <c r="P610" s="1"/>
  <c r="N582"/>
  <c r="N610" s="1"/>
  <c r="H785"/>
  <c r="F789"/>
  <c r="F787"/>
  <c r="T1769"/>
  <c r="H1757"/>
  <c r="H1769"/>
  <c r="O1757"/>
  <c r="O1769"/>
  <c r="R1757"/>
  <c r="R1769"/>
  <c r="V1757"/>
  <c r="V1769"/>
  <c r="Y1757"/>
  <c r="Y1769"/>
  <c r="H449"/>
  <c r="M449"/>
  <c r="O449"/>
  <c r="R449"/>
  <c r="V449"/>
  <c r="Y449"/>
  <c r="R959"/>
  <c r="V959"/>
  <c r="K449"/>
  <c r="N449"/>
  <c r="P449"/>
  <c r="T449"/>
  <c r="X449"/>
  <c r="Z449"/>
  <c r="N959"/>
  <c r="P959"/>
  <c r="T959"/>
  <c r="X959"/>
  <c r="Z959"/>
  <c r="K1757"/>
  <c r="K1769"/>
  <c r="Z1769"/>
  <c r="N1769"/>
  <c r="I765"/>
  <c r="L1766"/>
  <c r="M1766"/>
  <c r="F1896" l="1"/>
  <c r="F1897" s="1"/>
  <c r="Y1768" l="1"/>
  <c r="W1768"/>
  <c r="V1768"/>
  <c r="U1768"/>
  <c r="S1768"/>
  <c r="S1766" s="1"/>
  <c r="Q1768"/>
  <c r="L1768"/>
  <c r="J1768"/>
  <c r="I1768"/>
  <c r="I1766" s="1"/>
  <c r="I1767" s="1"/>
  <c r="G1768"/>
  <c r="G1766" s="1"/>
  <c r="F1765"/>
  <c r="F1764"/>
  <c r="F1763"/>
  <c r="F1762"/>
  <c r="F1761"/>
  <c r="Z1767"/>
  <c r="Y1767"/>
  <c r="X1767"/>
  <c r="V1767"/>
  <c r="T1767"/>
  <c r="S1767"/>
  <c r="R1767"/>
  <c r="P1767"/>
  <c r="O1767"/>
  <c r="N1767"/>
  <c r="K1767"/>
  <c r="H1767"/>
  <c r="Y1553"/>
  <c r="W1553"/>
  <c r="V1553"/>
  <c r="V1554" s="1"/>
  <c r="V1555" s="1"/>
  <c r="U1553"/>
  <c r="U1554" s="1"/>
  <c r="U1555" s="1"/>
  <c r="S1553"/>
  <c r="S1554" s="1"/>
  <c r="S1555" s="1"/>
  <c r="Q1553"/>
  <c r="O1553"/>
  <c r="O1554" s="1"/>
  <c r="N1553"/>
  <c r="N1554" s="1"/>
  <c r="M1553"/>
  <c r="L1553"/>
  <c r="L1554" s="1"/>
  <c r="L1555" s="1"/>
  <c r="K1553"/>
  <c r="K1554" s="1"/>
  <c r="J1553"/>
  <c r="J1554" s="1"/>
  <c r="J1555" s="1"/>
  <c r="I1553"/>
  <c r="I1554" s="1"/>
  <c r="F1554" s="1"/>
  <c r="H1553"/>
  <c r="Z1535"/>
  <c r="Z1536" s="1"/>
  <c r="Y1535"/>
  <c r="Y1536" s="1"/>
  <c r="X1535"/>
  <c r="X1536" s="1"/>
  <c r="W1535"/>
  <c r="W1536" s="1"/>
  <c r="V1535"/>
  <c r="V1536" s="1"/>
  <c r="U1535"/>
  <c r="U1536" s="1"/>
  <c r="T1535"/>
  <c r="T1536" s="1"/>
  <c r="S1535"/>
  <c r="S1536" s="1"/>
  <c r="R1535"/>
  <c r="R1536" s="1"/>
  <c r="Q1535"/>
  <c r="Q1536" s="1"/>
  <c r="P1535"/>
  <c r="P1536" s="1"/>
  <c r="O1535"/>
  <c r="O1536" s="1"/>
  <c r="N1535"/>
  <c r="N1536" s="1"/>
  <c r="M1535"/>
  <c r="M1536" s="1"/>
  <c r="L1535"/>
  <c r="L1536" s="1"/>
  <c r="K1535"/>
  <c r="K1536" s="1"/>
  <c r="J1535"/>
  <c r="J1536" s="1"/>
  <c r="I1535"/>
  <c r="I1536" s="1"/>
  <c r="I1537" s="1"/>
  <c r="H1535"/>
  <c r="H1536" s="1"/>
  <c r="Z1526"/>
  <c r="Z1527" s="1"/>
  <c r="Y1526"/>
  <c r="Y1527" s="1"/>
  <c r="X1526"/>
  <c r="X1527" s="1"/>
  <c r="W1526"/>
  <c r="W1527" s="1"/>
  <c r="V1526"/>
  <c r="V1527" s="1"/>
  <c r="U1526"/>
  <c r="U1527" s="1"/>
  <c r="T1526"/>
  <c r="T1527" s="1"/>
  <c r="S1526"/>
  <c r="S1527" s="1"/>
  <c r="R1526"/>
  <c r="R1527" s="1"/>
  <c r="Q1526"/>
  <c r="Q1527" s="1"/>
  <c r="P1526"/>
  <c r="P1527" s="1"/>
  <c r="O1526"/>
  <c r="O1527" s="1"/>
  <c r="N1526"/>
  <c r="N1527" s="1"/>
  <c r="M1526"/>
  <c r="M1527" s="1"/>
  <c r="L1526"/>
  <c r="L1527" s="1"/>
  <c r="K1526"/>
  <c r="K1527" s="1"/>
  <c r="J1526"/>
  <c r="J1527" s="1"/>
  <c r="I1526"/>
  <c r="I1527" s="1"/>
  <c r="H1526"/>
  <c r="H1527" s="1"/>
  <c r="Z1517"/>
  <c r="Z1518" s="1"/>
  <c r="Y1517"/>
  <c r="Y1518" s="1"/>
  <c r="X1517"/>
  <c r="X1518" s="1"/>
  <c r="W1517"/>
  <c r="W1518" s="1"/>
  <c r="V1517"/>
  <c r="V1518" s="1"/>
  <c r="U1517"/>
  <c r="U1518" s="1"/>
  <c r="T1517"/>
  <c r="T1518" s="1"/>
  <c r="S1517"/>
  <c r="S1518" s="1"/>
  <c r="R1517"/>
  <c r="R1518" s="1"/>
  <c r="Q1517"/>
  <c r="Q1518" s="1"/>
  <c r="P1517"/>
  <c r="P1518" s="1"/>
  <c r="O1517"/>
  <c r="O1518" s="1"/>
  <c r="N1517"/>
  <c r="N1518" s="1"/>
  <c r="M1517"/>
  <c r="M1518" s="1"/>
  <c r="L1517"/>
  <c r="L1518" s="1"/>
  <c r="K1517"/>
  <c r="K1518" s="1"/>
  <c r="J1517"/>
  <c r="J1518" s="1"/>
  <c r="I1517"/>
  <c r="I1518" s="1"/>
  <c r="H1517"/>
  <c r="H1518" s="1"/>
  <c r="Z1508"/>
  <c r="Z1509" s="1"/>
  <c r="Y1508"/>
  <c r="Y1509" s="1"/>
  <c r="X1508"/>
  <c r="X1509" s="1"/>
  <c r="W1508"/>
  <c r="W1509" s="1"/>
  <c r="V1508"/>
  <c r="V1509" s="1"/>
  <c r="U1508"/>
  <c r="U1509" s="1"/>
  <c r="T1508"/>
  <c r="T1509" s="1"/>
  <c r="S1508"/>
  <c r="S1509" s="1"/>
  <c r="R1508"/>
  <c r="R1509" s="1"/>
  <c r="Q1508"/>
  <c r="Q1509" s="1"/>
  <c r="P1508"/>
  <c r="P1509" s="1"/>
  <c r="O1508"/>
  <c r="O1509" s="1"/>
  <c r="N1508"/>
  <c r="N1509" s="1"/>
  <c r="M1508"/>
  <c r="M1509" s="1"/>
  <c r="L1508"/>
  <c r="L1509" s="1"/>
  <c r="K1508"/>
  <c r="K1509" s="1"/>
  <c r="J1508"/>
  <c r="J1509" s="1"/>
  <c r="I1508"/>
  <c r="I1509" s="1"/>
  <c r="I1510" s="1"/>
  <c r="H1508"/>
  <c r="H1509" s="1"/>
  <c r="Z1499"/>
  <c r="Z1500" s="1"/>
  <c r="Y1499"/>
  <c r="Y1500" s="1"/>
  <c r="X1499"/>
  <c r="X1500" s="1"/>
  <c r="W1499"/>
  <c r="W1500" s="1"/>
  <c r="V1499"/>
  <c r="V1500" s="1"/>
  <c r="U1499"/>
  <c r="U1500" s="1"/>
  <c r="T1499"/>
  <c r="T1500" s="1"/>
  <c r="S1499"/>
  <c r="S1500" s="1"/>
  <c r="R1499"/>
  <c r="R1500" s="1"/>
  <c r="Q1499"/>
  <c r="Q1500" s="1"/>
  <c r="P1499"/>
  <c r="P1500" s="1"/>
  <c r="O1499"/>
  <c r="O1500" s="1"/>
  <c r="N1499"/>
  <c r="N1500" s="1"/>
  <c r="M1499"/>
  <c r="M1500" s="1"/>
  <c r="L1499"/>
  <c r="L1500" s="1"/>
  <c r="K1499"/>
  <c r="K1500" s="1"/>
  <c r="J1499"/>
  <c r="J1500" s="1"/>
  <c r="I1499"/>
  <c r="I1500" s="1"/>
  <c r="I1501" s="1"/>
  <c r="H1499"/>
  <c r="H1500" s="1"/>
  <c r="Z1490"/>
  <c r="Z1491" s="1"/>
  <c r="Y1490"/>
  <c r="Y1491" s="1"/>
  <c r="X1490"/>
  <c r="X1491" s="1"/>
  <c r="W1490"/>
  <c r="W1491" s="1"/>
  <c r="V1490"/>
  <c r="V1491" s="1"/>
  <c r="U1490"/>
  <c r="U1491" s="1"/>
  <c r="T1490"/>
  <c r="T1491" s="1"/>
  <c r="S1490"/>
  <c r="S1491" s="1"/>
  <c r="R1490"/>
  <c r="R1491" s="1"/>
  <c r="Q1490"/>
  <c r="Q1491" s="1"/>
  <c r="P1490"/>
  <c r="P1491" s="1"/>
  <c r="O1490"/>
  <c r="O1491" s="1"/>
  <c r="N1490"/>
  <c r="N1491" s="1"/>
  <c r="M1490"/>
  <c r="M1491" s="1"/>
  <c r="L1490"/>
  <c r="L1491" s="1"/>
  <c r="K1490"/>
  <c r="K1491" s="1"/>
  <c r="J1490"/>
  <c r="J1491" s="1"/>
  <c r="I1490"/>
  <c r="I1491" s="1"/>
  <c r="H1490"/>
  <c r="H1491" s="1"/>
  <c r="Z1481"/>
  <c r="Z1482" s="1"/>
  <c r="Y1481"/>
  <c r="Y1482" s="1"/>
  <c r="X1481"/>
  <c r="X1482" s="1"/>
  <c r="W1481"/>
  <c r="W1482" s="1"/>
  <c r="V1481"/>
  <c r="V1482" s="1"/>
  <c r="U1481"/>
  <c r="U1482" s="1"/>
  <c r="T1481"/>
  <c r="T1482" s="1"/>
  <c r="S1481"/>
  <c r="S1482" s="1"/>
  <c r="R1481"/>
  <c r="R1482" s="1"/>
  <c r="Q1481"/>
  <c r="Q1482" s="1"/>
  <c r="P1481"/>
  <c r="P1482" s="1"/>
  <c r="O1481"/>
  <c r="O1482" s="1"/>
  <c r="N1481"/>
  <c r="N1482" s="1"/>
  <c r="M1481"/>
  <c r="M1482" s="1"/>
  <c r="L1481"/>
  <c r="L1482" s="1"/>
  <c r="K1481"/>
  <c r="K1482" s="1"/>
  <c r="J1481"/>
  <c r="J1482" s="1"/>
  <c r="I1481"/>
  <c r="I1482" s="1"/>
  <c r="H1481"/>
  <c r="H1482" s="1"/>
  <c r="Z1472"/>
  <c r="Z1473" s="1"/>
  <c r="Y1472"/>
  <c r="Y1473" s="1"/>
  <c r="X1472"/>
  <c r="X1473" s="1"/>
  <c r="W1472"/>
  <c r="W1473" s="1"/>
  <c r="V1472"/>
  <c r="V1473" s="1"/>
  <c r="U1472"/>
  <c r="U1473" s="1"/>
  <c r="T1472"/>
  <c r="T1473" s="1"/>
  <c r="S1472"/>
  <c r="S1473" s="1"/>
  <c r="R1472"/>
  <c r="R1473" s="1"/>
  <c r="Q1472"/>
  <c r="Q1473" s="1"/>
  <c r="P1472"/>
  <c r="P1473" s="1"/>
  <c r="O1472"/>
  <c r="O1473" s="1"/>
  <c r="N1472"/>
  <c r="N1473" s="1"/>
  <c r="M1472"/>
  <c r="M1473" s="1"/>
  <c r="L1472"/>
  <c r="L1473" s="1"/>
  <c r="K1472"/>
  <c r="K1473" s="1"/>
  <c r="J1472"/>
  <c r="J1473" s="1"/>
  <c r="H1472"/>
  <c r="H1473" s="1"/>
  <c r="Z1463"/>
  <c r="Z1464" s="1"/>
  <c r="Y1463"/>
  <c r="Y1464" s="1"/>
  <c r="X1463"/>
  <c r="X1464" s="1"/>
  <c r="W1463"/>
  <c r="W1464" s="1"/>
  <c r="V1463"/>
  <c r="V1464" s="1"/>
  <c r="U1463"/>
  <c r="U1464" s="1"/>
  <c r="T1463"/>
  <c r="T1464" s="1"/>
  <c r="S1463"/>
  <c r="S1464" s="1"/>
  <c r="R1463"/>
  <c r="R1464" s="1"/>
  <c r="Q1463"/>
  <c r="Q1464" s="1"/>
  <c r="P1463"/>
  <c r="P1464" s="1"/>
  <c r="O1463"/>
  <c r="O1464" s="1"/>
  <c r="N1463"/>
  <c r="N1464" s="1"/>
  <c r="M1463"/>
  <c r="M1464" s="1"/>
  <c r="L1463"/>
  <c r="L1464" s="1"/>
  <c r="K1463"/>
  <c r="K1464" s="1"/>
  <c r="J1463"/>
  <c r="J1464" s="1"/>
  <c r="I1463"/>
  <c r="I1464" s="1"/>
  <c r="H1463"/>
  <c r="H1464" s="1"/>
  <c r="Z1454"/>
  <c r="Z1455" s="1"/>
  <c r="Y1454"/>
  <c r="Y1455" s="1"/>
  <c r="X1454"/>
  <c r="X1455" s="1"/>
  <c r="W1454"/>
  <c r="W1455" s="1"/>
  <c r="V1454"/>
  <c r="V1455" s="1"/>
  <c r="U1454"/>
  <c r="U1455" s="1"/>
  <c r="T1454"/>
  <c r="T1455" s="1"/>
  <c r="S1454"/>
  <c r="S1455" s="1"/>
  <c r="R1454"/>
  <c r="R1455" s="1"/>
  <c r="Q1454"/>
  <c r="Q1455" s="1"/>
  <c r="P1454"/>
  <c r="P1455" s="1"/>
  <c r="O1454"/>
  <c r="O1455" s="1"/>
  <c r="N1454"/>
  <c r="N1455" s="1"/>
  <c r="M1454"/>
  <c r="M1455" s="1"/>
  <c r="L1454"/>
  <c r="L1455" s="1"/>
  <c r="K1454"/>
  <c r="K1455" s="1"/>
  <c r="J1454"/>
  <c r="J1455" s="1"/>
  <c r="I1454"/>
  <c r="I1455" s="1"/>
  <c r="H1454"/>
  <c r="H1455" s="1"/>
  <c r="Z1445"/>
  <c r="Z1446" s="1"/>
  <c r="Y1445"/>
  <c r="Y1446" s="1"/>
  <c r="X1445"/>
  <c r="X1446" s="1"/>
  <c r="W1445"/>
  <c r="W1446" s="1"/>
  <c r="V1445"/>
  <c r="V1446" s="1"/>
  <c r="U1445"/>
  <c r="U1446" s="1"/>
  <c r="T1445"/>
  <c r="T1446" s="1"/>
  <c r="S1445"/>
  <c r="S1446" s="1"/>
  <c r="R1445"/>
  <c r="R1446" s="1"/>
  <c r="Q1445"/>
  <c r="Q1446" s="1"/>
  <c r="P1445"/>
  <c r="P1446" s="1"/>
  <c r="O1445"/>
  <c r="O1446" s="1"/>
  <c r="N1445"/>
  <c r="N1446" s="1"/>
  <c r="M1445"/>
  <c r="M1446" s="1"/>
  <c r="L1445"/>
  <c r="L1446" s="1"/>
  <c r="K1445"/>
  <c r="K1446" s="1"/>
  <c r="J1445"/>
  <c r="J1446" s="1"/>
  <c r="I1445"/>
  <c r="I1446" s="1"/>
  <c r="H1445"/>
  <c r="H1446" s="1"/>
  <c r="Z1436"/>
  <c r="Z1437" s="1"/>
  <c r="Y1436"/>
  <c r="Y1437" s="1"/>
  <c r="X1436"/>
  <c r="X1437" s="1"/>
  <c r="W1436"/>
  <c r="W1437" s="1"/>
  <c r="V1436"/>
  <c r="V1437" s="1"/>
  <c r="U1436"/>
  <c r="U1437" s="1"/>
  <c r="T1436"/>
  <c r="T1437" s="1"/>
  <c r="S1436"/>
  <c r="S1437" s="1"/>
  <c r="R1436"/>
  <c r="R1437" s="1"/>
  <c r="Q1436"/>
  <c r="Q1437" s="1"/>
  <c r="P1436"/>
  <c r="P1437" s="1"/>
  <c r="O1436"/>
  <c r="O1437" s="1"/>
  <c r="N1436"/>
  <c r="N1437" s="1"/>
  <c r="M1436"/>
  <c r="M1437" s="1"/>
  <c r="L1436"/>
  <c r="L1437" s="1"/>
  <c r="K1436"/>
  <c r="K1437" s="1"/>
  <c r="J1436"/>
  <c r="J1437" s="1"/>
  <c r="I1436"/>
  <c r="I1437" s="1"/>
  <c r="I1438" s="1"/>
  <c r="H1436"/>
  <c r="H1437" s="1"/>
  <c r="Z1427"/>
  <c r="Z1428" s="1"/>
  <c r="Y1427"/>
  <c r="Y1428" s="1"/>
  <c r="X1427"/>
  <c r="X1428" s="1"/>
  <c r="W1427"/>
  <c r="W1428" s="1"/>
  <c r="V1427"/>
  <c r="V1428" s="1"/>
  <c r="U1427"/>
  <c r="U1428" s="1"/>
  <c r="T1427"/>
  <c r="T1428" s="1"/>
  <c r="S1427"/>
  <c r="S1428" s="1"/>
  <c r="R1427"/>
  <c r="R1428" s="1"/>
  <c r="Q1427"/>
  <c r="Q1428" s="1"/>
  <c r="P1427"/>
  <c r="P1428" s="1"/>
  <c r="O1427"/>
  <c r="O1428" s="1"/>
  <c r="N1427"/>
  <c r="N1428" s="1"/>
  <c r="M1427"/>
  <c r="M1428" s="1"/>
  <c r="L1427"/>
  <c r="L1428" s="1"/>
  <c r="K1427"/>
  <c r="K1428" s="1"/>
  <c r="J1427"/>
  <c r="J1428" s="1"/>
  <c r="I1427"/>
  <c r="I1428" s="1"/>
  <c r="H1427"/>
  <c r="H1428" s="1"/>
  <c r="Z1418"/>
  <c r="Z1419" s="1"/>
  <c r="Y1418"/>
  <c r="Y1419" s="1"/>
  <c r="X1418"/>
  <c r="X1419" s="1"/>
  <c r="W1418"/>
  <c r="W1419" s="1"/>
  <c r="V1418"/>
  <c r="V1419" s="1"/>
  <c r="U1418"/>
  <c r="U1419" s="1"/>
  <c r="T1418"/>
  <c r="T1419" s="1"/>
  <c r="S1418"/>
  <c r="S1419" s="1"/>
  <c r="R1418"/>
  <c r="R1419" s="1"/>
  <c r="Q1418"/>
  <c r="Q1419" s="1"/>
  <c r="P1418"/>
  <c r="P1419" s="1"/>
  <c r="O1418"/>
  <c r="O1419" s="1"/>
  <c r="N1418"/>
  <c r="N1419" s="1"/>
  <c r="M1418"/>
  <c r="M1419" s="1"/>
  <c r="L1418"/>
  <c r="L1419" s="1"/>
  <c r="K1418"/>
  <c r="K1419" s="1"/>
  <c r="J1418"/>
  <c r="J1419" s="1"/>
  <c r="I1418"/>
  <c r="I1419" s="1"/>
  <c r="H1418"/>
  <c r="H1419" s="1"/>
  <c r="Z1409"/>
  <c r="Z1410" s="1"/>
  <c r="Y1409"/>
  <c r="Y1410" s="1"/>
  <c r="X1409"/>
  <c r="X1410" s="1"/>
  <c r="W1409"/>
  <c r="W1410" s="1"/>
  <c r="V1409"/>
  <c r="V1410" s="1"/>
  <c r="U1409"/>
  <c r="U1410" s="1"/>
  <c r="T1409"/>
  <c r="T1410" s="1"/>
  <c r="S1409"/>
  <c r="S1410" s="1"/>
  <c r="R1409"/>
  <c r="R1410" s="1"/>
  <c r="Q1409"/>
  <c r="Q1410" s="1"/>
  <c r="P1409"/>
  <c r="P1410" s="1"/>
  <c r="O1409"/>
  <c r="O1410" s="1"/>
  <c r="N1409"/>
  <c r="N1410" s="1"/>
  <c r="M1409"/>
  <c r="M1410" s="1"/>
  <c r="L1409"/>
  <c r="L1410" s="1"/>
  <c r="K1409"/>
  <c r="K1410" s="1"/>
  <c r="J1409"/>
  <c r="J1410" s="1"/>
  <c r="I1409"/>
  <c r="I1410" s="1"/>
  <c r="H1409"/>
  <c r="H1410" s="1"/>
  <c r="Z1400"/>
  <c r="Z1401" s="1"/>
  <c r="Y1400"/>
  <c r="Y1401" s="1"/>
  <c r="X1400"/>
  <c r="X1401" s="1"/>
  <c r="W1400"/>
  <c r="W1401" s="1"/>
  <c r="V1400"/>
  <c r="V1401" s="1"/>
  <c r="U1400"/>
  <c r="U1401" s="1"/>
  <c r="T1400"/>
  <c r="T1401" s="1"/>
  <c r="S1400"/>
  <c r="S1401" s="1"/>
  <c r="R1400"/>
  <c r="R1401" s="1"/>
  <c r="Q1400"/>
  <c r="Q1401" s="1"/>
  <c r="P1400"/>
  <c r="P1401" s="1"/>
  <c r="O1400"/>
  <c r="O1401" s="1"/>
  <c r="N1400"/>
  <c r="N1401" s="1"/>
  <c r="M1400"/>
  <c r="M1401" s="1"/>
  <c r="L1400"/>
  <c r="L1401" s="1"/>
  <c r="K1400"/>
  <c r="K1401" s="1"/>
  <c r="J1400"/>
  <c r="J1401" s="1"/>
  <c r="I1400"/>
  <c r="I1401" s="1"/>
  <c r="H1400"/>
  <c r="H1401" s="1"/>
  <c r="Z1391"/>
  <c r="Z1392" s="1"/>
  <c r="Y1391"/>
  <c r="Y1392" s="1"/>
  <c r="X1391"/>
  <c r="X1392" s="1"/>
  <c r="W1391"/>
  <c r="W1392" s="1"/>
  <c r="V1391"/>
  <c r="V1392" s="1"/>
  <c r="U1391"/>
  <c r="U1392" s="1"/>
  <c r="T1391"/>
  <c r="T1392" s="1"/>
  <c r="S1391"/>
  <c r="S1392" s="1"/>
  <c r="R1391"/>
  <c r="R1392" s="1"/>
  <c r="Q1391"/>
  <c r="Q1392" s="1"/>
  <c r="P1391"/>
  <c r="P1392" s="1"/>
  <c r="O1391"/>
  <c r="O1392" s="1"/>
  <c r="N1391"/>
  <c r="N1392" s="1"/>
  <c r="M1391"/>
  <c r="M1392" s="1"/>
  <c r="L1391"/>
  <c r="L1392" s="1"/>
  <c r="K1391"/>
  <c r="K1392" s="1"/>
  <c r="J1391"/>
  <c r="J1392" s="1"/>
  <c r="H1391"/>
  <c r="H1392" s="1"/>
  <c r="Z1382"/>
  <c r="Z1383" s="1"/>
  <c r="Y1382"/>
  <c r="Y1383" s="1"/>
  <c r="X1382"/>
  <c r="X1383" s="1"/>
  <c r="W1382"/>
  <c r="W1383" s="1"/>
  <c r="V1382"/>
  <c r="V1383" s="1"/>
  <c r="U1382"/>
  <c r="U1383" s="1"/>
  <c r="T1382"/>
  <c r="T1383" s="1"/>
  <c r="S1382"/>
  <c r="S1383" s="1"/>
  <c r="R1382"/>
  <c r="R1383" s="1"/>
  <c r="Q1382"/>
  <c r="Q1383" s="1"/>
  <c r="P1382"/>
  <c r="P1383" s="1"/>
  <c r="O1382"/>
  <c r="O1383" s="1"/>
  <c r="N1382"/>
  <c r="N1383" s="1"/>
  <c r="M1382"/>
  <c r="M1383" s="1"/>
  <c r="L1382"/>
  <c r="L1383" s="1"/>
  <c r="K1382"/>
  <c r="K1383" s="1"/>
  <c r="J1382"/>
  <c r="J1383" s="1"/>
  <c r="H1382"/>
  <c r="H1383" s="1"/>
  <c r="J1373"/>
  <c r="J1374" s="1"/>
  <c r="L1373"/>
  <c r="L1374" s="1"/>
  <c r="Q1373"/>
  <c r="Q1374" s="1"/>
  <c r="S1373"/>
  <c r="S1374" s="1"/>
  <c r="U1373"/>
  <c r="U1374" s="1"/>
  <c r="W1373"/>
  <c r="W1374" s="1"/>
  <c r="F781"/>
  <c r="F780"/>
  <c r="F779"/>
  <c r="F778"/>
  <c r="F777"/>
  <c r="F772"/>
  <c r="F771"/>
  <c r="F770"/>
  <c r="F769"/>
  <c r="F768"/>
  <c r="F763"/>
  <c r="F762"/>
  <c r="F761"/>
  <c r="F760"/>
  <c r="F759"/>
  <c r="F578"/>
  <c r="F569"/>
  <c r="F568"/>
  <c r="F567"/>
  <c r="F566"/>
  <c r="F565"/>
  <c r="F493"/>
  <c r="F492"/>
  <c r="F491"/>
  <c r="F490"/>
  <c r="W1554" l="1"/>
  <c r="Y1554"/>
  <c r="Y1555" s="1"/>
  <c r="X1592"/>
  <c r="V1598"/>
  <c r="V1599" s="1"/>
  <c r="T1598"/>
  <c r="T1599" s="1"/>
  <c r="P1598"/>
  <c r="P1599" s="1"/>
  <c r="N1598"/>
  <c r="N1599" s="1"/>
  <c r="Y1373"/>
  <c r="Y1374" s="1"/>
  <c r="O1373"/>
  <c r="O1374" s="1"/>
  <c r="M1373"/>
  <c r="M1374" s="1"/>
  <c r="K1373"/>
  <c r="K1374" s="1"/>
  <c r="H1373"/>
  <c r="H1374" s="1"/>
  <c r="Z1373"/>
  <c r="Z1374" s="1"/>
  <c r="X1373"/>
  <c r="X1374" s="1"/>
  <c r="V1373"/>
  <c r="V1374" s="1"/>
  <c r="T1373"/>
  <c r="T1374" s="1"/>
  <c r="R1373"/>
  <c r="R1374" s="1"/>
  <c r="P1373"/>
  <c r="P1374" s="1"/>
  <c r="N1373"/>
  <c r="N1374" s="1"/>
  <c r="G1382"/>
  <c r="G1383" s="1"/>
  <c r="G1391"/>
  <c r="G1392" s="1"/>
  <c r="G1400"/>
  <c r="G1401" s="1"/>
  <c r="F1394"/>
  <c r="F1400" s="1"/>
  <c r="F1401" s="1"/>
  <c r="G1409"/>
  <c r="G1410" s="1"/>
  <c r="F1403"/>
  <c r="F1409" s="1"/>
  <c r="F1410" s="1"/>
  <c r="G1418"/>
  <c r="G1419" s="1"/>
  <c r="F1412"/>
  <c r="F1418" s="1"/>
  <c r="F1419" s="1"/>
  <c r="G1427"/>
  <c r="G1428" s="1"/>
  <c r="F1421"/>
  <c r="F1427" s="1"/>
  <c r="F1428" s="1"/>
  <c r="G1436"/>
  <c r="G1437" s="1"/>
  <c r="F1430"/>
  <c r="G1445"/>
  <c r="G1446" s="1"/>
  <c r="F1439"/>
  <c r="F1445" s="1"/>
  <c r="F1446" s="1"/>
  <c r="G1454"/>
  <c r="G1455" s="1"/>
  <c r="F1448"/>
  <c r="F1454" s="1"/>
  <c r="F1455" s="1"/>
  <c r="G1463"/>
  <c r="G1464" s="1"/>
  <c r="F1457"/>
  <c r="F1463" s="1"/>
  <c r="F1464" s="1"/>
  <c r="G1472"/>
  <c r="G1473" s="1"/>
  <c r="G1481"/>
  <c r="G1482" s="1"/>
  <c r="F1475"/>
  <c r="F1481" s="1"/>
  <c r="F1482" s="1"/>
  <c r="G1490"/>
  <c r="G1491" s="1"/>
  <c r="F1484"/>
  <c r="F1490" s="1"/>
  <c r="F1491" s="1"/>
  <c r="G1499"/>
  <c r="G1500" s="1"/>
  <c r="F1499"/>
  <c r="F1500" s="1"/>
  <c r="G1508"/>
  <c r="G1509" s="1"/>
  <c r="F1502"/>
  <c r="F1508" s="1"/>
  <c r="F1509" s="1"/>
  <c r="G1517"/>
  <c r="G1518" s="1"/>
  <c r="F1511"/>
  <c r="F1517" s="1"/>
  <c r="F1518" s="1"/>
  <c r="G1526"/>
  <c r="G1527" s="1"/>
  <c r="F1520"/>
  <c r="G1535"/>
  <c r="G1536" s="1"/>
  <c r="F1529"/>
  <c r="F1535" s="1"/>
  <c r="F1536" s="1"/>
  <c r="G1553"/>
  <c r="F1553"/>
  <c r="F570"/>
  <c r="F764"/>
  <c r="F782"/>
  <c r="G1373"/>
  <c r="G1374" s="1"/>
  <c r="F494"/>
  <c r="F579"/>
  <c r="F773"/>
  <c r="J1766"/>
  <c r="L1767"/>
  <c r="M1767"/>
  <c r="G1767"/>
  <c r="F1526" l="1"/>
  <c r="F1527" s="1"/>
  <c r="X1598"/>
  <c r="X1599" s="1"/>
  <c r="X1601"/>
  <c r="F1436"/>
  <c r="F1437" s="1"/>
  <c r="H1971"/>
  <c r="H1592"/>
  <c r="K1971"/>
  <c r="K1598"/>
  <c r="K1599" s="1"/>
  <c r="R1971"/>
  <c r="R1598"/>
  <c r="R1599" s="1"/>
  <c r="Z1971"/>
  <c r="Z1592"/>
  <c r="O1971"/>
  <c r="O1598"/>
  <c r="O1599" s="1"/>
  <c r="Y1971"/>
  <c r="Y1592"/>
  <c r="W1555"/>
  <c r="T1971"/>
  <c r="N1971"/>
  <c r="V1971"/>
  <c r="P1971"/>
  <c r="X1971"/>
  <c r="U1766"/>
  <c r="U1767" s="1"/>
  <c r="W1766"/>
  <c r="W1767" s="1"/>
  <c r="Q1766"/>
  <c r="Q1767" s="1"/>
  <c r="F1760"/>
  <c r="J1767"/>
  <c r="Y1598" l="1"/>
  <c r="Y1599" s="1"/>
  <c r="Y1601"/>
  <c r="Z1598"/>
  <c r="Z1599" s="1"/>
  <c r="Z1601"/>
  <c r="H1598"/>
  <c r="H1599" s="1"/>
  <c r="H1601"/>
  <c r="W1556"/>
  <c r="W1557" s="1"/>
  <c r="F1766"/>
  <c r="F1767" s="1"/>
  <c r="F1557" l="1"/>
  <c r="F1556"/>
  <c r="W1558"/>
  <c r="Z532"/>
  <c r="Y532"/>
  <c r="X532"/>
  <c r="V532"/>
  <c r="T532"/>
  <c r="R532"/>
  <c r="P532"/>
  <c r="O532"/>
  <c r="N532"/>
  <c r="M532"/>
  <c r="K532"/>
  <c r="H532"/>
  <c r="Y1981"/>
  <c r="W1981"/>
  <c r="V1981"/>
  <c r="U1981"/>
  <c r="S1981"/>
  <c r="Q1981"/>
  <c r="L1981"/>
  <c r="J1981"/>
  <c r="I1981"/>
  <c r="G1981"/>
  <c r="W1559" l="1"/>
  <c r="F1559" s="1"/>
  <c r="F1558"/>
  <c r="O1580"/>
  <c r="R1580"/>
  <c r="R1607" s="1"/>
  <c r="V1580"/>
  <c r="V1607" s="1"/>
  <c r="Y1580"/>
  <c r="Y1607" s="1"/>
  <c r="N1580"/>
  <c r="P1580"/>
  <c r="T1580"/>
  <c r="T1607" s="1"/>
  <c r="X1580"/>
  <c r="X1607" s="1"/>
  <c r="Z1580"/>
  <c r="Z1607" s="1"/>
  <c r="K1657"/>
  <c r="N1657"/>
  <c r="P1657"/>
  <c r="T1657"/>
  <c r="X1657"/>
  <c r="Z1657"/>
  <c r="M1657"/>
  <c r="O1657"/>
  <c r="Y1657"/>
  <c r="H1657"/>
  <c r="R1657"/>
  <c r="V1657"/>
  <c r="P1607" l="1"/>
  <c r="K1607"/>
  <c r="O1607"/>
  <c r="N1607"/>
  <c r="H1607"/>
  <c r="W1560"/>
  <c r="F1560" s="1"/>
  <c r="Y20"/>
  <c r="V20"/>
  <c r="K20"/>
  <c r="W1561" l="1"/>
  <c r="W1562" s="1"/>
  <c r="Z20"/>
  <c r="X20"/>
  <c r="T20"/>
  <c r="R20"/>
  <c r="P20"/>
  <c r="O20"/>
  <c r="N20"/>
  <c r="M20"/>
  <c r="H20"/>
  <c r="F1561" l="1"/>
  <c r="F1562" s="1"/>
  <c r="W1563"/>
  <c r="W1564"/>
  <c r="Z1942"/>
  <c r="Z1951" s="1"/>
  <c r="Y1942"/>
  <c r="Y1951" s="1"/>
  <c r="X1942"/>
  <c r="X1951" s="1"/>
  <c r="W1942"/>
  <c r="W1951" s="1"/>
  <c r="V1942"/>
  <c r="V1951" s="1"/>
  <c r="U1942"/>
  <c r="U1951" s="1"/>
  <c r="T1942"/>
  <c r="T1951" s="1"/>
  <c r="S1942"/>
  <c r="S1951" s="1"/>
  <c r="R1942"/>
  <c r="R1951" s="1"/>
  <c r="Q1942"/>
  <c r="Q1951" s="1"/>
  <c r="P1942"/>
  <c r="P1951" s="1"/>
  <c r="O1942"/>
  <c r="O1951" s="1"/>
  <c r="N1942"/>
  <c r="N1951" s="1"/>
  <c r="M1942"/>
  <c r="M1951" s="1"/>
  <c r="L1942"/>
  <c r="L1951" s="1"/>
  <c r="K1942"/>
  <c r="K1951" s="1"/>
  <c r="J1942"/>
  <c r="J1951" s="1"/>
  <c r="I1942"/>
  <c r="I1951" s="1"/>
  <c r="H1942"/>
  <c r="H1951" s="1"/>
  <c r="G1942"/>
  <c r="Z1941"/>
  <c r="Z1950" s="1"/>
  <c r="Y1941"/>
  <c r="Y1950" s="1"/>
  <c r="X1941"/>
  <c r="X1950" s="1"/>
  <c r="W1941"/>
  <c r="W1950" s="1"/>
  <c r="V1941"/>
  <c r="V1950" s="1"/>
  <c r="U1941"/>
  <c r="U1950" s="1"/>
  <c r="T1941"/>
  <c r="T1950" s="1"/>
  <c r="S1941"/>
  <c r="S1950" s="1"/>
  <c r="R1941"/>
  <c r="R1950" s="1"/>
  <c r="Q1941"/>
  <c r="Q1950" s="1"/>
  <c r="P1941"/>
  <c r="P1950" s="1"/>
  <c r="O1941"/>
  <c r="O1950" s="1"/>
  <c r="N1941"/>
  <c r="N1950" s="1"/>
  <c r="M1941"/>
  <c r="M1950" s="1"/>
  <c r="L1941"/>
  <c r="L1950" s="1"/>
  <c r="K1941"/>
  <c r="K1950" s="1"/>
  <c r="J1941"/>
  <c r="J1950" s="1"/>
  <c r="I1941"/>
  <c r="I1950" s="1"/>
  <c r="H1941"/>
  <c r="H1950" s="1"/>
  <c r="G1941"/>
  <c r="Z1940"/>
  <c r="Z1949" s="1"/>
  <c r="Y1940"/>
  <c r="Y1949" s="1"/>
  <c r="X1940"/>
  <c r="X1949" s="1"/>
  <c r="W1940"/>
  <c r="W1949" s="1"/>
  <c r="V1940"/>
  <c r="V1949" s="1"/>
  <c r="U1940"/>
  <c r="U1949" s="1"/>
  <c r="T1940"/>
  <c r="T1949" s="1"/>
  <c r="S1940"/>
  <c r="S1949" s="1"/>
  <c r="R1940"/>
  <c r="R1949" s="1"/>
  <c r="Q1940"/>
  <c r="Q1949" s="1"/>
  <c r="P1940"/>
  <c r="P1949" s="1"/>
  <c r="O1940"/>
  <c r="O1949" s="1"/>
  <c r="N1940"/>
  <c r="N1949" s="1"/>
  <c r="M1940"/>
  <c r="M1949" s="1"/>
  <c r="L1940"/>
  <c r="L1949" s="1"/>
  <c r="K1940"/>
  <c r="K1949" s="1"/>
  <c r="J1940"/>
  <c r="J1949" s="1"/>
  <c r="I1940"/>
  <c r="I1949" s="1"/>
  <c r="H1940"/>
  <c r="H1949" s="1"/>
  <c r="G1940"/>
  <c r="G1949" s="1"/>
  <c r="Z1939"/>
  <c r="Z1948" s="1"/>
  <c r="Y1939"/>
  <c r="Y1948" s="1"/>
  <c r="X1939"/>
  <c r="X1948" s="1"/>
  <c r="W1939"/>
  <c r="W1948" s="1"/>
  <c r="V1939"/>
  <c r="V1948" s="1"/>
  <c r="U1939"/>
  <c r="U1948" s="1"/>
  <c r="T1939"/>
  <c r="T1948" s="1"/>
  <c r="S1939"/>
  <c r="S1948" s="1"/>
  <c r="R1939"/>
  <c r="R1948" s="1"/>
  <c r="Q1939"/>
  <c r="Q1948" s="1"/>
  <c r="P1939"/>
  <c r="P1948" s="1"/>
  <c r="O1939"/>
  <c r="O1948" s="1"/>
  <c r="N1939"/>
  <c r="N1948" s="1"/>
  <c r="M1939"/>
  <c r="M1948" s="1"/>
  <c r="L1939"/>
  <c r="L1948" s="1"/>
  <c r="K1939"/>
  <c r="K1948" s="1"/>
  <c r="J1939"/>
  <c r="J1948" s="1"/>
  <c r="I1939"/>
  <c r="I1948" s="1"/>
  <c r="H1939"/>
  <c r="H1948" s="1"/>
  <c r="G1939"/>
  <c r="Z1938"/>
  <c r="Z1947" s="1"/>
  <c r="Y1938"/>
  <c r="Y1947" s="1"/>
  <c r="X1938"/>
  <c r="X1947" s="1"/>
  <c r="W1938"/>
  <c r="W1947" s="1"/>
  <c r="V1938"/>
  <c r="V1947" s="1"/>
  <c r="U1938"/>
  <c r="U1947" s="1"/>
  <c r="T1938"/>
  <c r="T1947" s="1"/>
  <c r="S1938"/>
  <c r="S1947" s="1"/>
  <c r="R1938"/>
  <c r="R1947" s="1"/>
  <c r="Q1938"/>
  <c r="Q1947" s="1"/>
  <c r="P1938"/>
  <c r="P1947" s="1"/>
  <c r="O1938"/>
  <c r="O1947" s="1"/>
  <c r="N1938"/>
  <c r="N1947" s="1"/>
  <c r="M1938"/>
  <c r="M1947" s="1"/>
  <c r="L1938"/>
  <c r="L1947" s="1"/>
  <c r="K1938"/>
  <c r="K1947" s="1"/>
  <c r="J1938"/>
  <c r="J1947" s="1"/>
  <c r="I1938"/>
  <c r="I1947" s="1"/>
  <c r="H1938"/>
  <c r="H1947" s="1"/>
  <c r="G1938"/>
  <c r="G1947" s="1"/>
  <c r="Z1937"/>
  <c r="Z1943" s="1"/>
  <c r="X1937"/>
  <c r="T1937"/>
  <c r="R1937"/>
  <c r="P1937"/>
  <c r="O1937"/>
  <c r="N1937"/>
  <c r="M1937"/>
  <c r="M1943" s="1"/>
  <c r="K1937"/>
  <c r="H1937"/>
  <c r="C1937"/>
  <c r="C1946" s="1"/>
  <c r="Z1935"/>
  <c r="X1935"/>
  <c r="T1935"/>
  <c r="R1935"/>
  <c r="P1935"/>
  <c r="O1935"/>
  <c r="N1935"/>
  <c r="M1935"/>
  <c r="K1935"/>
  <c r="H1935"/>
  <c r="F1933"/>
  <c r="F1932"/>
  <c r="F1931"/>
  <c r="F1930"/>
  <c r="F1929"/>
  <c r="Z1926"/>
  <c r="Y1926"/>
  <c r="X1926"/>
  <c r="V1926"/>
  <c r="T1926"/>
  <c r="R1926"/>
  <c r="P1926"/>
  <c r="O1926"/>
  <c r="N1926"/>
  <c r="M1926"/>
  <c r="K1926"/>
  <c r="H1926"/>
  <c r="F1924"/>
  <c r="F1923"/>
  <c r="F1922"/>
  <c r="F1921"/>
  <c r="F1920"/>
  <c r="Z1913"/>
  <c r="Y1913"/>
  <c r="X1913"/>
  <c r="W1913"/>
  <c r="V1913"/>
  <c r="U1913"/>
  <c r="T1913"/>
  <c r="S1913"/>
  <c r="R1913"/>
  <c r="Q1913"/>
  <c r="P1913"/>
  <c r="O1913"/>
  <c r="N1913"/>
  <c r="M1913"/>
  <c r="L1913"/>
  <c r="K1913"/>
  <c r="J1913"/>
  <c r="I1913"/>
  <c r="H1913"/>
  <c r="Z1912"/>
  <c r="Y1912"/>
  <c r="X1912"/>
  <c r="W1912"/>
  <c r="V1912"/>
  <c r="U1912"/>
  <c r="T1912"/>
  <c r="S1912"/>
  <c r="R1912"/>
  <c r="Q1912"/>
  <c r="P1912"/>
  <c r="O1912"/>
  <c r="N1912"/>
  <c r="M1912"/>
  <c r="L1912"/>
  <c r="K1912"/>
  <c r="J1912"/>
  <c r="I1912"/>
  <c r="H1912"/>
  <c r="Z1911"/>
  <c r="Y1911"/>
  <c r="X1911"/>
  <c r="W1911"/>
  <c r="V1911"/>
  <c r="U1911"/>
  <c r="T1911"/>
  <c r="S1911"/>
  <c r="R1911"/>
  <c r="Q1911"/>
  <c r="P1911"/>
  <c r="O1911"/>
  <c r="N1911"/>
  <c r="M1911"/>
  <c r="L1911"/>
  <c r="K1911"/>
  <c r="J1911"/>
  <c r="I1911"/>
  <c r="H1911"/>
  <c r="Z1910"/>
  <c r="Y1910"/>
  <c r="X1910"/>
  <c r="W1910"/>
  <c r="V1910"/>
  <c r="U1910"/>
  <c r="T1910"/>
  <c r="S1910"/>
  <c r="R1910"/>
  <c r="Q1910"/>
  <c r="P1910"/>
  <c r="O1910"/>
  <c r="N1910"/>
  <c r="M1910"/>
  <c r="L1910"/>
  <c r="K1910"/>
  <c r="J1910"/>
  <c r="I1910"/>
  <c r="H1910"/>
  <c r="Z1909"/>
  <c r="Y1909"/>
  <c r="X1909"/>
  <c r="W1909"/>
  <c r="V1909"/>
  <c r="U1909"/>
  <c r="T1909"/>
  <c r="S1909"/>
  <c r="R1909"/>
  <c r="Q1909"/>
  <c r="P1909"/>
  <c r="O1909"/>
  <c r="N1909"/>
  <c r="M1909"/>
  <c r="L1909"/>
  <c r="K1909"/>
  <c r="J1909"/>
  <c r="I1909"/>
  <c r="H1909"/>
  <c r="C1908"/>
  <c r="Z1888"/>
  <c r="Y1888"/>
  <c r="X1888"/>
  <c r="V1888"/>
  <c r="T1888"/>
  <c r="R1888"/>
  <c r="P1888"/>
  <c r="O1888"/>
  <c r="N1888"/>
  <c r="K1888"/>
  <c r="H1888"/>
  <c r="F1886"/>
  <c r="F1885"/>
  <c r="F1884"/>
  <c r="F1883"/>
  <c r="F1882"/>
  <c r="Z1875"/>
  <c r="Y1875"/>
  <c r="X1875"/>
  <c r="W1875"/>
  <c r="V1875"/>
  <c r="U1875"/>
  <c r="T1875"/>
  <c r="S1875"/>
  <c r="R1875"/>
  <c r="Q1875"/>
  <c r="P1875"/>
  <c r="O1875"/>
  <c r="N1875"/>
  <c r="M1875"/>
  <c r="L1875"/>
  <c r="K1875"/>
  <c r="J1875"/>
  <c r="I1875"/>
  <c r="H1875"/>
  <c r="Z1874"/>
  <c r="Y1874"/>
  <c r="X1874"/>
  <c r="W1874"/>
  <c r="V1874"/>
  <c r="U1874"/>
  <c r="T1874"/>
  <c r="S1874"/>
  <c r="R1874"/>
  <c r="Q1874"/>
  <c r="P1874"/>
  <c r="O1874"/>
  <c r="N1874"/>
  <c r="M1874"/>
  <c r="L1874"/>
  <c r="K1874"/>
  <c r="J1874"/>
  <c r="I1874"/>
  <c r="H1874"/>
  <c r="G1874"/>
  <c r="Z1873"/>
  <c r="Y1873"/>
  <c r="X1873"/>
  <c r="W1873"/>
  <c r="V1873"/>
  <c r="U1873"/>
  <c r="T1873"/>
  <c r="S1873"/>
  <c r="R1873"/>
  <c r="Q1873"/>
  <c r="P1873"/>
  <c r="O1873"/>
  <c r="N1873"/>
  <c r="M1873"/>
  <c r="L1873"/>
  <c r="K1873"/>
  <c r="J1873"/>
  <c r="I1873"/>
  <c r="H1873"/>
  <c r="Z1872"/>
  <c r="Y1872"/>
  <c r="X1872"/>
  <c r="W1872"/>
  <c r="V1872"/>
  <c r="U1872"/>
  <c r="T1872"/>
  <c r="S1872"/>
  <c r="R1872"/>
  <c r="Q1872"/>
  <c r="P1872"/>
  <c r="O1872"/>
  <c r="N1872"/>
  <c r="M1872"/>
  <c r="L1872"/>
  <c r="K1872"/>
  <c r="J1872"/>
  <c r="I1872"/>
  <c r="H1872"/>
  <c r="Z1871"/>
  <c r="Y1871"/>
  <c r="X1871"/>
  <c r="W1871"/>
  <c r="V1871"/>
  <c r="U1871"/>
  <c r="T1871"/>
  <c r="S1871"/>
  <c r="R1871"/>
  <c r="Q1871"/>
  <c r="P1871"/>
  <c r="O1871"/>
  <c r="N1871"/>
  <c r="M1871"/>
  <c r="L1871"/>
  <c r="K1871"/>
  <c r="J1871"/>
  <c r="I1871"/>
  <c r="H1871"/>
  <c r="Z1867"/>
  <c r="T1867"/>
  <c r="P1867"/>
  <c r="O1867"/>
  <c r="N1867"/>
  <c r="M1867"/>
  <c r="C1870"/>
  <c r="Z1841"/>
  <c r="X1841"/>
  <c r="T1841"/>
  <c r="R1841"/>
  <c r="P1841"/>
  <c r="O1841"/>
  <c r="N1841"/>
  <c r="M1841"/>
  <c r="K1841"/>
  <c r="H1841"/>
  <c r="F1839"/>
  <c r="F1838"/>
  <c r="F1837"/>
  <c r="F1836"/>
  <c r="Z1832"/>
  <c r="X1832"/>
  <c r="T1832"/>
  <c r="R1832"/>
  <c r="P1832"/>
  <c r="O1832"/>
  <c r="N1832"/>
  <c r="M1832"/>
  <c r="K1832"/>
  <c r="H1832"/>
  <c r="F1830"/>
  <c r="F1829"/>
  <c r="F1828"/>
  <c r="F1827"/>
  <c r="Z1823"/>
  <c r="X1823"/>
  <c r="T1823"/>
  <c r="R1823"/>
  <c r="P1823"/>
  <c r="O1823"/>
  <c r="N1823"/>
  <c r="M1823"/>
  <c r="K1823"/>
  <c r="H1823"/>
  <c r="F1821"/>
  <c r="F1820"/>
  <c r="F1819"/>
  <c r="F1818"/>
  <c r="Z1814"/>
  <c r="X1814"/>
  <c r="T1814"/>
  <c r="R1814"/>
  <c r="P1814"/>
  <c r="O1814"/>
  <c r="N1814"/>
  <c r="M1814"/>
  <c r="K1814"/>
  <c r="H1814"/>
  <c r="F1812"/>
  <c r="F1811"/>
  <c r="F1810"/>
  <c r="F1809"/>
  <c r="Z1805"/>
  <c r="X1805"/>
  <c r="T1805"/>
  <c r="R1805"/>
  <c r="P1805"/>
  <c r="O1805"/>
  <c r="N1805"/>
  <c r="M1805"/>
  <c r="K1805"/>
  <c r="H1805"/>
  <c r="F1803"/>
  <c r="F1802"/>
  <c r="F1801"/>
  <c r="F1800"/>
  <c r="Z1774"/>
  <c r="Z1783" s="1"/>
  <c r="Y1774"/>
  <c r="Y1783" s="1"/>
  <c r="X1774"/>
  <c r="X1783" s="1"/>
  <c r="W1774"/>
  <c r="W1783" s="1"/>
  <c r="V1774"/>
  <c r="V1783" s="1"/>
  <c r="U1774"/>
  <c r="U1783" s="1"/>
  <c r="T1774"/>
  <c r="T1783" s="1"/>
  <c r="S1774"/>
  <c r="S1783" s="1"/>
  <c r="R1774"/>
  <c r="R1783" s="1"/>
  <c r="Q1774"/>
  <c r="Q1783" s="1"/>
  <c r="P1774"/>
  <c r="P1783" s="1"/>
  <c r="O1774"/>
  <c r="O1783" s="1"/>
  <c r="N1774"/>
  <c r="N1783" s="1"/>
  <c r="M1774"/>
  <c r="M1783" s="1"/>
  <c r="L1774"/>
  <c r="L1783" s="1"/>
  <c r="K1774"/>
  <c r="K1783" s="1"/>
  <c r="J1774"/>
  <c r="J1783" s="1"/>
  <c r="I1774"/>
  <c r="I1783" s="1"/>
  <c r="H1774"/>
  <c r="H1783" s="1"/>
  <c r="G1774"/>
  <c r="Z1773"/>
  <c r="Z1782" s="1"/>
  <c r="Y1773"/>
  <c r="Y1782" s="1"/>
  <c r="X1773"/>
  <c r="X1782" s="1"/>
  <c r="W1773"/>
  <c r="W1782" s="1"/>
  <c r="V1773"/>
  <c r="V1782" s="1"/>
  <c r="U1773"/>
  <c r="U1782" s="1"/>
  <c r="T1773"/>
  <c r="T1782" s="1"/>
  <c r="S1773"/>
  <c r="S1782" s="1"/>
  <c r="R1773"/>
  <c r="R1782" s="1"/>
  <c r="Q1773"/>
  <c r="Q1782" s="1"/>
  <c r="P1773"/>
  <c r="P1782" s="1"/>
  <c r="O1773"/>
  <c r="O1782" s="1"/>
  <c r="N1773"/>
  <c r="N1782" s="1"/>
  <c r="M1773"/>
  <c r="M1782" s="1"/>
  <c r="L1773"/>
  <c r="L1782" s="1"/>
  <c r="K1773"/>
  <c r="K1782" s="1"/>
  <c r="J1773"/>
  <c r="J1782" s="1"/>
  <c r="I1773"/>
  <c r="I1782" s="1"/>
  <c r="H1773"/>
  <c r="H1782" s="1"/>
  <c r="G1773"/>
  <c r="Z1772"/>
  <c r="Z1781" s="1"/>
  <c r="Y1772"/>
  <c r="Y1781" s="1"/>
  <c r="X1772"/>
  <c r="X1781" s="1"/>
  <c r="W1772"/>
  <c r="W1781" s="1"/>
  <c r="V1772"/>
  <c r="V1781" s="1"/>
  <c r="U1772"/>
  <c r="U1781" s="1"/>
  <c r="T1772"/>
  <c r="T1781" s="1"/>
  <c r="S1772"/>
  <c r="S1781" s="1"/>
  <c r="R1772"/>
  <c r="R1781" s="1"/>
  <c r="Q1772"/>
  <c r="Q1781" s="1"/>
  <c r="P1772"/>
  <c r="P1781" s="1"/>
  <c r="O1772"/>
  <c r="O1781" s="1"/>
  <c r="N1772"/>
  <c r="N1781" s="1"/>
  <c r="M1772"/>
  <c r="M1781" s="1"/>
  <c r="L1772"/>
  <c r="L1781" s="1"/>
  <c r="K1772"/>
  <c r="K1781" s="1"/>
  <c r="J1772"/>
  <c r="J1781" s="1"/>
  <c r="I1772"/>
  <c r="I1781" s="1"/>
  <c r="H1772"/>
  <c r="H1781" s="1"/>
  <c r="G1772"/>
  <c r="Z1771"/>
  <c r="Z1780" s="1"/>
  <c r="Y1771"/>
  <c r="Y1780" s="1"/>
  <c r="X1771"/>
  <c r="X1780" s="1"/>
  <c r="W1771"/>
  <c r="W1780" s="1"/>
  <c r="V1771"/>
  <c r="V1780" s="1"/>
  <c r="U1771"/>
  <c r="U1780" s="1"/>
  <c r="T1771"/>
  <c r="T1780" s="1"/>
  <c r="S1771"/>
  <c r="S1780" s="1"/>
  <c r="R1771"/>
  <c r="R1780" s="1"/>
  <c r="Q1771"/>
  <c r="Q1780" s="1"/>
  <c r="P1771"/>
  <c r="P1780" s="1"/>
  <c r="O1771"/>
  <c r="O1780" s="1"/>
  <c r="N1771"/>
  <c r="N1780" s="1"/>
  <c r="M1771"/>
  <c r="M1780" s="1"/>
  <c r="L1771"/>
  <c r="L1780" s="1"/>
  <c r="K1771"/>
  <c r="K1780" s="1"/>
  <c r="J1771"/>
  <c r="J1780" s="1"/>
  <c r="I1771"/>
  <c r="I1780" s="1"/>
  <c r="H1771"/>
  <c r="H1780" s="1"/>
  <c r="G1771"/>
  <c r="Z1770"/>
  <c r="Z1779" s="1"/>
  <c r="Y1770"/>
  <c r="Y1779" s="1"/>
  <c r="X1770"/>
  <c r="X1779" s="1"/>
  <c r="W1770"/>
  <c r="W1779" s="1"/>
  <c r="V1770"/>
  <c r="V1779" s="1"/>
  <c r="U1770"/>
  <c r="U1779" s="1"/>
  <c r="T1770"/>
  <c r="T1779" s="1"/>
  <c r="S1770"/>
  <c r="S1779" s="1"/>
  <c r="R1770"/>
  <c r="R1779" s="1"/>
  <c r="Q1770"/>
  <c r="Q1779" s="1"/>
  <c r="P1770"/>
  <c r="P1779" s="1"/>
  <c r="O1770"/>
  <c r="O1779" s="1"/>
  <c r="N1770"/>
  <c r="N1779" s="1"/>
  <c r="M1770"/>
  <c r="M1779" s="1"/>
  <c r="L1770"/>
  <c r="L1779" s="1"/>
  <c r="K1770"/>
  <c r="K1779" s="1"/>
  <c r="J1770"/>
  <c r="J1779" s="1"/>
  <c r="I1770"/>
  <c r="I1779" s="1"/>
  <c r="H1770"/>
  <c r="H1779" s="1"/>
  <c r="G1770"/>
  <c r="Z1775"/>
  <c r="Y1775"/>
  <c r="X1775"/>
  <c r="O1775"/>
  <c r="Z1758"/>
  <c r="Y1758"/>
  <c r="X1758"/>
  <c r="V1758"/>
  <c r="T1758"/>
  <c r="R1758"/>
  <c r="P1758"/>
  <c r="O1758"/>
  <c r="N1758"/>
  <c r="K1758"/>
  <c r="H1758"/>
  <c r="F1756"/>
  <c r="F1755"/>
  <c r="F1754"/>
  <c r="F1753"/>
  <c r="F1752"/>
  <c r="Z1736"/>
  <c r="Z1745" s="1"/>
  <c r="Y1736"/>
  <c r="Y1745" s="1"/>
  <c r="X1736"/>
  <c r="X1745" s="1"/>
  <c r="W1736"/>
  <c r="W1745" s="1"/>
  <c r="V1736"/>
  <c r="V1745" s="1"/>
  <c r="U1736"/>
  <c r="U1745" s="1"/>
  <c r="T1736"/>
  <c r="T1745" s="1"/>
  <c r="S1736"/>
  <c r="S1745" s="1"/>
  <c r="R1736"/>
  <c r="R1745" s="1"/>
  <c r="Q1736"/>
  <c r="Q1745" s="1"/>
  <c r="P1736"/>
  <c r="P1745" s="1"/>
  <c r="O1736"/>
  <c r="O1745" s="1"/>
  <c r="N1736"/>
  <c r="N1745" s="1"/>
  <c r="M1736"/>
  <c r="M1745" s="1"/>
  <c r="L1736"/>
  <c r="L1745" s="1"/>
  <c r="K1736"/>
  <c r="K1745" s="1"/>
  <c r="J1736"/>
  <c r="J1745" s="1"/>
  <c r="I1736"/>
  <c r="I1745" s="1"/>
  <c r="H1736"/>
  <c r="H1745" s="1"/>
  <c r="G1736"/>
  <c r="Z1735"/>
  <c r="Z1744" s="1"/>
  <c r="Y1735"/>
  <c r="Y1744" s="1"/>
  <c r="X1735"/>
  <c r="X1744" s="1"/>
  <c r="W1735"/>
  <c r="W1744" s="1"/>
  <c r="V1735"/>
  <c r="V1744" s="1"/>
  <c r="U1735"/>
  <c r="U1744" s="1"/>
  <c r="T1735"/>
  <c r="T1744" s="1"/>
  <c r="S1735"/>
  <c r="S1744" s="1"/>
  <c r="R1735"/>
  <c r="R1744" s="1"/>
  <c r="Q1735"/>
  <c r="Q1744" s="1"/>
  <c r="P1735"/>
  <c r="P1744" s="1"/>
  <c r="O1735"/>
  <c r="O1744" s="1"/>
  <c r="N1735"/>
  <c r="N1744" s="1"/>
  <c r="M1735"/>
  <c r="M1744" s="1"/>
  <c r="L1735"/>
  <c r="L1744" s="1"/>
  <c r="K1735"/>
  <c r="K1744" s="1"/>
  <c r="J1735"/>
  <c r="J1744" s="1"/>
  <c r="I1735"/>
  <c r="I1744" s="1"/>
  <c r="H1735"/>
  <c r="H1744" s="1"/>
  <c r="G1735"/>
  <c r="Z1734"/>
  <c r="Z1743" s="1"/>
  <c r="Y1734"/>
  <c r="Y1743" s="1"/>
  <c r="X1734"/>
  <c r="X1743" s="1"/>
  <c r="W1734"/>
  <c r="W1743" s="1"/>
  <c r="V1734"/>
  <c r="V1743" s="1"/>
  <c r="U1734"/>
  <c r="U1743" s="1"/>
  <c r="T1734"/>
  <c r="T1743" s="1"/>
  <c r="S1734"/>
  <c r="S1743" s="1"/>
  <c r="R1734"/>
  <c r="R1743" s="1"/>
  <c r="Q1734"/>
  <c r="Q1743" s="1"/>
  <c r="P1734"/>
  <c r="P1743" s="1"/>
  <c r="O1734"/>
  <c r="O1743" s="1"/>
  <c r="N1734"/>
  <c r="N1743" s="1"/>
  <c r="M1734"/>
  <c r="M1743" s="1"/>
  <c r="L1734"/>
  <c r="L1743" s="1"/>
  <c r="K1734"/>
  <c r="K1743" s="1"/>
  <c r="J1734"/>
  <c r="J1743" s="1"/>
  <c r="I1734"/>
  <c r="I1743" s="1"/>
  <c r="H1734"/>
  <c r="H1743" s="1"/>
  <c r="G1734"/>
  <c r="G1743" s="1"/>
  <c r="Z1733"/>
  <c r="Z1742" s="1"/>
  <c r="Y1733"/>
  <c r="Y1742" s="1"/>
  <c r="X1733"/>
  <c r="X1742" s="1"/>
  <c r="W1733"/>
  <c r="W1742" s="1"/>
  <c r="V1733"/>
  <c r="V1742" s="1"/>
  <c r="U1733"/>
  <c r="U1742" s="1"/>
  <c r="T1733"/>
  <c r="T1742" s="1"/>
  <c r="S1733"/>
  <c r="S1742" s="1"/>
  <c r="R1733"/>
  <c r="R1742" s="1"/>
  <c r="Q1733"/>
  <c r="Q1742" s="1"/>
  <c r="P1733"/>
  <c r="P1742" s="1"/>
  <c r="O1733"/>
  <c r="O1742" s="1"/>
  <c r="N1733"/>
  <c r="N1742" s="1"/>
  <c r="M1733"/>
  <c r="M1742" s="1"/>
  <c r="L1733"/>
  <c r="L1742" s="1"/>
  <c r="K1733"/>
  <c r="K1742" s="1"/>
  <c r="J1733"/>
  <c r="J1742" s="1"/>
  <c r="I1733"/>
  <c r="I1742" s="1"/>
  <c r="H1733"/>
  <c r="H1742" s="1"/>
  <c r="G1733"/>
  <c r="Z1732"/>
  <c r="Z1741" s="1"/>
  <c r="Y1732"/>
  <c r="Y1741" s="1"/>
  <c r="X1732"/>
  <c r="X1741" s="1"/>
  <c r="W1732"/>
  <c r="W1741" s="1"/>
  <c r="V1732"/>
  <c r="V1741" s="1"/>
  <c r="U1732"/>
  <c r="U1741" s="1"/>
  <c r="T1732"/>
  <c r="T1741" s="1"/>
  <c r="S1732"/>
  <c r="S1741" s="1"/>
  <c r="R1732"/>
  <c r="R1741" s="1"/>
  <c r="Q1732"/>
  <c r="Q1741" s="1"/>
  <c r="P1732"/>
  <c r="P1741" s="1"/>
  <c r="O1732"/>
  <c r="O1741" s="1"/>
  <c r="N1732"/>
  <c r="N1741" s="1"/>
  <c r="M1732"/>
  <c r="M1741" s="1"/>
  <c r="L1732"/>
  <c r="L1741" s="1"/>
  <c r="K1732"/>
  <c r="K1741" s="1"/>
  <c r="J1732"/>
  <c r="J1741" s="1"/>
  <c r="I1732"/>
  <c r="I1741" s="1"/>
  <c r="H1732"/>
  <c r="H1741" s="1"/>
  <c r="G1732"/>
  <c r="G1741" s="1"/>
  <c r="Z1731"/>
  <c r="Z1737" s="1"/>
  <c r="X1731"/>
  <c r="T1731"/>
  <c r="T1737" s="1"/>
  <c r="R1731"/>
  <c r="P1731"/>
  <c r="O1731"/>
  <c r="N1731"/>
  <c r="M1731"/>
  <c r="K1731"/>
  <c r="H1731"/>
  <c r="C1731"/>
  <c r="C1740" s="1"/>
  <c r="Z1729"/>
  <c r="X1729"/>
  <c r="T1729"/>
  <c r="R1729"/>
  <c r="P1729"/>
  <c r="O1729"/>
  <c r="N1729"/>
  <c r="M1729"/>
  <c r="K1729"/>
  <c r="H1729"/>
  <c r="F1727"/>
  <c r="F1726"/>
  <c r="F1725"/>
  <c r="F1724"/>
  <c r="F1723"/>
  <c r="Z1720"/>
  <c r="X1720"/>
  <c r="T1720"/>
  <c r="R1720"/>
  <c r="P1720"/>
  <c r="O1720"/>
  <c r="N1720"/>
  <c r="M1720"/>
  <c r="K1720"/>
  <c r="H1720"/>
  <c r="F1718"/>
  <c r="F1717"/>
  <c r="F1716"/>
  <c r="F1715"/>
  <c r="F1714"/>
  <c r="Z1711"/>
  <c r="X1711"/>
  <c r="T1711"/>
  <c r="R1711"/>
  <c r="P1711"/>
  <c r="O1711"/>
  <c r="N1711"/>
  <c r="M1711"/>
  <c r="K1711"/>
  <c r="H1711"/>
  <c r="F1709"/>
  <c r="F1708"/>
  <c r="F1707"/>
  <c r="F1706"/>
  <c r="F1705"/>
  <c r="Z1702"/>
  <c r="X1702"/>
  <c r="T1702"/>
  <c r="R1702"/>
  <c r="P1702"/>
  <c r="O1702"/>
  <c r="N1702"/>
  <c r="M1702"/>
  <c r="K1702"/>
  <c r="H1702"/>
  <c r="F1700"/>
  <c r="F1699"/>
  <c r="F1698"/>
  <c r="F1697"/>
  <c r="F1696"/>
  <c r="Z1693"/>
  <c r="X1693"/>
  <c r="T1693"/>
  <c r="R1693"/>
  <c r="P1693"/>
  <c r="O1693"/>
  <c r="N1693"/>
  <c r="M1693"/>
  <c r="K1693"/>
  <c r="H1693"/>
  <c r="F1691"/>
  <c r="F1690"/>
  <c r="F1689"/>
  <c r="F1688"/>
  <c r="F1687"/>
  <c r="Z1684"/>
  <c r="X1684"/>
  <c r="T1684"/>
  <c r="R1684"/>
  <c r="P1684"/>
  <c r="O1684"/>
  <c r="N1684"/>
  <c r="M1684"/>
  <c r="K1684"/>
  <c r="H1684"/>
  <c r="F1682"/>
  <c r="F1681"/>
  <c r="F1680"/>
  <c r="F1679"/>
  <c r="F1678"/>
  <c r="Z1662"/>
  <c r="Z1671" s="1"/>
  <c r="Y1662"/>
  <c r="Y1671" s="1"/>
  <c r="X1662"/>
  <c r="X1671" s="1"/>
  <c r="W1662"/>
  <c r="W1671" s="1"/>
  <c r="V1662"/>
  <c r="V1671" s="1"/>
  <c r="U1662"/>
  <c r="U1671" s="1"/>
  <c r="T1662"/>
  <c r="T1671" s="1"/>
  <c r="S1662"/>
  <c r="S1671" s="1"/>
  <c r="R1662"/>
  <c r="R1671" s="1"/>
  <c r="Q1662"/>
  <c r="Q1671" s="1"/>
  <c r="P1662"/>
  <c r="P1671" s="1"/>
  <c r="O1662"/>
  <c r="O1671" s="1"/>
  <c r="N1662"/>
  <c r="N1671" s="1"/>
  <c r="M1662"/>
  <c r="M1671" s="1"/>
  <c r="L1662"/>
  <c r="L1671" s="1"/>
  <c r="K1662"/>
  <c r="K1671" s="1"/>
  <c r="J1662"/>
  <c r="J1671" s="1"/>
  <c r="I1662"/>
  <c r="I1671" s="1"/>
  <c r="H1662"/>
  <c r="H1671" s="1"/>
  <c r="G1662"/>
  <c r="G1671" s="1"/>
  <c r="Z1661"/>
  <c r="Z1670" s="1"/>
  <c r="Y1661"/>
  <c r="Y1670" s="1"/>
  <c r="X1661"/>
  <c r="X1670" s="1"/>
  <c r="W1661"/>
  <c r="W1670" s="1"/>
  <c r="V1661"/>
  <c r="V1670" s="1"/>
  <c r="U1661"/>
  <c r="U1670" s="1"/>
  <c r="T1661"/>
  <c r="T1670" s="1"/>
  <c r="S1661"/>
  <c r="S1670" s="1"/>
  <c r="R1661"/>
  <c r="R1670" s="1"/>
  <c r="Q1661"/>
  <c r="Q1670" s="1"/>
  <c r="P1661"/>
  <c r="P1670" s="1"/>
  <c r="O1661"/>
  <c r="O1670" s="1"/>
  <c r="N1661"/>
  <c r="N1670" s="1"/>
  <c r="M1661"/>
  <c r="M1670" s="1"/>
  <c r="L1661"/>
  <c r="L1670" s="1"/>
  <c r="K1661"/>
  <c r="K1670" s="1"/>
  <c r="J1661"/>
  <c r="J1670" s="1"/>
  <c r="I1661"/>
  <c r="I1670" s="1"/>
  <c r="H1661"/>
  <c r="H1670" s="1"/>
  <c r="G1661"/>
  <c r="G1670" s="1"/>
  <c r="Z1660"/>
  <c r="Z1669" s="1"/>
  <c r="Y1660"/>
  <c r="Y1669" s="1"/>
  <c r="X1660"/>
  <c r="X1669" s="1"/>
  <c r="W1660"/>
  <c r="W1669" s="1"/>
  <c r="V1660"/>
  <c r="V1669" s="1"/>
  <c r="U1660"/>
  <c r="U1669" s="1"/>
  <c r="T1660"/>
  <c r="T1669" s="1"/>
  <c r="S1660"/>
  <c r="S1669" s="1"/>
  <c r="R1660"/>
  <c r="R1669" s="1"/>
  <c r="Q1660"/>
  <c r="Q1669" s="1"/>
  <c r="P1660"/>
  <c r="P1669" s="1"/>
  <c r="O1660"/>
  <c r="O1669" s="1"/>
  <c r="N1660"/>
  <c r="N1669" s="1"/>
  <c r="M1660"/>
  <c r="M1669" s="1"/>
  <c r="L1660"/>
  <c r="L1669" s="1"/>
  <c r="K1660"/>
  <c r="K1669" s="1"/>
  <c r="J1660"/>
  <c r="J1669" s="1"/>
  <c r="I1660"/>
  <c r="I1669" s="1"/>
  <c r="H1660"/>
  <c r="H1669" s="1"/>
  <c r="G1660"/>
  <c r="Z1659"/>
  <c r="Z1668" s="1"/>
  <c r="Y1659"/>
  <c r="Y1668" s="1"/>
  <c r="X1659"/>
  <c r="X1668" s="1"/>
  <c r="W1659"/>
  <c r="W1668" s="1"/>
  <c r="V1659"/>
  <c r="V1668" s="1"/>
  <c r="U1659"/>
  <c r="U1668" s="1"/>
  <c r="T1659"/>
  <c r="T1668" s="1"/>
  <c r="S1659"/>
  <c r="S1668" s="1"/>
  <c r="R1659"/>
  <c r="R1668" s="1"/>
  <c r="Q1659"/>
  <c r="Q1668" s="1"/>
  <c r="P1659"/>
  <c r="P1668" s="1"/>
  <c r="O1659"/>
  <c r="O1668" s="1"/>
  <c r="N1659"/>
  <c r="N1668" s="1"/>
  <c r="M1659"/>
  <c r="M1668" s="1"/>
  <c r="L1659"/>
  <c r="L1668" s="1"/>
  <c r="K1659"/>
  <c r="K1668" s="1"/>
  <c r="J1659"/>
  <c r="J1668" s="1"/>
  <c r="I1659"/>
  <c r="I1668" s="1"/>
  <c r="H1659"/>
  <c r="H1668" s="1"/>
  <c r="G1659"/>
  <c r="G1668" s="1"/>
  <c r="Z1658"/>
  <c r="Z1663" s="1"/>
  <c r="Y1658"/>
  <c r="Y1663" s="1"/>
  <c r="X1658"/>
  <c r="X1663" s="1"/>
  <c r="W1658"/>
  <c r="W1667" s="1"/>
  <c r="V1658"/>
  <c r="V1663" s="1"/>
  <c r="U1658"/>
  <c r="U1667" s="1"/>
  <c r="T1658"/>
  <c r="T1663" s="1"/>
  <c r="S1658"/>
  <c r="S1667" s="1"/>
  <c r="R1658"/>
  <c r="R1663" s="1"/>
  <c r="Q1658"/>
  <c r="Q1667" s="1"/>
  <c r="P1658"/>
  <c r="P1663" s="1"/>
  <c r="O1658"/>
  <c r="O1663" s="1"/>
  <c r="N1658"/>
  <c r="N1663" s="1"/>
  <c r="M1658"/>
  <c r="M1663" s="1"/>
  <c r="L1658"/>
  <c r="L1667" s="1"/>
  <c r="K1658"/>
  <c r="K1663" s="1"/>
  <c r="J1658"/>
  <c r="J1667" s="1"/>
  <c r="I1658"/>
  <c r="I1667" s="1"/>
  <c r="H1658"/>
  <c r="H1663" s="1"/>
  <c r="G1658"/>
  <c r="X1666"/>
  <c r="T1666"/>
  <c r="P1666"/>
  <c r="C1657"/>
  <c r="C1666" s="1"/>
  <c r="Z1655"/>
  <c r="X1655"/>
  <c r="T1655"/>
  <c r="R1655"/>
  <c r="P1655"/>
  <c r="O1655"/>
  <c r="N1655"/>
  <c r="M1655"/>
  <c r="K1655"/>
  <c r="H1655"/>
  <c r="F1653"/>
  <c r="F1652"/>
  <c r="F1651"/>
  <c r="F1650"/>
  <c r="F1649"/>
  <c r="Z1646"/>
  <c r="X1646"/>
  <c r="T1646"/>
  <c r="R1646"/>
  <c r="P1646"/>
  <c r="O1646"/>
  <c r="N1646"/>
  <c r="M1646"/>
  <c r="K1646"/>
  <c r="H1646"/>
  <c r="F1644"/>
  <c r="F1643"/>
  <c r="F1642"/>
  <c r="F1641"/>
  <c r="F1640"/>
  <c r="Z1637"/>
  <c r="X1637"/>
  <c r="T1637"/>
  <c r="R1637"/>
  <c r="P1637"/>
  <c r="O1637"/>
  <c r="N1637"/>
  <c r="M1637"/>
  <c r="K1637"/>
  <c r="H1637"/>
  <c r="F1635"/>
  <c r="F1634"/>
  <c r="F1633"/>
  <c r="F1632"/>
  <c r="F1631"/>
  <c r="Z1628"/>
  <c r="X1628"/>
  <c r="T1628"/>
  <c r="R1628"/>
  <c r="P1628"/>
  <c r="O1628"/>
  <c r="N1628"/>
  <c r="M1628"/>
  <c r="K1628"/>
  <c r="H1628"/>
  <c r="F1626"/>
  <c r="F1625"/>
  <c r="F1624"/>
  <c r="F1623"/>
  <c r="F1622"/>
  <c r="Z1619"/>
  <c r="X1619"/>
  <c r="T1619"/>
  <c r="R1619"/>
  <c r="P1619"/>
  <c r="O1619"/>
  <c r="N1619"/>
  <c r="M1619"/>
  <c r="K1619"/>
  <c r="H1619"/>
  <c r="F1617"/>
  <c r="F1616"/>
  <c r="F1615"/>
  <c r="F1614"/>
  <c r="F1613"/>
  <c r="Z1365"/>
  <c r="Y1365"/>
  <c r="X1365"/>
  <c r="V1365"/>
  <c r="T1365"/>
  <c r="R1365"/>
  <c r="P1365"/>
  <c r="O1365"/>
  <c r="N1365"/>
  <c r="M1365"/>
  <c r="K1365"/>
  <c r="H1365"/>
  <c r="Z1356"/>
  <c r="Y1356"/>
  <c r="X1356"/>
  <c r="V1356"/>
  <c r="T1356"/>
  <c r="R1356"/>
  <c r="P1356"/>
  <c r="O1356"/>
  <c r="N1356"/>
  <c r="M1356"/>
  <c r="K1356"/>
  <c r="H1356"/>
  <c r="Z1347"/>
  <c r="Y1347"/>
  <c r="X1347"/>
  <c r="V1347"/>
  <c r="T1347"/>
  <c r="R1347"/>
  <c r="P1347"/>
  <c r="O1347"/>
  <c r="N1347"/>
  <c r="M1347"/>
  <c r="K1347"/>
  <c r="H1347"/>
  <c r="Z1338"/>
  <c r="Y1338"/>
  <c r="X1338"/>
  <c r="V1338"/>
  <c r="T1338"/>
  <c r="R1338"/>
  <c r="P1338"/>
  <c r="O1338"/>
  <c r="N1338"/>
  <c r="M1338"/>
  <c r="K1338"/>
  <c r="H1338"/>
  <c r="Z1329"/>
  <c r="Y1329"/>
  <c r="X1329"/>
  <c r="V1329"/>
  <c r="T1329"/>
  <c r="R1329"/>
  <c r="P1329"/>
  <c r="O1329"/>
  <c r="N1329"/>
  <c r="M1329"/>
  <c r="K1329"/>
  <c r="H1329"/>
  <c r="Z1320"/>
  <c r="Y1320"/>
  <c r="X1320"/>
  <c r="V1320"/>
  <c r="T1320"/>
  <c r="R1320"/>
  <c r="P1320"/>
  <c r="O1320"/>
  <c r="N1320"/>
  <c r="M1320"/>
  <c r="K1320"/>
  <c r="H1320"/>
  <c r="Z1311"/>
  <c r="Y1311"/>
  <c r="X1311"/>
  <c r="V1311"/>
  <c r="T1311"/>
  <c r="R1311"/>
  <c r="P1311"/>
  <c r="O1311"/>
  <c r="N1311"/>
  <c r="M1311"/>
  <c r="K1311"/>
  <c r="H1311"/>
  <c r="Z1302"/>
  <c r="Y1302"/>
  <c r="X1302"/>
  <c r="V1302"/>
  <c r="T1302"/>
  <c r="R1302"/>
  <c r="P1302"/>
  <c r="O1302"/>
  <c r="N1302"/>
  <c r="M1302"/>
  <c r="K1302"/>
  <c r="H1302"/>
  <c r="Z1293"/>
  <c r="Y1293"/>
  <c r="X1293"/>
  <c r="V1293"/>
  <c r="T1293"/>
  <c r="R1293"/>
  <c r="P1293"/>
  <c r="O1293"/>
  <c r="N1293"/>
  <c r="M1293"/>
  <c r="K1293"/>
  <c r="H1293"/>
  <c r="Z1284"/>
  <c r="Y1284"/>
  <c r="X1284"/>
  <c r="V1284"/>
  <c r="T1284"/>
  <c r="R1284"/>
  <c r="P1284"/>
  <c r="O1284"/>
  <c r="N1284"/>
  <c r="M1284"/>
  <c r="K1284"/>
  <c r="H1284"/>
  <c r="Z1275"/>
  <c r="Y1275"/>
  <c r="X1275"/>
  <c r="V1275"/>
  <c r="T1275"/>
  <c r="R1275"/>
  <c r="P1275"/>
  <c r="O1275"/>
  <c r="N1275"/>
  <c r="M1275"/>
  <c r="K1275"/>
  <c r="H1275"/>
  <c r="Z1266"/>
  <c r="Y1266"/>
  <c r="X1266"/>
  <c r="V1266"/>
  <c r="T1266"/>
  <c r="R1266"/>
  <c r="P1266"/>
  <c r="O1266"/>
  <c r="N1266"/>
  <c r="M1266"/>
  <c r="K1266"/>
  <c r="H1266"/>
  <c r="Z1257"/>
  <c r="Y1257"/>
  <c r="X1257"/>
  <c r="V1257"/>
  <c r="T1257"/>
  <c r="R1257"/>
  <c r="P1257"/>
  <c r="O1257"/>
  <c r="N1257"/>
  <c r="M1257"/>
  <c r="K1257"/>
  <c r="H1257"/>
  <c r="Z1248"/>
  <c r="Y1248"/>
  <c r="X1248"/>
  <c r="V1248"/>
  <c r="T1248"/>
  <c r="R1248"/>
  <c r="P1248"/>
  <c r="O1248"/>
  <c r="N1248"/>
  <c r="M1248"/>
  <c r="K1248"/>
  <c r="H1248"/>
  <c r="Z1239"/>
  <c r="Y1239"/>
  <c r="X1239"/>
  <c r="V1239"/>
  <c r="T1239"/>
  <c r="R1239"/>
  <c r="P1239"/>
  <c r="O1239"/>
  <c r="N1239"/>
  <c r="M1239"/>
  <c r="K1239"/>
  <c r="H1239"/>
  <c r="Z1230"/>
  <c r="Y1230"/>
  <c r="X1230"/>
  <c r="V1230"/>
  <c r="T1230"/>
  <c r="R1230"/>
  <c r="P1230"/>
  <c r="O1230"/>
  <c r="N1230"/>
  <c r="M1230"/>
  <c r="K1230"/>
  <c r="H1230"/>
  <c r="Z1221"/>
  <c r="Y1221"/>
  <c r="X1221"/>
  <c r="V1221"/>
  <c r="T1221"/>
  <c r="R1221"/>
  <c r="P1221"/>
  <c r="O1221"/>
  <c r="N1221"/>
  <c r="M1221"/>
  <c r="K1221"/>
  <c r="H1221"/>
  <c r="Z1212"/>
  <c r="Y1212"/>
  <c r="X1212"/>
  <c r="V1212"/>
  <c r="T1212"/>
  <c r="R1212"/>
  <c r="P1212"/>
  <c r="O1212"/>
  <c r="N1212"/>
  <c r="M1212"/>
  <c r="K1212"/>
  <c r="H1212"/>
  <c r="Z1203"/>
  <c r="Y1203"/>
  <c r="X1203"/>
  <c r="V1203"/>
  <c r="T1203"/>
  <c r="R1203"/>
  <c r="P1203"/>
  <c r="O1203"/>
  <c r="N1203"/>
  <c r="M1203"/>
  <c r="K1203"/>
  <c r="H1203"/>
  <c r="Z1194"/>
  <c r="Y1194"/>
  <c r="X1194"/>
  <c r="V1194"/>
  <c r="T1194"/>
  <c r="R1194"/>
  <c r="P1194"/>
  <c r="O1194"/>
  <c r="N1194"/>
  <c r="M1194"/>
  <c r="K1194"/>
  <c r="H1194"/>
  <c r="Z1185"/>
  <c r="Y1185"/>
  <c r="X1185"/>
  <c r="V1185"/>
  <c r="T1185"/>
  <c r="R1185"/>
  <c r="P1185"/>
  <c r="O1185"/>
  <c r="N1185"/>
  <c r="K1185"/>
  <c r="H1185"/>
  <c r="Z1176"/>
  <c r="Y1176"/>
  <c r="X1176"/>
  <c r="V1176"/>
  <c r="T1176"/>
  <c r="R1176"/>
  <c r="P1176"/>
  <c r="O1176"/>
  <c r="N1176"/>
  <c r="M1176"/>
  <c r="K1176"/>
  <c r="H1176"/>
  <c r="Z1167"/>
  <c r="Y1167"/>
  <c r="X1167"/>
  <c r="V1167"/>
  <c r="T1167"/>
  <c r="R1167"/>
  <c r="P1167"/>
  <c r="O1167"/>
  <c r="N1167"/>
  <c r="M1167"/>
  <c r="K1167"/>
  <c r="H1167"/>
  <c r="Z1158"/>
  <c r="Y1158"/>
  <c r="X1158"/>
  <c r="V1158"/>
  <c r="T1158"/>
  <c r="R1158"/>
  <c r="P1158"/>
  <c r="O1158"/>
  <c r="N1158"/>
  <c r="M1158"/>
  <c r="K1158"/>
  <c r="H1158"/>
  <c r="Z1149"/>
  <c r="Y1149"/>
  <c r="X1149"/>
  <c r="V1149"/>
  <c r="T1149"/>
  <c r="R1149"/>
  <c r="P1149"/>
  <c r="O1149"/>
  <c r="N1149"/>
  <c r="M1149"/>
  <c r="K1149"/>
  <c r="H1149"/>
  <c r="Z1140"/>
  <c r="Y1140"/>
  <c r="X1140"/>
  <c r="V1140"/>
  <c r="T1140"/>
  <c r="R1140"/>
  <c r="P1140"/>
  <c r="O1140"/>
  <c r="N1140"/>
  <c r="M1140"/>
  <c r="K1140"/>
  <c r="H1140"/>
  <c r="Z1131"/>
  <c r="Y1131"/>
  <c r="X1131"/>
  <c r="V1131"/>
  <c r="T1131"/>
  <c r="R1131"/>
  <c r="P1131"/>
  <c r="O1131"/>
  <c r="N1131"/>
  <c r="M1131"/>
  <c r="K1131"/>
  <c r="H1131"/>
  <c r="Z1122"/>
  <c r="Y1122"/>
  <c r="X1122"/>
  <c r="V1122"/>
  <c r="T1122"/>
  <c r="R1122"/>
  <c r="P1122"/>
  <c r="O1122"/>
  <c r="N1122"/>
  <c r="M1122"/>
  <c r="K1122"/>
  <c r="H1122"/>
  <c r="Z1113"/>
  <c r="Y1113"/>
  <c r="X1113"/>
  <c r="V1113"/>
  <c r="T1113"/>
  <c r="R1113"/>
  <c r="P1113"/>
  <c r="O1113"/>
  <c r="N1113"/>
  <c r="K1113"/>
  <c r="H1113"/>
  <c r="Z1104"/>
  <c r="Y1104"/>
  <c r="X1104"/>
  <c r="V1104"/>
  <c r="T1104"/>
  <c r="R1104"/>
  <c r="P1104"/>
  <c r="O1104"/>
  <c r="N1104"/>
  <c r="M1104"/>
  <c r="K1104"/>
  <c r="H1104"/>
  <c r="Z1095"/>
  <c r="Y1095"/>
  <c r="X1095"/>
  <c r="V1095"/>
  <c r="T1095"/>
  <c r="R1095"/>
  <c r="P1095"/>
  <c r="O1095"/>
  <c r="N1095"/>
  <c r="M1095"/>
  <c r="K1095"/>
  <c r="H1095"/>
  <c r="Z1086"/>
  <c r="Y1086"/>
  <c r="X1086"/>
  <c r="V1086"/>
  <c r="T1086"/>
  <c r="R1086"/>
  <c r="P1086"/>
  <c r="O1086"/>
  <c r="N1086"/>
  <c r="M1086"/>
  <c r="K1086"/>
  <c r="H1086"/>
  <c r="Z1077"/>
  <c r="Y1077"/>
  <c r="X1077"/>
  <c r="V1077"/>
  <c r="T1077"/>
  <c r="R1077"/>
  <c r="P1077"/>
  <c r="O1077"/>
  <c r="N1077"/>
  <c r="M1077"/>
  <c r="K1077"/>
  <c r="H1077"/>
  <c r="Z1068"/>
  <c r="Y1068"/>
  <c r="X1068"/>
  <c r="V1068"/>
  <c r="T1068"/>
  <c r="R1068"/>
  <c r="P1068"/>
  <c r="O1068"/>
  <c r="N1068"/>
  <c r="M1068"/>
  <c r="K1068"/>
  <c r="H1068"/>
  <c r="Z1059"/>
  <c r="Y1059"/>
  <c r="X1059"/>
  <c r="V1059"/>
  <c r="T1059"/>
  <c r="R1059"/>
  <c r="P1059"/>
  <c r="O1059"/>
  <c r="N1059"/>
  <c r="M1059"/>
  <c r="K1059"/>
  <c r="H1059"/>
  <c r="Z1050"/>
  <c r="Y1050"/>
  <c r="X1050"/>
  <c r="V1050"/>
  <c r="T1050"/>
  <c r="R1050"/>
  <c r="P1050"/>
  <c r="O1050"/>
  <c r="N1050"/>
  <c r="M1050"/>
  <c r="K1050"/>
  <c r="H1050"/>
  <c r="Z1041"/>
  <c r="Y1041"/>
  <c r="X1041"/>
  <c r="V1041"/>
  <c r="T1041"/>
  <c r="R1041"/>
  <c r="P1041"/>
  <c r="O1041"/>
  <c r="N1041"/>
  <c r="M1041"/>
  <c r="K1041"/>
  <c r="H1041"/>
  <c r="Z1032"/>
  <c r="Y1032"/>
  <c r="X1032"/>
  <c r="V1032"/>
  <c r="T1032"/>
  <c r="R1032"/>
  <c r="P1032"/>
  <c r="O1032"/>
  <c r="N1032"/>
  <c r="K1032"/>
  <c r="H1032"/>
  <c r="Z1023"/>
  <c r="Y1023"/>
  <c r="X1023"/>
  <c r="V1023"/>
  <c r="T1023"/>
  <c r="R1023"/>
  <c r="P1023"/>
  <c r="O1023"/>
  <c r="N1023"/>
  <c r="M1023"/>
  <c r="K1023"/>
  <c r="H1023"/>
  <c r="Z1014"/>
  <c r="Y1014"/>
  <c r="X1014"/>
  <c r="V1014"/>
  <c r="T1014"/>
  <c r="R1014"/>
  <c r="P1014"/>
  <c r="O1014"/>
  <c r="N1014"/>
  <c r="M1014"/>
  <c r="K1014"/>
  <c r="H1014"/>
  <c r="Z1005"/>
  <c r="Y1005"/>
  <c r="X1005"/>
  <c r="V1005"/>
  <c r="T1005"/>
  <c r="R1005"/>
  <c r="P1005"/>
  <c r="O1005"/>
  <c r="N1005"/>
  <c r="M1005"/>
  <c r="K1005"/>
  <c r="H1005"/>
  <c r="Z996"/>
  <c r="Y996"/>
  <c r="X996"/>
  <c r="V996"/>
  <c r="T996"/>
  <c r="R996"/>
  <c r="P996"/>
  <c r="O996"/>
  <c r="N996"/>
  <c r="M996"/>
  <c r="K996"/>
  <c r="H996"/>
  <c r="Z987"/>
  <c r="Y987"/>
  <c r="X987"/>
  <c r="V987"/>
  <c r="T987"/>
  <c r="R987"/>
  <c r="P987"/>
  <c r="O987"/>
  <c r="N987"/>
  <c r="M987"/>
  <c r="K987"/>
  <c r="H987"/>
  <c r="Z978"/>
  <c r="Y978"/>
  <c r="X978"/>
  <c r="V978"/>
  <c r="T978"/>
  <c r="R978"/>
  <c r="P978"/>
  <c r="O978"/>
  <c r="N978"/>
  <c r="M978"/>
  <c r="K978"/>
  <c r="H978"/>
  <c r="Z969"/>
  <c r="Y969"/>
  <c r="X969"/>
  <c r="V969"/>
  <c r="T969"/>
  <c r="R969"/>
  <c r="P969"/>
  <c r="O969"/>
  <c r="N969"/>
  <c r="M969"/>
  <c r="K969"/>
  <c r="H969"/>
  <c r="Z960"/>
  <c r="Y960"/>
  <c r="X960"/>
  <c r="V960"/>
  <c r="T960"/>
  <c r="R960"/>
  <c r="P960"/>
  <c r="O960"/>
  <c r="N960"/>
  <c r="K960"/>
  <c r="H960"/>
  <c r="Z938"/>
  <c r="Z947" s="1"/>
  <c r="Y938"/>
  <c r="Y947" s="1"/>
  <c r="X938"/>
  <c r="X947" s="1"/>
  <c r="W938"/>
  <c r="W947" s="1"/>
  <c r="V938"/>
  <c r="V947" s="1"/>
  <c r="U938"/>
  <c r="U947" s="1"/>
  <c r="T938"/>
  <c r="T947" s="1"/>
  <c r="S938"/>
  <c r="S947" s="1"/>
  <c r="R938"/>
  <c r="R947" s="1"/>
  <c r="Q938"/>
  <c r="Q947" s="1"/>
  <c r="P938"/>
  <c r="P947" s="1"/>
  <c r="O938"/>
  <c r="O947" s="1"/>
  <c r="N938"/>
  <c r="N947" s="1"/>
  <c r="M938"/>
  <c r="M947" s="1"/>
  <c r="L938"/>
  <c r="L947" s="1"/>
  <c r="K938"/>
  <c r="K947" s="1"/>
  <c r="J938"/>
  <c r="J947" s="1"/>
  <c r="I938"/>
  <c r="I947" s="1"/>
  <c r="H938"/>
  <c r="H947" s="1"/>
  <c r="G938"/>
  <c r="G947" s="1"/>
  <c r="Z937"/>
  <c r="Z946" s="1"/>
  <c r="Y937"/>
  <c r="Y946" s="1"/>
  <c r="X937"/>
  <c r="X946" s="1"/>
  <c r="W937"/>
  <c r="W946" s="1"/>
  <c r="V937"/>
  <c r="V946" s="1"/>
  <c r="U937"/>
  <c r="U946" s="1"/>
  <c r="T937"/>
  <c r="T946" s="1"/>
  <c r="S937"/>
  <c r="S946" s="1"/>
  <c r="R937"/>
  <c r="R946" s="1"/>
  <c r="Q937"/>
  <c r="Q946" s="1"/>
  <c r="P937"/>
  <c r="P946" s="1"/>
  <c r="O937"/>
  <c r="O946" s="1"/>
  <c r="N937"/>
  <c r="N946" s="1"/>
  <c r="M937"/>
  <c r="M946" s="1"/>
  <c r="L937"/>
  <c r="L946" s="1"/>
  <c r="K937"/>
  <c r="K946" s="1"/>
  <c r="J937"/>
  <c r="J946" s="1"/>
  <c r="I937"/>
  <c r="I946" s="1"/>
  <c r="H937"/>
  <c r="H946" s="1"/>
  <c r="G937"/>
  <c r="Z936"/>
  <c r="Z945" s="1"/>
  <c r="Y936"/>
  <c r="Y945" s="1"/>
  <c r="X936"/>
  <c r="X945" s="1"/>
  <c r="W936"/>
  <c r="W945" s="1"/>
  <c r="V936"/>
  <c r="V945" s="1"/>
  <c r="U936"/>
  <c r="U945" s="1"/>
  <c r="T936"/>
  <c r="T945" s="1"/>
  <c r="S936"/>
  <c r="S945" s="1"/>
  <c r="R936"/>
  <c r="R945" s="1"/>
  <c r="Q936"/>
  <c r="Q945" s="1"/>
  <c r="P936"/>
  <c r="P945" s="1"/>
  <c r="O936"/>
  <c r="O945" s="1"/>
  <c r="N936"/>
  <c r="N945" s="1"/>
  <c r="M936"/>
  <c r="M945" s="1"/>
  <c r="L936"/>
  <c r="L945" s="1"/>
  <c r="K936"/>
  <c r="K945" s="1"/>
  <c r="J936"/>
  <c r="J945" s="1"/>
  <c r="I936"/>
  <c r="I945" s="1"/>
  <c r="H936"/>
  <c r="H945" s="1"/>
  <c r="G936"/>
  <c r="G945" s="1"/>
  <c r="Z935"/>
  <c r="Z944" s="1"/>
  <c r="Y935"/>
  <c r="Y944" s="1"/>
  <c r="X935"/>
  <c r="X944" s="1"/>
  <c r="W935"/>
  <c r="W944" s="1"/>
  <c r="V935"/>
  <c r="V944" s="1"/>
  <c r="U935"/>
  <c r="U944" s="1"/>
  <c r="T935"/>
  <c r="T944" s="1"/>
  <c r="S935"/>
  <c r="S944" s="1"/>
  <c r="R935"/>
  <c r="R944" s="1"/>
  <c r="Q935"/>
  <c r="Q944" s="1"/>
  <c r="P935"/>
  <c r="P944" s="1"/>
  <c r="O935"/>
  <c r="O944" s="1"/>
  <c r="N935"/>
  <c r="N944" s="1"/>
  <c r="M935"/>
  <c r="M944" s="1"/>
  <c r="L935"/>
  <c r="L944" s="1"/>
  <c r="K935"/>
  <c r="K944" s="1"/>
  <c r="J935"/>
  <c r="J944" s="1"/>
  <c r="I935"/>
  <c r="I944" s="1"/>
  <c r="H935"/>
  <c r="H944" s="1"/>
  <c r="G935"/>
  <c r="Z934"/>
  <c r="Z943" s="1"/>
  <c r="Y934"/>
  <c r="Y943" s="1"/>
  <c r="X934"/>
  <c r="X943" s="1"/>
  <c r="W934"/>
  <c r="W943" s="1"/>
  <c r="V934"/>
  <c r="V943" s="1"/>
  <c r="U934"/>
  <c r="U943" s="1"/>
  <c r="T934"/>
  <c r="T943" s="1"/>
  <c r="S934"/>
  <c r="S943" s="1"/>
  <c r="R934"/>
  <c r="R943" s="1"/>
  <c r="Q934"/>
  <c r="Q943" s="1"/>
  <c r="P934"/>
  <c r="P943" s="1"/>
  <c r="O934"/>
  <c r="O943" s="1"/>
  <c r="N934"/>
  <c r="N943" s="1"/>
  <c r="M934"/>
  <c r="M943" s="1"/>
  <c r="L934"/>
  <c r="L943" s="1"/>
  <c r="K934"/>
  <c r="K943" s="1"/>
  <c r="J934"/>
  <c r="J943" s="1"/>
  <c r="I934"/>
  <c r="I943" s="1"/>
  <c r="H934"/>
  <c r="H943" s="1"/>
  <c r="G934"/>
  <c r="G943" s="1"/>
  <c r="Z933"/>
  <c r="Z939" s="1"/>
  <c r="X933"/>
  <c r="T933"/>
  <c r="T939" s="1"/>
  <c r="R933"/>
  <c r="P933"/>
  <c r="O933"/>
  <c r="N933"/>
  <c r="M933"/>
  <c r="K933"/>
  <c r="H933"/>
  <c r="C933"/>
  <c r="C942" s="1"/>
  <c r="Z931"/>
  <c r="X931"/>
  <c r="T931"/>
  <c r="R931"/>
  <c r="P931"/>
  <c r="O931"/>
  <c r="N931"/>
  <c r="M931"/>
  <c r="K931"/>
  <c r="H931"/>
  <c r="F929"/>
  <c r="F928"/>
  <c r="F927"/>
  <c r="F926"/>
  <c r="F925"/>
  <c r="Z922"/>
  <c r="X922"/>
  <c r="T922"/>
  <c r="R922"/>
  <c r="P922"/>
  <c r="O922"/>
  <c r="N922"/>
  <c r="M922"/>
  <c r="K922"/>
  <c r="H922"/>
  <c r="F920"/>
  <c r="F919"/>
  <c r="F918"/>
  <c r="F917"/>
  <c r="F916"/>
  <c r="Z913"/>
  <c r="X913"/>
  <c r="T913"/>
  <c r="R913"/>
  <c r="P913"/>
  <c r="O913"/>
  <c r="N913"/>
  <c r="M913"/>
  <c r="K913"/>
  <c r="H913"/>
  <c r="F911"/>
  <c r="F910"/>
  <c r="F909"/>
  <c r="F908"/>
  <c r="F907"/>
  <c r="Z904"/>
  <c r="X904"/>
  <c r="T904"/>
  <c r="R904"/>
  <c r="P904"/>
  <c r="O904"/>
  <c r="N904"/>
  <c r="M904"/>
  <c r="K904"/>
  <c r="H904"/>
  <c r="F902"/>
  <c r="F901"/>
  <c r="F900"/>
  <c r="F899"/>
  <c r="F898"/>
  <c r="Z882"/>
  <c r="Z891" s="1"/>
  <c r="Y882"/>
  <c r="Y891" s="1"/>
  <c r="X882"/>
  <c r="X891" s="1"/>
  <c r="W882"/>
  <c r="W891" s="1"/>
  <c r="V882"/>
  <c r="V891" s="1"/>
  <c r="U882"/>
  <c r="U891" s="1"/>
  <c r="T882"/>
  <c r="T891" s="1"/>
  <c r="S882"/>
  <c r="S891" s="1"/>
  <c r="R882"/>
  <c r="R891" s="1"/>
  <c r="Q882"/>
  <c r="Q891" s="1"/>
  <c r="P882"/>
  <c r="P891" s="1"/>
  <c r="O882"/>
  <c r="O891" s="1"/>
  <c r="N882"/>
  <c r="N891" s="1"/>
  <c r="M882"/>
  <c r="M891" s="1"/>
  <c r="L882"/>
  <c r="L891" s="1"/>
  <c r="K882"/>
  <c r="K891" s="1"/>
  <c r="J882"/>
  <c r="J891" s="1"/>
  <c r="I882"/>
  <c r="I891" s="1"/>
  <c r="H882"/>
  <c r="H891" s="1"/>
  <c r="G882"/>
  <c r="Z881"/>
  <c r="Z890" s="1"/>
  <c r="Y881"/>
  <c r="Y890" s="1"/>
  <c r="X881"/>
  <c r="X890" s="1"/>
  <c r="W881"/>
  <c r="W890" s="1"/>
  <c r="V881"/>
  <c r="V890" s="1"/>
  <c r="U881"/>
  <c r="U890" s="1"/>
  <c r="T881"/>
  <c r="T890" s="1"/>
  <c r="S881"/>
  <c r="S890" s="1"/>
  <c r="R881"/>
  <c r="R890" s="1"/>
  <c r="Q881"/>
  <c r="Q890" s="1"/>
  <c r="P881"/>
  <c r="P890" s="1"/>
  <c r="O881"/>
  <c r="O890" s="1"/>
  <c r="N881"/>
  <c r="N890" s="1"/>
  <c r="M881"/>
  <c r="M890" s="1"/>
  <c r="L881"/>
  <c r="L890" s="1"/>
  <c r="K881"/>
  <c r="K890" s="1"/>
  <c r="J881"/>
  <c r="J890" s="1"/>
  <c r="I881"/>
  <c r="I890" s="1"/>
  <c r="H881"/>
  <c r="H890" s="1"/>
  <c r="G881"/>
  <c r="G890" s="1"/>
  <c r="Z880"/>
  <c r="Z889" s="1"/>
  <c r="Y880"/>
  <c r="Y889" s="1"/>
  <c r="X880"/>
  <c r="X889" s="1"/>
  <c r="W880"/>
  <c r="W889" s="1"/>
  <c r="V880"/>
  <c r="V889" s="1"/>
  <c r="U880"/>
  <c r="U889" s="1"/>
  <c r="T880"/>
  <c r="T889" s="1"/>
  <c r="S880"/>
  <c r="S889" s="1"/>
  <c r="R880"/>
  <c r="R889" s="1"/>
  <c r="Q880"/>
  <c r="Q889" s="1"/>
  <c r="P880"/>
  <c r="P889" s="1"/>
  <c r="O880"/>
  <c r="O889" s="1"/>
  <c r="N880"/>
  <c r="N889" s="1"/>
  <c r="M880"/>
  <c r="M889" s="1"/>
  <c r="L880"/>
  <c r="L889" s="1"/>
  <c r="K880"/>
  <c r="K889" s="1"/>
  <c r="J880"/>
  <c r="J889" s="1"/>
  <c r="I880"/>
  <c r="I889" s="1"/>
  <c r="H880"/>
  <c r="H889" s="1"/>
  <c r="G880"/>
  <c r="Z879"/>
  <c r="Z888" s="1"/>
  <c r="Y879"/>
  <c r="Y888" s="1"/>
  <c r="X879"/>
  <c r="X888" s="1"/>
  <c r="W879"/>
  <c r="W888" s="1"/>
  <c r="V879"/>
  <c r="V888" s="1"/>
  <c r="U879"/>
  <c r="U888" s="1"/>
  <c r="T879"/>
  <c r="T888" s="1"/>
  <c r="S879"/>
  <c r="S888" s="1"/>
  <c r="R879"/>
  <c r="R888" s="1"/>
  <c r="Q879"/>
  <c r="Q888" s="1"/>
  <c r="P879"/>
  <c r="P888" s="1"/>
  <c r="O879"/>
  <c r="O888" s="1"/>
  <c r="N879"/>
  <c r="N888" s="1"/>
  <c r="M879"/>
  <c r="M888" s="1"/>
  <c r="L879"/>
  <c r="L888" s="1"/>
  <c r="K879"/>
  <c r="K888" s="1"/>
  <c r="J879"/>
  <c r="J888" s="1"/>
  <c r="I879"/>
  <c r="I888" s="1"/>
  <c r="H879"/>
  <c r="H888" s="1"/>
  <c r="G879"/>
  <c r="G888" s="1"/>
  <c r="Z878"/>
  <c r="Z887" s="1"/>
  <c r="Y878"/>
  <c r="Y887" s="1"/>
  <c r="X878"/>
  <c r="X887" s="1"/>
  <c r="W878"/>
  <c r="W887" s="1"/>
  <c r="V878"/>
  <c r="V887" s="1"/>
  <c r="U878"/>
  <c r="U887" s="1"/>
  <c r="T878"/>
  <c r="T887" s="1"/>
  <c r="S878"/>
  <c r="S887" s="1"/>
  <c r="R878"/>
  <c r="R887" s="1"/>
  <c r="Q878"/>
  <c r="Q887" s="1"/>
  <c r="P878"/>
  <c r="P887" s="1"/>
  <c r="O878"/>
  <c r="O887" s="1"/>
  <c r="N878"/>
  <c r="N887" s="1"/>
  <c r="M878"/>
  <c r="M887" s="1"/>
  <c r="L878"/>
  <c r="L887" s="1"/>
  <c r="K878"/>
  <c r="K887" s="1"/>
  <c r="J878"/>
  <c r="J887" s="1"/>
  <c r="I878"/>
  <c r="I887" s="1"/>
  <c r="H878"/>
  <c r="H887" s="1"/>
  <c r="G878"/>
  <c r="Z877"/>
  <c r="Z883" s="1"/>
  <c r="X877"/>
  <c r="T877"/>
  <c r="T883" s="1"/>
  <c r="R877"/>
  <c r="P877"/>
  <c r="O877"/>
  <c r="N877"/>
  <c r="M877"/>
  <c r="K877"/>
  <c r="H877"/>
  <c r="C877"/>
  <c r="C886" s="1"/>
  <c r="Z875"/>
  <c r="Y875"/>
  <c r="X875"/>
  <c r="V875"/>
  <c r="T875"/>
  <c r="R875"/>
  <c r="P875"/>
  <c r="O875"/>
  <c r="N875"/>
  <c r="M875"/>
  <c r="K875"/>
  <c r="H875"/>
  <c r="F873"/>
  <c r="F872"/>
  <c r="F871"/>
  <c r="F870"/>
  <c r="F869"/>
  <c r="Z866"/>
  <c r="Y866"/>
  <c r="X866"/>
  <c r="V866"/>
  <c r="T866"/>
  <c r="R866"/>
  <c r="P866"/>
  <c r="O866"/>
  <c r="N866"/>
  <c r="M866"/>
  <c r="K866"/>
  <c r="H866"/>
  <c r="F864"/>
  <c r="F863"/>
  <c r="F862"/>
  <c r="F861"/>
  <c r="F860"/>
  <c r="Z857"/>
  <c r="Y857"/>
  <c r="X857"/>
  <c r="V857"/>
  <c r="T857"/>
  <c r="R857"/>
  <c r="P857"/>
  <c r="O857"/>
  <c r="N857"/>
  <c r="M857"/>
  <c r="K857"/>
  <c r="H857"/>
  <c r="F855"/>
  <c r="F854"/>
  <c r="F853"/>
  <c r="F852"/>
  <c r="F851"/>
  <c r="Z848"/>
  <c r="Y848"/>
  <c r="X848"/>
  <c r="V848"/>
  <c r="T848"/>
  <c r="R848"/>
  <c r="P848"/>
  <c r="O848"/>
  <c r="N848"/>
  <c r="M848"/>
  <c r="K848"/>
  <c r="H848"/>
  <c r="F846"/>
  <c r="F845"/>
  <c r="F844"/>
  <c r="F843"/>
  <c r="F842"/>
  <c r="Z839"/>
  <c r="X839"/>
  <c r="T839"/>
  <c r="R839"/>
  <c r="P839"/>
  <c r="O839"/>
  <c r="N839"/>
  <c r="M839"/>
  <c r="K839"/>
  <c r="H839"/>
  <c r="F837"/>
  <c r="F836"/>
  <c r="F835"/>
  <c r="F834"/>
  <c r="F833"/>
  <c r="Z830"/>
  <c r="X830"/>
  <c r="T830"/>
  <c r="R830"/>
  <c r="P830"/>
  <c r="O830"/>
  <c r="N830"/>
  <c r="M830"/>
  <c r="K830"/>
  <c r="H830"/>
  <c r="F828"/>
  <c r="F827"/>
  <c r="F826"/>
  <c r="F825"/>
  <c r="F824"/>
  <c r="Z821"/>
  <c r="Y821"/>
  <c r="X821"/>
  <c r="V821"/>
  <c r="T821"/>
  <c r="R821"/>
  <c r="P821"/>
  <c r="O821"/>
  <c r="N821"/>
  <c r="M821"/>
  <c r="K821"/>
  <c r="H821"/>
  <c r="F819"/>
  <c r="F818"/>
  <c r="F817"/>
  <c r="F816"/>
  <c r="F815"/>
  <c r="Z812"/>
  <c r="Y812"/>
  <c r="X812"/>
  <c r="V812"/>
  <c r="T812"/>
  <c r="R812"/>
  <c r="P812"/>
  <c r="O812"/>
  <c r="N812"/>
  <c r="M812"/>
  <c r="K812"/>
  <c r="H812"/>
  <c r="F810"/>
  <c r="F809"/>
  <c r="F808"/>
  <c r="F807"/>
  <c r="F806"/>
  <c r="Z799"/>
  <c r="Y799"/>
  <c r="X799"/>
  <c r="W799"/>
  <c r="V799"/>
  <c r="U799"/>
  <c r="T799"/>
  <c r="S799"/>
  <c r="R799"/>
  <c r="Q799"/>
  <c r="P799"/>
  <c r="O799"/>
  <c r="N799"/>
  <c r="M799"/>
  <c r="L799"/>
  <c r="K799"/>
  <c r="J799"/>
  <c r="I799"/>
  <c r="H799"/>
  <c r="Z798"/>
  <c r="Y798"/>
  <c r="X798"/>
  <c r="W798"/>
  <c r="V798"/>
  <c r="U798"/>
  <c r="T798"/>
  <c r="S798"/>
  <c r="R798"/>
  <c r="Q798"/>
  <c r="P798"/>
  <c r="O798"/>
  <c r="N798"/>
  <c r="M798"/>
  <c r="L798"/>
  <c r="K798"/>
  <c r="J798"/>
  <c r="I798"/>
  <c r="H798"/>
  <c r="Z797"/>
  <c r="Y797"/>
  <c r="X797"/>
  <c r="W797"/>
  <c r="V797"/>
  <c r="U797"/>
  <c r="T797"/>
  <c r="S797"/>
  <c r="R797"/>
  <c r="Q797"/>
  <c r="P797"/>
  <c r="O797"/>
  <c r="N797"/>
  <c r="M797"/>
  <c r="L797"/>
  <c r="K797"/>
  <c r="J797"/>
  <c r="I797"/>
  <c r="H797"/>
  <c r="Y796"/>
  <c r="W796"/>
  <c r="V796"/>
  <c r="U796"/>
  <c r="S796"/>
  <c r="Q796"/>
  <c r="L796"/>
  <c r="J796"/>
  <c r="I796"/>
  <c r="Z795"/>
  <c r="Y795"/>
  <c r="X795"/>
  <c r="W795"/>
  <c r="V795"/>
  <c r="U795"/>
  <c r="T795"/>
  <c r="S795"/>
  <c r="R795"/>
  <c r="Q795"/>
  <c r="P795"/>
  <c r="O795"/>
  <c r="N795"/>
  <c r="M795"/>
  <c r="L795"/>
  <c r="K795"/>
  <c r="J795"/>
  <c r="I795"/>
  <c r="H795"/>
  <c r="Z791"/>
  <c r="T791"/>
  <c r="P791"/>
  <c r="O791"/>
  <c r="N791"/>
  <c r="M791"/>
  <c r="C794"/>
  <c r="Z756"/>
  <c r="Y756"/>
  <c r="X756"/>
  <c r="V756"/>
  <c r="T756"/>
  <c r="R756"/>
  <c r="P756"/>
  <c r="O756"/>
  <c r="N756"/>
  <c r="M756"/>
  <c r="K756"/>
  <c r="H756"/>
  <c r="F754"/>
  <c r="F753"/>
  <c r="F752"/>
  <c r="F751"/>
  <c r="F750"/>
  <c r="Z747"/>
  <c r="Y747"/>
  <c r="X747"/>
  <c r="V747"/>
  <c r="T747"/>
  <c r="R747"/>
  <c r="P747"/>
  <c r="O747"/>
  <c r="N747"/>
  <c r="M747"/>
  <c r="K747"/>
  <c r="H747"/>
  <c r="F745"/>
  <c r="F744"/>
  <c r="F743"/>
  <c r="F742"/>
  <c r="F741"/>
  <c r="Z738"/>
  <c r="Y738"/>
  <c r="X738"/>
  <c r="V738"/>
  <c r="T738"/>
  <c r="R738"/>
  <c r="P738"/>
  <c r="O738"/>
  <c r="N738"/>
  <c r="M738"/>
  <c r="K738"/>
  <c r="H738"/>
  <c r="F736"/>
  <c r="F735"/>
  <c r="F734"/>
  <c r="F733"/>
  <c r="F732"/>
  <c r="Z729"/>
  <c r="X729"/>
  <c r="T729"/>
  <c r="R729"/>
  <c r="P729"/>
  <c r="O729"/>
  <c r="N729"/>
  <c r="M729"/>
  <c r="K729"/>
  <c r="H729"/>
  <c r="F727"/>
  <c r="F726"/>
  <c r="F725"/>
  <c r="F724"/>
  <c r="F723"/>
  <c r="Z720"/>
  <c r="Y720"/>
  <c r="X720"/>
  <c r="V720"/>
  <c r="T720"/>
  <c r="R720"/>
  <c r="P720"/>
  <c r="O720"/>
  <c r="N720"/>
  <c r="M720"/>
  <c r="K720"/>
  <c r="H720"/>
  <c r="F718"/>
  <c r="F717"/>
  <c r="F716"/>
  <c r="F715"/>
  <c r="F714"/>
  <c r="Z711"/>
  <c r="Y711"/>
  <c r="X711"/>
  <c r="V711"/>
  <c r="T711"/>
  <c r="R711"/>
  <c r="P711"/>
  <c r="O711"/>
  <c r="N711"/>
  <c r="M711"/>
  <c r="K711"/>
  <c r="H711"/>
  <c r="F709"/>
  <c r="F708"/>
  <c r="F707"/>
  <c r="F706"/>
  <c r="F705"/>
  <c r="Z702"/>
  <c r="X702"/>
  <c r="T702"/>
  <c r="R702"/>
  <c r="P702"/>
  <c r="O702"/>
  <c r="N702"/>
  <c r="M702"/>
  <c r="K702"/>
  <c r="H702"/>
  <c r="F700"/>
  <c r="F699"/>
  <c r="F698"/>
  <c r="F697"/>
  <c r="F696"/>
  <c r="Z693"/>
  <c r="X693"/>
  <c r="T693"/>
  <c r="R693"/>
  <c r="P693"/>
  <c r="O693"/>
  <c r="N693"/>
  <c r="M693"/>
  <c r="K693"/>
  <c r="H693"/>
  <c r="F691"/>
  <c r="F690"/>
  <c r="F689"/>
  <c r="F688"/>
  <c r="F687"/>
  <c r="Z684"/>
  <c r="X684"/>
  <c r="T684"/>
  <c r="R684"/>
  <c r="P684"/>
  <c r="O684"/>
  <c r="N684"/>
  <c r="M684"/>
  <c r="K684"/>
  <c r="H684"/>
  <c r="F682"/>
  <c r="F681"/>
  <c r="F680"/>
  <c r="F679"/>
  <c r="F678"/>
  <c r="Z675"/>
  <c r="Y675"/>
  <c r="X675"/>
  <c r="V675"/>
  <c r="T675"/>
  <c r="R675"/>
  <c r="P675"/>
  <c r="O675"/>
  <c r="N675"/>
  <c r="M675"/>
  <c r="K675"/>
  <c r="H675"/>
  <c r="F673"/>
  <c r="F672"/>
  <c r="F671"/>
  <c r="F670"/>
  <c r="F669"/>
  <c r="Z666"/>
  <c r="Y666"/>
  <c r="X666"/>
  <c r="V666"/>
  <c r="T666"/>
  <c r="R666"/>
  <c r="P666"/>
  <c r="O666"/>
  <c r="N666"/>
  <c r="M666"/>
  <c r="K666"/>
  <c r="H666"/>
  <c r="F664"/>
  <c r="F663"/>
  <c r="F662"/>
  <c r="F661"/>
  <c r="F660"/>
  <c r="Z588"/>
  <c r="T588"/>
  <c r="P588"/>
  <c r="O588"/>
  <c r="N588"/>
  <c r="M588"/>
  <c r="C610"/>
  <c r="Z562"/>
  <c r="X562"/>
  <c r="T562"/>
  <c r="R562"/>
  <c r="P562"/>
  <c r="O562"/>
  <c r="N562"/>
  <c r="M562"/>
  <c r="K562"/>
  <c r="H562"/>
  <c r="F560"/>
  <c r="F559"/>
  <c r="F558"/>
  <c r="F557"/>
  <c r="F556"/>
  <c r="Z644"/>
  <c r="Z653" s="1"/>
  <c r="Y644"/>
  <c r="Y653" s="1"/>
  <c r="X644"/>
  <c r="X653" s="1"/>
  <c r="W644"/>
  <c r="W653" s="1"/>
  <c r="V644"/>
  <c r="V653" s="1"/>
  <c r="U644"/>
  <c r="U653" s="1"/>
  <c r="T644"/>
  <c r="T653" s="1"/>
  <c r="S644"/>
  <c r="S653" s="1"/>
  <c r="R644"/>
  <c r="R653" s="1"/>
  <c r="Q644"/>
  <c r="Q653" s="1"/>
  <c r="P644"/>
  <c r="P653" s="1"/>
  <c r="O644"/>
  <c r="O653" s="1"/>
  <c r="N644"/>
  <c r="N653" s="1"/>
  <c r="M644"/>
  <c r="M653" s="1"/>
  <c r="L644"/>
  <c r="L653" s="1"/>
  <c r="K644"/>
  <c r="K653" s="1"/>
  <c r="J644"/>
  <c r="J653" s="1"/>
  <c r="I644"/>
  <c r="I653" s="1"/>
  <c r="H644"/>
  <c r="H653" s="1"/>
  <c r="G644"/>
  <c r="G653" s="1"/>
  <c r="Z643"/>
  <c r="Z652" s="1"/>
  <c r="Y643"/>
  <c r="Y652" s="1"/>
  <c r="X643"/>
  <c r="X652" s="1"/>
  <c r="W643"/>
  <c r="W652" s="1"/>
  <c r="V643"/>
  <c r="V652" s="1"/>
  <c r="U643"/>
  <c r="U652" s="1"/>
  <c r="T643"/>
  <c r="T652" s="1"/>
  <c r="S643"/>
  <c r="S652" s="1"/>
  <c r="R643"/>
  <c r="R652" s="1"/>
  <c r="Q643"/>
  <c r="Q652" s="1"/>
  <c r="P643"/>
  <c r="P652" s="1"/>
  <c r="O643"/>
  <c r="O652" s="1"/>
  <c r="N643"/>
  <c r="N652" s="1"/>
  <c r="M643"/>
  <c r="M652" s="1"/>
  <c r="L643"/>
  <c r="L652" s="1"/>
  <c r="K643"/>
  <c r="K652" s="1"/>
  <c r="J643"/>
  <c r="J652" s="1"/>
  <c r="I643"/>
  <c r="I652" s="1"/>
  <c r="H643"/>
  <c r="H652" s="1"/>
  <c r="G643"/>
  <c r="G652" s="1"/>
  <c r="Z642"/>
  <c r="Z651" s="1"/>
  <c r="Y642"/>
  <c r="Y651" s="1"/>
  <c r="X642"/>
  <c r="X651" s="1"/>
  <c r="W642"/>
  <c r="W651" s="1"/>
  <c r="V642"/>
  <c r="V651" s="1"/>
  <c r="U642"/>
  <c r="U651" s="1"/>
  <c r="T642"/>
  <c r="T651" s="1"/>
  <c r="S642"/>
  <c r="S651" s="1"/>
  <c r="R642"/>
  <c r="R651" s="1"/>
  <c r="Q642"/>
  <c r="Q651" s="1"/>
  <c r="P642"/>
  <c r="P651" s="1"/>
  <c r="O642"/>
  <c r="O651" s="1"/>
  <c r="N642"/>
  <c r="N651" s="1"/>
  <c r="M642"/>
  <c r="M651" s="1"/>
  <c r="L642"/>
  <c r="L651" s="1"/>
  <c r="K642"/>
  <c r="K651" s="1"/>
  <c r="J642"/>
  <c r="J651" s="1"/>
  <c r="I642"/>
  <c r="I651" s="1"/>
  <c r="H642"/>
  <c r="H651" s="1"/>
  <c r="G642"/>
  <c r="Z641"/>
  <c r="Z650" s="1"/>
  <c r="Y641"/>
  <c r="Y650" s="1"/>
  <c r="X641"/>
  <c r="X650" s="1"/>
  <c r="W641"/>
  <c r="W650" s="1"/>
  <c r="V641"/>
  <c r="V650" s="1"/>
  <c r="U641"/>
  <c r="U650" s="1"/>
  <c r="T641"/>
  <c r="T650" s="1"/>
  <c r="S641"/>
  <c r="S650" s="1"/>
  <c r="R641"/>
  <c r="R650" s="1"/>
  <c r="Q641"/>
  <c r="Q650" s="1"/>
  <c r="P641"/>
  <c r="P650" s="1"/>
  <c r="O641"/>
  <c r="O650" s="1"/>
  <c r="N641"/>
  <c r="N650" s="1"/>
  <c r="M641"/>
  <c r="M650" s="1"/>
  <c r="L641"/>
  <c r="L650" s="1"/>
  <c r="K641"/>
  <c r="K650" s="1"/>
  <c r="J641"/>
  <c r="J650" s="1"/>
  <c r="I641"/>
  <c r="I650" s="1"/>
  <c r="H641"/>
  <c r="H650" s="1"/>
  <c r="G641"/>
  <c r="G650" s="1"/>
  <c r="Z640"/>
  <c r="Z649" s="1"/>
  <c r="Y640"/>
  <c r="Y649" s="1"/>
  <c r="X640"/>
  <c r="X649" s="1"/>
  <c r="W640"/>
  <c r="W649" s="1"/>
  <c r="V640"/>
  <c r="V649" s="1"/>
  <c r="U640"/>
  <c r="U649" s="1"/>
  <c r="T640"/>
  <c r="T649" s="1"/>
  <c r="S640"/>
  <c r="S649" s="1"/>
  <c r="R640"/>
  <c r="R649" s="1"/>
  <c r="Q640"/>
  <c r="Q649" s="1"/>
  <c r="P640"/>
  <c r="P649" s="1"/>
  <c r="O640"/>
  <c r="O649" s="1"/>
  <c r="N640"/>
  <c r="N649" s="1"/>
  <c r="M640"/>
  <c r="M649" s="1"/>
  <c r="L640"/>
  <c r="L649" s="1"/>
  <c r="K640"/>
  <c r="K649" s="1"/>
  <c r="J640"/>
  <c r="J649" s="1"/>
  <c r="I640"/>
  <c r="I649" s="1"/>
  <c r="H640"/>
  <c r="H649" s="1"/>
  <c r="G640"/>
  <c r="G649" s="1"/>
  <c r="Z639"/>
  <c r="Z645" s="1"/>
  <c r="X639"/>
  <c r="T639"/>
  <c r="T645" s="1"/>
  <c r="R639"/>
  <c r="P639"/>
  <c r="O639"/>
  <c r="N639"/>
  <c r="M639"/>
  <c r="K639"/>
  <c r="H639"/>
  <c r="C639"/>
  <c r="C648" s="1"/>
  <c r="Z637"/>
  <c r="X637"/>
  <c r="T637"/>
  <c r="R637"/>
  <c r="P637"/>
  <c r="O637"/>
  <c r="N637"/>
  <c r="M637"/>
  <c r="K637"/>
  <c r="H637"/>
  <c r="F635"/>
  <c r="F634"/>
  <c r="F633"/>
  <c r="F632"/>
  <c r="F631"/>
  <c r="Z628"/>
  <c r="X628"/>
  <c r="T628"/>
  <c r="R628"/>
  <c r="P628"/>
  <c r="O628"/>
  <c r="N628"/>
  <c r="M628"/>
  <c r="K628"/>
  <c r="H628"/>
  <c r="F626"/>
  <c r="F625"/>
  <c r="F624"/>
  <c r="F623"/>
  <c r="F622"/>
  <c r="Z540"/>
  <c r="Z549" s="1"/>
  <c r="Y540"/>
  <c r="Y549" s="1"/>
  <c r="X540"/>
  <c r="X549" s="1"/>
  <c r="W540"/>
  <c r="W549" s="1"/>
  <c r="V540"/>
  <c r="V549" s="1"/>
  <c r="U540"/>
  <c r="U549" s="1"/>
  <c r="T540"/>
  <c r="T549" s="1"/>
  <c r="S540"/>
  <c r="S549" s="1"/>
  <c r="R540"/>
  <c r="R549" s="1"/>
  <c r="Q540"/>
  <c r="Q549" s="1"/>
  <c r="P540"/>
  <c r="P549" s="1"/>
  <c r="O540"/>
  <c r="O549" s="1"/>
  <c r="N540"/>
  <c r="N549" s="1"/>
  <c r="M540"/>
  <c r="M549" s="1"/>
  <c r="L540"/>
  <c r="L549" s="1"/>
  <c r="K540"/>
  <c r="K549" s="1"/>
  <c r="J540"/>
  <c r="J549" s="1"/>
  <c r="I540"/>
  <c r="I549" s="1"/>
  <c r="H540"/>
  <c r="H549" s="1"/>
  <c r="G540"/>
  <c r="Z539"/>
  <c r="Z548" s="1"/>
  <c r="Y539"/>
  <c r="Y548" s="1"/>
  <c r="X539"/>
  <c r="X548" s="1"/>
  <c r="W539"/>
  <c r="W548" s="1"/>
  <c r="V539"/>
  <c r="V548" s="1"/>
  <c r="U539"/>
  <c r="U548" s="1"/>
  <c r="T539"/>
  <c r="T548" s="1"/>
  <c r="S539"/>
  <c r="S548" s="1"/>
  <c r="R539"/>
  <c r="R548" s="1"/>
  <c r="Q539"/>
  <c r="Q548" s="1"/>
  <c r="P539"/>
  <c r="P548" s="1"/>
  <c r="O539"/>
  <c r="O548" s="1"/>
  <c r="N539"/>
  <c r="N548" s="1"/>
  <c r="M539"/>
  <c r="M548" s="1"/>
  <c r="L539"/>
  <c r="L548" s="1"/>
  <c r="K539"/>
  <c r="K548" s="1"/>
  <c r="J539"/>
  <c r="J548" s="1"/>
  <c r="I539"/>
  <c r="I548" s="1"/>
  <c r="H539"/>
  <c r="H548" s="1"/>
  <c r="G539"/>
  <c r="G548" s="1"/>
  <c r="Z538"/>
  <c r="Z547" s="1"/>
  <c r="Y538"/>
  <c r="Y547" s="1"/>
  <c r="X538"/>
  <c r="X547" s="1"/>
  <c r="W538"/>
  <c r="W547" s="1"/>
  <c r="V538"/>
  <c r="V547" s="1"/>
  <c r="U538"/>
  <c r="U547" s="1"/>
  <c r="T538"/>
  <c r="T547" s="1"/>
  <c r="S538"/>
  <c r="S547" s="1"/>
  <c r="R538"/>
  <c r="R547" s="1"/>
  <c r="Q538"/>
  <c r="Q547" s="1"/>
  <c r="P538"/>
  <c r="P547" s="1"/>
  <c r="O538"/>
  <c r="O547" s="1"/>
  <c r="N538"/>
  <c r="N547" s="1"/>
  <c r="M538"/>
  <c r="M547" s="1"/>
  <c r="L538"/>
  <c r="L547" s="1"/>
  <c r="K538"/>
  <c r="K547" s="1"/>
  <c r="J538"/>
  <c r="J547" s="1"/>
  <c r="I538"/>
  <c r="I547" s="1"/>
  <c r="H538"/>
  <c r="H547" s="1"/>
  <c r="G538"/>
  <c r="Z537"/>
  <c r="Z546" s="1"/>
  <c r="Y537"/>
  <c r="Y546" s="1"/>
  <c r="X537"/>
  <c r="X546" s="1"/>
  <c r="W537"/>
  <c r="W546" s="1"/>
  <c r="V537"/>
  <c r="V546" s="1"/>
  <c r="U537"/>
  <c r="U546" s="1"/>
  <c r="T537"/>
  <c r="T546" s="1"/>
  <c r="S537"/>
  <c r="S546" s="1"/>
  <c r="R537"/>
  <c r="R546" s="1"/>
  <c r="Q537"/>
  <c r="Q546" s="1"/>
  <c r="P537"/>
  <c r="P546" s="1"/>
  <c r="O537"/>
  <c r="O546" s="1"/>
  <c r="N537"/>
  <c r="N546" s="1"/>
  <c r="M537"/>
  <c r="M546" s="1"/>
  <c r="L537"/>
  <c r="L546" s="1"/>
  <c r="K537"/>
  <c r="K546" s="1"/>
  <c r="J537"/>
  <c r="J546" s="1"/>
  <c r="I537"/>
  <c r="I546" s="1"/>
  <c r="H537"/>
  <c r="H546" s="1"/>
  <c r="G537"/>
  <c r="G546" s="1"/>
  <c r="Z536"/>
  <c r="Z545" s="1"/>
  <c r="Y536"/>
  <c r="Y545" s="1"/>
  <c r="X536"/>
  <c r="X545" s="1"/>
  <c r="W536"/>
  <c r="W545" s="1"/>
  <c r="V536"/>
  <c r="V545" s="1"/>
  <c r="U536"/>
  <c r="U545" s="1"/>
  <c r="T536"/>
  <c r="T545" s="1"/>
  <c r="S536"/>
  <c r="S545" s="1"/>
  <c r="R536"/>
  <c r="R545" s="1"/>
  <c r="Q536"/>
  <c r="Q545" s="1"/>
  <c r="P536"/>
  <c r="P545" s="1"/>
  <c r="O536"/>
  <c r="O545" s="1"/>
  <c r="N536"/>
  <c r="N545" s="1"/>
  <c r="M536"/>
  <c r="M545" s="1"/>
  <c r="L536"/>
  <c r="L545" s="1"/>
  <c r="K536"/>
  <c r="K545" s="1"/>
  <c r="J536"/>
  <c r="J545" s="1"/>
  <c r="I536"/>
  <c r="I545" s="1"/>
  <c r="H536"/>
  <c r="H545" s="1"/>
  <c r="G536"/>
  <c r="Z535"/>
  <c r="Z541" s="1"/>
  <c r="X535"/>
  <c r="T535"/>
  <c r="T541" s="1"/>
  <c r="R535"/>
  <c r="P535"/>
  <c r="O535"/>
  <c r="N535"/>
  <c r="M535"/>
  <c r="K535"/>
  <c r="H535"/>
  <c r="C535"/>
  <c r="C544" s="1"/>
  <c r="Z533"/>
  <c r="X533"/>
  <c r="T533"/>
  <c r="R533"/>
  <c r="P533"/>
  <c r="O533"/>
  <c r="N533"/>
  <c r="M533"/>
  <c r="K533"/>
  <c r="H533"/>
  <c r="F531"/>
  <c r="F530"/>
  <c r="F529"/>
  <c r="F528"/>
  <c r="F527"/>
  <c r="Z524"/>
  <c r="X524"/>
  <c r="T524"/>
  <c r="R524"/>
  <c r="P524"/>
  <c r="O524"/>
  <c r="N524"/>
  <c r="M524"/>
  <c r="K524"/>
  <c r="H524"/>
  <c r="F522"/>
  <c r="F521"/>
  <c r="F520"/>
  <c r="F519"/>
  <c r="F518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H509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C506"/>
  <c r="Z486"/>
  <c r="X486"/>
  <c r="T486"/>
  <c r="R486"/>
  <c r="P486"/>
  <c r="O486"/>
  <c r="N486"/>
  <c r="M486"/>
  <c r="K486"/>
  <c r="H486"/>
  <c r="F484"/>
  <c r="F483"/>
  <c r="F482"/>
  <c r="F481"/>
  <c r="F480"/>
  <c r="Z477"/>
  <c r="X477"/>
  <c r="T477"/>
  <c r="R477"/>
  <c r="P477"/>
  <c r="O477"/>
  <c r="N477"/>
  <c r="M477"/>
  <c r="K477"/>
  <c r="H477"/>
  <c r="F475"/>
  <c r="F474"/>
  <c r="F473"/>
  <c r="F472"/>
  <c r="F471"/>
  <c r="Z468"/>
  <c r="Y468"/>
  <c r="X468"/>
  <c r="V468"/>
  <c r="T468"/>
  <c r="R468"/>
  <c r="P468"/>
  <c r="O468"/>
  <c r="N468"/>
  <c r="M468"/>
  <c r="K468"/>
  <c r="H468"/>
  <c r="F466"/>
  <c r="F465"/>
  <c r="F464"/>
  <c r="F463"/>
  <c r="F462"/>
  <c r="Z459"/>
  <c r="Y459"/>
  <c r="X459"/>
  <c r="V459"/>
  <c r="T459"/>
  <c r="R459"/>
  <c r="P459"/>
  <c r="O459"/>
  <c r="N459"/>
  <c r="M459"/>
  <c r="K459"/>
  <c r="H459"/>
  <c r="F457"/>
  <c r="F456"/>
  <c r="F455"/>
  <c r="F454"/>
  <c r="F453"/>
  <c r="Z450"/>
  <c r="X450"/>
  <c r="T450"/>
  <c r="R450"/>
  <c r="P450"/>
  <c r="O450"/>
  <c r="N450"/>
  <c r="M450"/>
  <c r="K450"/>
  <c r="H450"/>
  <c r="F448"/>
  <c r="F447"/>
  <c r="F446"/>
  <c r="F445"/>
  <c r="F444"/>
  <c r="Z428"/>
  <c r="Z437" s="1"/>
  <c r="Y428"/>
  <c r="Y437" s="1"/>
  <c r="X428"/>
  <c r="X437" s="1"/>
  <c r="W428"/>
  <c r="W437" s="1"/>
  <c r="V428"/>
  <c r="V437" s="1"/>
  <c r="U428"/>
  <c r="U437" s="1"/>
  <c r="T428"/>
  <c r="T437" s="1"/>
  <c r="S428"/>
  <c r="S437" s="1"/>
  <c r="R428"/>
  <c r="R437" s="1"/>
  <c r="Q428"/>
  <c r="Q437" s="1"/>
  <c r="P428"/>
  <c r="P437" s="1"/>
  <c r="O428"/>
  <c r="O437" s="1"/>
  <c r="N428"/>
  <c r="N437" s="1"/>
  <c r="M428"/>
  <c r="M437" s="1"/>
  <c r="L428"/>
  <c r="L437" s="1"/>
  <c r="K428"/>
  <c r="K437" s="1"/>
  <c r="J428"/>
  <c r="J437" s="1"/>
  <c r="I428"/>
  <c r="I437" s="1"/>
  <c r="H428"/>
  <c r="H437" s="1"/>
  <c r="G428"/>
  <c r="G437" s="1"/>
  <c r="Z427"/>
  <c r="Z436" s="1"/>
  <c r="Y427"/>
  <c r="Y436" s="1"/>
  <c r="X427"/>
  <c r="X436" s="1"/>
  <c r="W427"/>
  <c r="W436" s="1"/>
  <c r="V427"/>
  <c r="V436" s="1"/>
  <c r="U427"/>
  <c r="U436" s="1"/>
  <c r="T427"/>
  <c r="T436" s="1"/>
  <c r="S427"/>
  <c r="S436" s="1"/>
  <c r="R427"/>
  <c r="R436" s="1"/>
  <c r="Q427"/>
  <c r="Q436" s="1"/>
  <c r="P427"/>
  <c r="P436" s="1"/>
  <c r="O427"/>
  <c r="O436" s="1"/>
  <c r="N427"/>
  <c r="N436" s="1"/>
  <c r="M427"/>
  <c r="M436" s="1"/>
  <c r="L427"/>
  <c r="L436" s="1"/>
  <c r="K427"/>
  <c r="K436" s="1"/>
  <c r="J427"/>
  <c r="J436" s="1"/>
  <c r="I427"/>
  <c r="I436" s="1"/>
  <c r="H427"/>
  <c r="H436" s="1"/>
  <c r="G427"/>
  <c r="G436" s="1"/>
  <c r="Z426"/>
  <c r="Z435" s="1"/>
  <c r="Y426"/>
  <c r="Y435" s="1"/>
  <c r="X426"/>
  <c r="X435" s="1"/>
  <c r="W426"/>
  <c r="W435" s="1"/>
  <c r="V426"/>
  <c r="V435" s="1"/>
  <c r="U426"/>
  <c r="U435" s="1"/>
  <c r="T426"/>
  <c r="T435" s="1"/>
  <c r="S426"/>
  <c r="S435" s="1"/>
  <c r="R426"/>
  <c r="R435" s="1"/>
  <c r="Q426"/>
  <c r="Q435" s="1"/>
  <c r="P426"/>
  <c r="P435" s="1"/>
  <c r="O426"/>
  <c r="O435" s="1"/>
  <c r="N426"/>
  <c r="N435" s="1"/>
  <c r="M426"/>
  <c r="M435" s="1"/>
  <c r="L426"/>
  <c r="L435" s="1"/>
  <c r="K426"/>
  <c r="K435" s="1"/>
  <c r="J426"/>
  <c r="J435" s="1"/>
  <c r="I426"/>
  <c r="I435" s="1"/>
  <c r="H426"/>
  <c r="H435" s="1"/>
  <c r="G426"/>
  <c r="G435" s="1"/>
  <c r="Z425"/>
  <c r="Z434" s="1"/>
  <c r="Y425"/>
  <c r="Y434" s="1"/>
  <c r="X425"/>
  <c r="X434" s="1"/>
  <c r="W425"/>
  <c r="W434" s="1"/>
  <c r="V425"/>
  <c r="V434" s="1"/>
  <c r="U425"/>
  <c r="U434" s="1"/>
  <c r="T425"/>
  <c r="T434" s="1"/>
  <c r="S425"/>
  <c r="S434" s="1"/>
  <c r="R425"/>
  <c r="R434" s="1"/>
  <c r="Q425"/>
  <c r="Q434" s="1"/>
  <c r="P425"/>
  <c r="P434" s="1"/>
  <c r="O425"/>
  <c r="O434" s="1"/>
  <c r="N425"/>
  <c r="N434" s="1"/>
  <c r="M425"/>
  <c r="M434" s="1"/>
  <c r="L425"/>
  <c r="L434" s="1"/>
  <c r="K425"/>
  <c r="K434" s="1"/>
  <c r="J425"/>
  <c r="J434" s="1"/>
  <c r="I425"/>
  <c r="I434" s="1"/>
  <c r="H425"/>
  <c r="H434" s="1"/>
  <c r="G425"/>
  <c r="Z424"/>
  <c r="Z433" s="1"/>
  <c r="Y424"/>
  <c r="Y433" s="1"/>
  <c r="X424"/>
  <c r="X433" s="1"/>
  <c r="W424"/>
  <c r="W433" s="1"/>
  <c r="V424"/>
  <c r="V433" s="1"/>
  <c r="U424"/>
  <c r="U433" s="1"/>
  <c r="T424"/>
  <c r="T433" s="1"/>
  <c r="S424"/>
  <c r="S433" s="1"/>
  <c r="R424"/>
  <c r="R433" s="1"/>
  <c r="Q424"/>
  <c r="Q433" s="1"/>
  <c r="P424"/>
  <c r="P433" s="1"/>
  <c r="O424"/>
  <c r="O433" s="1"/>
  <c r="N424"/>
  <c r="N433" s="1"/>
  <c r="M424"/>
  <c r="M433" s="1"/>
  <c r="L424"/>
  <c r="L433" s="1"/>
  <c r="K424"/>
  <c r="K433" s="1"/>
  <c r="J424"/>
  <c r="J433" s="1"/>
  <c r="I424"/>
  <c r="I433" s="1"/>
  <c r="H424"/>
  <c r="H433" s="1"/>
  <c r="G424"/>
  <c r="G433" s="1"/>
  <c r="Z423"/>
  <c r="Z429" s="1"/>
  <c r="X423"/>
  <c r="T423"/>
  <c r="T429" s="1"/>
  <c r="R423"/>
  <c r="P423"/>
  <c r="O423"/>
  <c r="N423"/>
  <c r="M423"/>
  <c r="K423"/>
  <c r="H423"/>
  <c r="C423"/>
  <c r="C432" s="1"/>
  <c r="Z421"/>
  <c r="X421"/>
  <c r="T421"/>
  <c r="R421"/>
  <c r="P421"/>
  <c r="O421"/>
  <c r="N421"/>
  <c r="M421"/>
  <c r="K421"/>
  <c r="H421"/>
  <c r="F419"/>
  <c r="F418"/>
  <c r="F417"/>
  <c r="F416"/>
  <c r="F415"/>
  <c r="Z412"/>
  <c r="X412"/>
  <c r="T412"/>
  <c r="R412"/>
  <c r="P412"/>
  <c r="O412"/>
  <c r="N412"/>
  <c r="M412"/>
  <c r="K412"/>
  <c r="H412"/>
  <c r="F410"/>
  <c r="F409"/>
  <c r="F408"/>
  <c r="F407"/>
  <c r="F406"/>
  <c r="Z403"/>
  <c r="X403"/>
  <c r="T403"/>
  <c r="R403"/>
  <c r="P403"/>
  <c r="O403"/>
  <c r="N403"/>
  <c r="M403"/>
  <c r="K403"/>
  <c r="H403"/>
  <c r="F401"/>
  <c r="F400"/>
  <c r="F399"/>
  <c r="F398"/>
  <c r="F397"/>
  <c r="Z381"/>
  <c r="Z390" s="1"/>
  <c r="Y381"/>
  <c r="Y390" s="1"/>
  <c r="X381"/>
  <c r="X390" s="1"/>
  <c r="W381"/>
  <c r="W390" s="1"/>
  <c r="V381"/>
  <c r="V390" s="1"/>
  <c r="U381"/>
  <c r="U390" s="1"/>
  <c r="T381"/>
  <c r="T390" s="1"/>
  <c r="S381"/>
  <c r="S390" s="1"/>
  <c r="R381"/>
  <c r="R390" s="1"/>
  <c r="Q381"/>
  <c r="Q390" s="1"/>
  <c r="P381"/>
  <c r="P390" s="1"/>
  <c r="O381"/>
  <c r="O390" s="1"/>
  <c r="N381"/>
  <c r="N390" s="1"/>
  <c r="M381"/>
  <c r="M390" s="1"/>
  <c r="L381"/>
  <c r="L390" s="1"/>
  <c r="K381"/>
  <c r="K390" s="1"/>
  <c r="J381"/>
  <c r="J390" s="1"/>
  <c r="I381"/>
  <c r="I390" s="1"/>
  <c r="H381"/>
  <c r="H390" s="1"/>
  <c r="G381"/>
  <c r="Z380"/>
  <c r="Z389" s="1"/>
  <c r="Y380"/>
  <c r="Y389" s="1"/>
  <c r="X380"/>
  <c r="X389" s="1"/>
  <c r="W380"/>
  <c r="W389" s="1"/>
  <c r="V380"/>
  <c r="V389" s="1"/>
  <c r="U380"/>
  <c r="U389" s="1"/>
  <c r="T380"/>
  <c r="T389" s="1"/>
  <c r="S380"/>
  <c r="S389" s="1"/>
  <c r="R380"/>
  <c r="R389" s="1"/>
  <c r="Q380"/>
  <c r="Q389" s="1"/>
  <c r="P380"/>
  <c r="P389" s="1"/>
  <c r="O380"/>
  <c r="O389" s="1"/>
  <c r="N380"/>
  <c r="N389" s="1"/>
  <c r="M380"/>
  <c r="M389" s="1"/>
  <c r="L380"/>
  <c r="L389" s="1"/>
  <c r="K380"/>
  <c r="K389" s="1"/>
  <c r="J380"/>
  <c r="J389" s="1"/>
  <c r="I380"/>
  <c r="I389" s="1"/>
  <c r="H380"/>
  <c r="H389" s="1"/>
  <c r="G380"/>
  <c r="G389" s="1"/>
  <c r="Z379"/>
  <c r="Z388" s="1"/>
  <c r="Y379"/>
  <c r="Y388" s="1"/>
  <c r="X379"/>
  <c r="X388" s="1"/>
  <c r="W379"/>
  <c r="W388" s="1"/>
  <c r="V379"/>
  <c r="V388" s="1"/>
  <c r="U379"/>
  <c r="U388" s="1"/>
  <c r="T379"/>
  <c r="T388" s="1"/>
  <c r="S379"/>
  <c r="S388" s="1"/>
  <c r="R379"/>
  <c r="R388" s="1"/>
  <c r="Q379"/>
  <c r="Q388" s="1"/>
  <c r="P379"/>
  <c r="P388" s="1"/>
  <c r="O379"/>
  <c r="O388" s="1"/>
  <c r="N379"/>
  <c r="N388" s="1"/>
  <c r="M379"/>
  <c r="M388" s="1"/>
  <c r="L379"/>
  <c r="L388" s="1"/>
  <c r="K379"/>
  <c r="K388" s="1"/>
  <c r="J379"/>
  <c r="J388" s="1"/>
  <c r="I379"/>
  <c r="I388" s="1"/>
  <c r="H379"/>
  <c r="H388" s="1"/>
  <c r="G379"/>
  <c r="G388" s="1"/>
  <c r="Z378"/>
  <c r="Z387" s="1"/>
  <c r="Y378"/>
  <c r="Y387" s="1"/>
  <c r="X378"/>
  <c r="X387" s="1"/>
  <c r="W378"/>
  <c r="W387" s="1"/>
  <c r="V378"/>
  <c r="V387" s="1"/>
  <c r="U378"/>
  <c r="U387" s="1"/>
  <c r="T378"/>
  <c r="T387" s="1"/>
  <c r="S378"/>
  <c r="S387" s="1"/>
  <c r="R378"/>
  <c r="R387" s="1"/>
  <c r="Q378"/>
  <c r="Q387" s="1"/>
  <c r="P378"/>
  <c r="P387" s="1"/>
  <c r="O378"/>
  <c r="O387" s="1"/>
  <c r="N378"/>
  <c r="N387" s="1"/>
  <c r="M378"/>
  <c r="M387" s="1"/>
  <c r="L378"/>
  <c r="L387" s="1"/>
  <c r="K378"/>
  <c r="K387" s="1"/>
  <c r="J378"/>
  <c r="J387" s="1"/>
  <c r="I378"/>
  <c r="I387" s="1"/>
  <c r="H378"/>
  <c r="H387" s="1"/>
  <c r="G378"/>
  <c r="G387" s="1"/>
  <c r="Z377"/>
  <c r="Z386" s="1"/>
  <c r="Y377"/>
  <c r="Y386" s="1"/>
  <c r="X377"/>
  <c r="X386" s="1"/>
  <c r="W377"/>
  <c r="W386" s="1"/>
  <c r="V377"/>
  <c r="V386" s="1"/>
  <c r="U377"/>
  <c r="U386" s="1"/>
  <c r="T377"/>
  <c r="T386" s="1"/>
  <c r="S377"/>
  <c r="S386" s="1"/>
  <c r="R377"/>
  <c r="R386" s="1"/>
  <c r="Q377"/>
  <c r="Q386" s="1"/>
  <c r="P377"/>
  <c r="P386" s="1"/>
  <c r="O377"/>
  <c r="O386" s="1"/>
  <c r="N377"/>
  <c r="N386" s="1"/>
  <c r="M377"/>
  <c r="M386" s="1"/>
  <c r="L377"/>
  <c r="L386" s="1"/>
  <c r="K377"/>
  <c r="K386" s="1"/>
  <c r="J377"/>
  <c r="J386" s="1"/>
  <c r="I377"/>
  <c r="I386" s="1"/>
  <c r="H377"/>
  <c r="H386" s="1"/>
  <c r="G377"/>
  <c r="Z376"/>
  <c r="Z382" s="1"/>
  <c r="Y376"/>
  <c r="Y382" s="1"/>
  <c r="X376"/>
  <c r="X382" s="1"/>
  <c r="V376"/>
  <c r="T376"/>
  <c r="R376"/>
  <c r="P376"/>
  <c r="P382" s="1"/>
  <c r="O376"/>
  <c r="O382" s="1"/>
  <c r="N376"/>
  <c r="N382" s="1"/>
  <c r="M376"/>
  <c r="M382" s="1"/>
  <c r="K376"/>
  <c r="H376"/>
  <c r="C376"/>
  <c r="C385" s="1"/>
  <c r="Z374"/>
  <c r="Y374"/>
  <c r="X374"/>
  <c r="V374"/>
  <c r="T374"/>
  <c r="R374"/>
  <c r="P374"/>
  <c r="O374"/>
  <c r="N374"/>
  <c r="M374"/>
  <c r="K374"/>
  <c r="H374"/>
  <c r="F372"/>
  <c r="F371"/>
  <c r="F370"/>
  <c r="F369"/>
  <c r="F368"/>
  <c r="Z352"/>
  <c r="Z361" s="1"/>
  <c r="Y352"/>
  <c r="Y361" s="1"/>
  <c r="X352"/>
  <c r="X361" s="1"/>
  <c r="W352"/>
  <c r="W361" s="1"/>
  <c r="V352"/>
  <c r="V361" s="1"/>
  <c r="U352"/>
  <c r="U361" s="1"/>
  <c r="T352"/>
  <c r="T361" s="1"/>
  <c r="S352"/>
  <c r="S361" s="1"/>
  <c r="R352"/>
  <c r="R361" s="1"/>
  <c r="Q352"/>
  <c r="Q361" s="1"/>
  <c r="P352"/>
  <c r="P361" s="1"/>
  <c r="O352"/>
  <c r="O361" s="1"/>
  <c r="N352"/>
  <c r="N361" s="1"/>
  <c r="M352"/>
  <c r="M361" s="1"/>
  <c r="L352"/>
  <c r="L361" s="1"/>
  <c r="K352"/>
  <c r="K361" s="1"/>
  <c r="J352"/>
  <c r="J361" s="1"/>
  <c r="I352"/>
  <c r="I361" s="1"/>
  <c r="H352"/>
  <c r="H361" s="1"/>
  <c r="G352"/>
  <c r="G361" s="1"/>
  <c r="Z351"/>
  <c r="Z360" s="1"/>
  <c r="Y351"/>
  <c r="Y360" s="1"/>
  <c r="X351"/>
  <c r="X360" s="1"/>
  <c r="W351"/>
  <c r="W360" s="1"/>
  <c r="V351"/>
  <c r="V360" s="1"/>
  <c r="U351"/>
  <c r="U360" s="1"/>
  <c r="T351"/>
  <c r="T360" s="1"/>
  <c r="S351"/>
  <c r="S360" s="1"/>
  <c r="R351"/>
  <c r="R360" s="1"/>
  <c r="Q351"/>
  <c r="Q360" s="1"/>
  <c r="P351"/>
  <c r="P360" s="1"/>
  <c r="O351"/>
  <c r="O360" s="1"/>
  <c r="N351"/>
  <c r="N360" s="1"/>
  <c r="M351"/>
  <c r="M360" s="1"/>
  <c r="L351"/>
  <c r="L360" s="1"/>
  <c r="K351"/>
  <c r="K360" s="1"/>
  <c r="J351"/>
  <c r="J360" s="1"/>
  <c r="I351"/>
  <c r="I360" s="1"/>
  <c r="H351"/>
  <c r="H360" s="1"/>
  <c r="G351"/>
  <c r="Z350"/>
  <c r="Z359" s="1"/>
  <c r="Y350"/>
  <c r="Y359" s="1"/>
  <c r="X350"/>
  <c r="X359" s="1"/>
  <c r="W350"/>
  <c r="W359" s="1"/>
  <c r="V350"/>
  <c r="V359" s="1"/>
  <c r="U350"/>
  <c r="U359" s="1"/>
  <c r="T350"/>
  <c r="T359" s="1"/>
  <c r="S350"/>
  <c r="S359" s="1"/>
  <c r="R350"/>
  <c r="R359" s="1"/>
  <c r="Q350"/>
  <c r="Q359" s="1"/>
  <c r="P350"/>
  <c r="P359" s="1"/>
  <c r="O350"/>
  <c r="O359" s="1"/>
  <c r="N350"/>
  <c r="N359" s="1"/>
  <c r="M350"/>
  <c r="M359" s="1"/>
  <c r="L350"/>
  <c r="L359" s="1"/>
  <c r="K350"/>
  <c r="K359" s="1"/>
  <c r="J350"/>
  <c r="J359" s="1"/>
  <c r="I350"/>
  <c r="I359" s="1"/>
  <c r="H350"/>
  <c r="H359" s="1"/>
  <c r="G350"/>
  <c r="G359" s="1"/>
  <c r="Z349"/>
  <c r="Z358" s="1"/>
  <c r="Y349"/>
  <c r="Y358" s="1"/>
  <c r="X349"/>
  <c r="X358" s="1"/>
  <c r="W349"/>
  <c r="W358" s="1"/>
  <c r="V349"/>
  <c r="V358" s="1"/>
  <c r="U349"/>
  <c r="U358" s="1"/>
  <c r="T349"/>
  <c r="T358" s="1"/>
  <c r="S349"/>
  <c r="S358" s="1"/>
  <c r="R349"/>
  <c r="R358" s="1"/>
  <c r="Q349"/>
  <c r="Q358" s="1"/>
  <c r="P349"/>
  <c r="P358" s="1"/>
  <c r="O349"/>
  <c r="O358" s="1"/>
  <c r="N349"/>
  <c r="N358" s="1"/>
  <c r="M349"/>
  <c r="M358" s="1"/>
  <c r="L349"/>
  <c r="L358" s="1"/>
  <c r="K349"/>
  <c r="K358" s="1"/>
  <c r="J349"/>
  <c r="J358" s="1"/>
  <c r="I349"/>
  <c r="I358" s="1"/>
  <c r="H349"/>
  <c r="H358" s="1"/>
  <c r="G349"/>
  <c r="G358" s="1"/>
  <c r="Z348"/>
  <c r="Z357" s="1"/>
  <c r="Y348"/>
  <c r="Y357" s="1"/>
  <c r="X348"/>
  <c r="X357" s="1"/>
  <c r="W348"/>
  <c r="W357" s="1"/>
  <c r="V348"/>
  <c r="V357" s="1"/>
  <c r="U348"/>
  <c r="U357" s="1"/>
  <c r="T348"/>
  <c r="T357" s="1"/>
  <c r="S348"/>
  <c r="S357" s="1"/>
  <c r="R348"/>
  <c r="R357" s="1"/>
  <c r="Q348"/>
  <c r="Q357" s="1"/>
  <c r="P348"/>
  <c r="P357" s="1"/>
  <c r="O348"/>
  <c r="O357" s="1"/>
  <c r="N348"/>
  <c r="N357" s="1"/>
  <c r="M348"/>
  <c r="M357" s="1"/>
  <c r="L348"/>
  <c r="L357" s="1"/>
  <c r="K348"/>
  <c r="K357" s="1"/>
  <c r="J348"/>
  <c r="J357" s="1"/>
  <c r="I348"/>
  <c r="I357" s="1"/>
  <c r="H348"/>
  <c r="H357" s="1"/>
  <c r="G348"/>
  <c r="G357" s="1"/>
  <c r="Z347"/>
  <c r="Z353" s="1"/>
  <c r="X347"/>
  <c r="T347"/>
  <c r="T353" s="1"/>
  <c r="R347"/>
  <c r="P347"/>
  <c r="O347"/>
  <c r="N347"/>
  <c r="M347"/>
  <c r="K347"/>
  <c r="H347"/>
  <c r="C347"/>
  <c r="C356" s="1"/>
  <c r="Z345"/>
  <c r="X345"/>
  <c r="T345"/>
  <c r="R345"/>
  <c r="P345"/>
  <c r="O345"/>
  <c r="N345"/>
  <c r="M345"/>
  <c r="K345"/>
  <c r="H345"/>
  <c r="F343"/>
  <c r="F342"/>
  <c r="F341"/>
  <c r="F340"/>
  <c r="F339"/>
  <c r="Z336"/>
  <c r="X336"/>
  <c r="T336"/>
  <c r="R336"/>
  <c r="P336"/>
  <c r="O336"/>
  <c r="N336"/>
  <c r="M336"/>
  <c r="K336"/>
  <c r="H336"/>
  <c r="F334"/>
  <c r="F333"/>
  <c r="F332"/>
  <c r="F331"/>
  <c r="F330"/>
  <c r="Z327"/>
  <c r="X327"/>
  <c r="T327"/>
  <c r="R327"/>
  <c r="P327"/>
  <c r="O327"/>
  <c r="N327"/>
  <c r="M327"/>
  <c r="K327"/>
  <c r="H327"/>
  <c r="F325"/>
  <c r="F324"/>
  <c r="F323"/>
  <c r="F322"/>
  <c r="F321"/>
  <c r="Z305"/>
  <c r="Z314" s="1"/>
  <c r="Y305"/>
  <c r="Y314" s="1"/>
  <c r="X305"/>
  <c r="X314" s="1"/>
  <c r="W305"/>
  <c r="W314" s="1"/>
  <c r="V305"/>
  <c r="V314" s="1"/>
  <c r="U305"/>
  <c r="U314" s="1"/>
  <c r="T305"/>
  <c r="T314" s="1"/>
  <c r="S305"/>
  <c r="S314" s="1"/>
  <c r="R305"/>
  <c r="R314" s="1"/>
  <c r="Q305"/>
  <c r="Q314" s="1"/>
  <c r="P305"/>
  <c r="P314" s="1"/>
  <c r="O305"/>
  <c r="O314" s="1"/>
  <c r="N305"/>
  <c r="N314" s="1"/>
  <c r="M305"/>
  <c r="M314" s="1"/>
  <c r="L305"/>
  <c r="L314" s="1"/>
  <c r="K305"/>
  <c r="K314" s="1"/>
  <c r="J305"/>
  <c r="J314" s="1"/>
  <c r="I305"/>
  <c r="I314" s="1"/>
  <c r="H305"/>
  <c r="H314" s="1"/>
  <c r="G305"/>
  <c r="Z304"/>
  <c r="Z313" s="1"/>
  <c r="Y304"/>
  <c r="Y313" s="1"/>
  <c r="X304"/>
  <c r="X313" s="1"/>
  <c r="W304"/>
  <c r="W313" s="1"/>
  <c r="V304"/>
  <c r="V313" s="1"/>
  <c r="U304"/>
  <c r="U313" s="1"/>
  <c r="T304"/>
  <c r="T313" s="1"/>
  <c r="S304"/>
  <c r="S313" s="1"/>
  <c r="R304"/>
  <c r="R313" s="1"/>
  <c r="Q304"/>
  <c r="Q313" s="1"/>
  <c r="P304"/>
  <c r="P313" s="1"/>
  <c r="O304"/>
  <c r="O313" s="1"/>
  <c r="N304"/>
  <c r="N313" s="1"/>
  <c r="M304"/>
  <c r="M313" s="1"/>
  <c r="L304"/>
  <c r="L313" s="1"/>
  <c r="K304"/>
  <c r="K313" s="1"/>
  <c r="J304"/>
  <c r="J313" s="1"/>
  <c r="I304"/>
  <c r="I313" s="1"/>
  <c r="H304"/>
  <c r="H313" s="1"/>
  <c r="G304"/>
  <c r="G313" s="1"/>
  <c r="Z303"/>
  <c r="Z312" s="1"/>
  <c r="Y303"/>
  <c r="Y312" s="1"/>
  <c r="X303"/>
  <c r="X312" s="1"/>
  <c r="W303"/>
  <c r="W312" s="1"/>
  <c r="V303"/>
  <c r="V312" s="1"/>
  <c r="U303"/>
  <c r="U312" s="1"/>
  <c r="T303"/>
  <c r="T312" s="1"/>
  <c r="S303"/>
  <c r="S312" s="1"/>
  <c r="R303"/>
  <c r="R312" s="1"/>
  <c r="Q303"/>
  <c r="Q312" s="1"/>
  <c r="P303"/>
  <c r="P312" s="1"/>
  <c r="O303"/>
  <c r="O312" s="1"/>
  <c r="N303"/>
  <c r="N312" s="1"/>
  <c r="M303"/>
  <c r="M312" s="1"/>
  <c r="L303"/>
  <c r="L312" s="1"/>
  <c r="K303"/>
  <c r="K312" s="1"/>
  <c r="J303"/>
  <c r="J312" s="1"/>
  <c r="I303"/>
  <c r="I312" s="1"/>
  <c r="H303"/>
  <c r="H312" s="1"/>
  <c r="G303"/>
  <c r="G312" s="1"/>
  <c r="Z302"/>
  <c r="Z311" s="1"/>
  <c r="Y302"/>
  <c r="Y311" s="1"/>
  <c r="X302"/>
  <c r="X311" s="1"/>
  <c r="W302"/>
  <c r="W311" s="1"/>
  <c r="V302"/>
  <c r="V311" s="1"/>
  <c r="U302"/>
  <c r="U311" s="1"/>
  <c r="T302"/>
  <c r="T311" s="1"/>
  <c r="S302"/>
  <c r="S311" s="1"/>
  <c r="R302"/>
  <c r="R311" s="1"/>
  <c r="Q302"/>
  <c r="Q311" s="1"/>
  <c r="P302"/>
  <c r="P311" s="1"/>
  <c r="O302"/>
  <c r="O311" s="1"/>
  <c r="N302"/>
  <c r="N311" s="1"/>
  <c r="M302"/>
  <c r="M311" s="1"/>
  <c r="L302"/>
  <c r="L311" s="1"/>
  <c r="K302"/>
  <c r="K311" s="1"/>
  <c r="J302"/>
  <c r="J311" s="1"/>
  <c r="I302"/>
  <c r="I311" s="1"/>
  <c r="H302"/>
  <c r="H311" s="1"/>
  <c r="G302"/>
  <c r="G311" s="1"/>
  <c r="Z301"/>
  <c r="Z310" s="1"/>
  <c r="Y301"/>
  <c r="Y310" s="1"/>
  <c r="X301"/>
  <c r="X310" s="1"/>
  <c r="W301"/>
  <c r="W310" s="1"/>
  <c r="V301"/>
  <c r="V310" s="1"/>
  <c r="U301"/>
  <c r="U310" s="1"/>
  <c r="T301"/>
  <c r="T310" s="1"/>
  <c r="S301"/>
  <c r="S310" s="1"/>
  <c r="R301"/>
  <c r="R310" s="1"/>
  <c r="Q301"/>
  <c r="Q310" s="1"/>
  <c r="P301"/>
  <c r="P310" s="1"/>
  <c r="O301"/>
  <c r="O310" s="1"/>
  <c r="N301"/>
  <c r="N310" s="1"/>
  <c r="M301"/>
  <c r="M310" s="1"/>
  <c r="L301"/>
  <c r="L310" s="1"/>
  <c r="K301"/>
  <c r="K310" s="1"/>
  <c r="J301"/>
  <c r="J310" s="1"/>
  <c r="I301"/>
  <c r="I310" s="1"/>
  <c r="H301"/>
  <c r="H310" s="1"/>
  <c r="G301"/>
  <c r="Z300"/>
  <c r="Z306" s="1"/>
  <c r="X300"/>
  <c r="T300"/>
  <c r="T306" s="1"/>
  <c r="R300"/>
  <c r="P300"/>
  <c r="O300"/>
  <c r="N300"/>
  <c r="M300"/>
  <c r="K300"/>
  <c r="H300"/>
  <c r="C300"/>
  <c r="C309" s="1"/>
  <c r="Z298"/>
  <c r="X298"/>
  <c r="T298"/>
  <c r="R298"/>
  <c r="P298"/>
  <c r="O298"/>
  <c r="N298"/>
  <c r="M298"/>
  <c r="K298"/>
  <c r="H298"/>
  <c r="F296"/>
  <c r="F295"/>
  <c r="F294"/>
  <c r="F293"/>
  <c r="F292"/>
  <c r="Z276"/>
  <c r="Z285" s="1"/>
  <c r="Y276"/>
  <c r="Y285" s="1"/>
  <c r="X276"/>
  <c r="X285" s="1"/>
  <c r="W276"/>
  <c r="W285" s="1"/>
  <c r="V276"/>
  <c r="V285" s="1"/>
  <c r="U276"/>
  <c r="U285" s="1"/>
  <c r="T276"/>
  <c r="T285" s="1"/>
  <c r="S276"/>
  <c r="S285" s="1"/>
  <c r="R276"/>
  <c r="R285" s="1"/>
  <c r="Q276"/>
  <c r="Q285" s="1"/>
  <c r="P276"/>
  <c r="P285" s="1"/>
  <c r="O276"/>
  <c r="O285" s="1"/>
  <c r="N276"/>
  <c r="N285" s="1"/>
  <c r="M276"/>
  <c r="M285" s="1"/>
  <c r="L276"/>
  <c r="L285" s="1"/>
  <c r="K276"/>
  <c r="K285" s="1"/>
  <c r="J276"/>
  <c r="J285" s="1"/>
  <c r="I276"/>
  <c r="I285" s="1"/>
  <c r="H276"/>
  <c r="H285" s="1"/>
  <c r="G276"/>
  <c r="G285" s="1"/>
  <c r="Z275"/>
  <c r="Z284" s="1"/>
  <c r="Y275"/>
  <c r="Y284" s="1"/>
  <c r="X275"/>
  <c r="X284" s="1"/>
  <c r="W275"/>
  <c r="W284" s="1"/>
  <c r="V275"/>
  <c r="V284" s="1"/>
  <c r="U275"/>
  <c r="U284" s="1"/>
  <c r="T275"/>
  <c r="T284" s="1"/>
  <c r="S275"/>
  <c r="S284" s="1"/>
  <c r="R275"/>
  <c r="R284" s="1"/>
  <c r="Q275"/>
  <c r="Q284" s="1"/>
  <c r="P275"/>
  <c r="P284" s="1"/>
  <c r="O275"/>
  <c r="O284" s="1"/>
  <c r="N275"/>
  <c r="N284" s="1"/>
  <c r="M275"/>
  <c r="M284" s="1"/>
  <c r="L275"/>
  <c r="L284" s="1"/>
  <c r="K275"/>
  <c r="K284" s="1"/>
  <c r="J275"/>
  <c r="J284" s="1"/>
  <c r="I275"/>
  <c r="I284" s="1"/>
  <c r="H275"/>
  <c r="H284" s="1"/>
  <c r="G275"/>
  <c r="G284" s="1"/>
  <c r="Z274"/>
  <c r="Z283" s="1"/>
  <c r="Y274"/>
  <c r="Y283" s="1"/>
  <c r="X274"/>
  <c r="X283" s="1"/>
  <c r="W274"/>
  <c r="W283" s="1"/>
  <c r="V274"/>
  <c r="V283" s="1"/>
  <c r="U274"/>
  <c r="U283" s="1"/>
  <c r="T274"/>
  <c r="T283" s="1"/>
  <c r="S274"/>
  <c r="S283" s="1"/>
  <c r="R274"/>
  <c r="R283" s="1"/>
  <c r="Q274"/>
  <c r="Q283" s="1"/>
  <c r="P274"/>
  <c r="P283" s="1"/>
  <c r="O274"/>
  <c r="O283" s="1"/>
  <c r="N274"/>
  <c r="N283" s="1"/>
  <c r="M274"/>
  <c r="M283" s="1"/>
  <c r="L274"/>
  <c r="L283" s="1"/>
  <c r="K274"/>
  <c r="K283" s="1"/>
  <c r="J274"/>
  <c r="J283" s="1"/>
  <c r="I274"/>
  <c r="I283" s="1"/>
  <c r="H274"/>
  <c r="H283" s="1"/>
  <c r="G274"/>
  <c r="G283" s="1"/>
  <c r="Z273"/>
  <c r="Z282" s="1"/>
  <c r="Y273"/>
  <c r="Y282" s="1"/>
  <c r="X273"/>
  <c r="X282" s="1"/>
  <c r="W273"/>
  <c r="W282" s="1"/>
  <c r="V273"/>
  <c r="V282" s="1"/>
  <c r="U273"/>
  <c r="U282" s="1"/>
  <c r="T273"/>
  <c r="T282" s="1"/>
  <c r="S273"/>
  <c r="S282" s="1"/>
  <c r="R273"/>
  <c r="R282" s="1"/>
  <c r="Q273"/>
  <c r="Q282" s="1"/>
  <c r="P273"/>
  <c r="P282" s="1"/>
  <c r="O273"/>
  <c r="O282" s="1"/>
  <c r="N273"/>
  <c r="N282" s="1"/>
  <c r="M273"/>
  <c r="M282" s="1"/>
  <c r="L273"/>
  <c r="L282" s="1"/>
  <c r="K273"/>
  <c r="K282" s="1"/>
  <c r="J273"/>
  <c r="J282" s="1"/>
  <c r="I273"/>
  <c r="I282" s="1"/>
  <c r="H273"/>
  <c r="H282" s="1"/>
  <c r="G273"/>
  <c r="Z272"/>
  <c r="Z281" s="1"/>
  <c r="Y272"/>
  <c r="Y281" s="1"/>
  <c r="X272"/>
  <c r="X281" s="1"/>
  <c r="W272"/>
  <c r="W281" s="1"/>
  <c r="V272"/>
  <c r="V281" s="1"/>
  <c r="U272"/>
  <c r="U281" s="1"/>
  <c r="T272"/>
  <c r="T281" s="1"/>
  <c r="S272"/>
  <c r="S281" s="1"/>
  <c r="R272"/>
  <c r="R281" s="1"/>
  <c r="Q272"/>
  <c r="Q281" s="1"/>
  <c r="P272"/>
  <c r="P281" s="1"/>
  <c r="O272"/>
  <c r="O281" s="1"/>
  <c r="N272"/>
  <c r="N281" s="1"/>
  <c r="M272"/>
  <c r="M281" s="1"/>
  <c r="L272"/>
  <c r="L281" s="1"/>
  <c r="K272"/>
  <c r="K281" s="1"/>
  <c r="J272"/>
  <c r="J281" s="1"/>
  <c r="I272"/>
  <c r="I281" s="1"/>
  <c r="H272"/>
  <c r="H281" s="1"/>
  <c r="G272"/>
  <c r="G281" s="1"/>
  <c r="Z271"/>
  <c r="Z277" s="1"/>
  <c r="Y271"/>
  <c r="X271"/>
  <c r="X277" s="1"/>
  <c r="V271"/>
  <c r="T271"/>
  <c r="R271"/>
  <c r="P271"/>
  <c r="P277" s="1"/>
  <c r="O271"/>
  <c r="O277" s="1"/>
  <c r="N271"/>
  <c r="N277" s="1"/>
  <c r="M271"/>
  <c r="M277" s="1"/>
  <c r="K271"/>
  <c r="H271"/>
  <c r="C271"/>
  <c r="C280" s="1"/>
  <c r="Z269"/>
  <c r="Y269"/>
  <c r="X269"/>
  <c r="V269"/>
  <c r="T269"/>
  <c r="R269"/>
  <c r="P269"/>
  <c r="O269"/>
  <c r="N269"/>
  <c r="M269"/>
  <c r="K269"/>
  <c r="H269"/>
  <c r="F267"/>
  <c r="F266"/>
  <c r="F265"/>
  <c r="F264"/>
  <c r="F263"/>
  <c r="Z260"/>
  <c r="Y260"/>
  <c r="X260"/>
  <c r="V260"/>
  <c r="T260"/>
  <c r="R260"/>
  <c r="P260"/>
  <c r="O260"/>
  <c r="N260"/>
  <c r="M260"/>
  <c r="K260"/>
  <c r="H260"/>
  <c r="F258"/>
  <c r="F257"/>
  <c r="F256"/>
  <c r="F255"/>
  <c r="F254"/>
  <c r="Z251"/>
  <c r="Y251"/>
  <c r="X251"/>
  <c r="V251"/>
  <c r="T251"/>
  <c r="R251"/>
  <c r="P251"/>
  <c r="O251"/>
  <c r="N251"/>
  <c r="M251"/>
  <c r="K251"/>
  <c r="H251"/>
  <c r="F249"/>
  <c r="F248"/>
  <c r="F247"/>
  <c r="F246"/>
  <c r="F245"/>
  <c r="Z242"/>
  <c r="Y242"/>
  <c r="X242"/>
  <c r="V242"/>
  <c r="T242"/>
  <c r="R242"/>
  <c r="P242"/>
  <c r="O242"/>
  <c r="N242"/>
  <c r="M242"/>
  <c r="K242"/>
  <c r="H242"/>
  <c r="F240"/>
  <c r="F239"/>
  <c r="F238"/>
  <c r="F237"/>
  <c r="F236"/>
  <c r="Z220"/>
  <c r="Z229" s="1"/>
  <c r="Y220"/>
  <c r="Y229" s="1"/>
  <c r="X220"/>
  <c r="X229" s="1"/>
  <c r="W220"/>
  <c r="W229" s="1"/>
  <c r="V220"/>
  <c r="V229" s="1"/>
  <c r="U220"/>
  <c r="U229" s="1"/>
  <c r="T220"/>
  <c r="T229" s="1"/>
  <c r="S220"/>
  <c r="S229" s="1"/>
  <c r="R220"/>
  <c r="R229" s="1"/>
  <c r="Q220"/>
  <c r="Q229" s="1"/>
  <c r="P220"/>
  <c r="P229" s="1"/>
  <c r="O220"/>
  <c r="O229" s="1"/>
  <c r="N220"/>
  <c r="N229" s="1"/>
  <c r="M220"/>
  <c r="M229" s="1"/>
  <c r="L220"/>
  <c r="L229" s="1"/>
  <c r="K220"/>
  <c r="K229" s="1"/>
  <c r="J220"/>
  <c r="J229" s="1"/>
  <c r="I220"/>
  <c r="I229" s="1"/>
  <c r="H220"/>
  <c r="H229" s="1"/>
  <c r="G220"/>
  <c r="Z219"/>
  <c r="Z228" s="1"/>
  <c r="Y219"/>
  <c r="Y228" s="1"/>
  <c r="X219"/>
  <c r="X228" s="1"/>
  <c r="W219"/>
  <c r="W228" s="1"/>
  <c r="V219"/>
  <c r="V228" s="1"/>
  <c r="U219"/>
  <c r="U228" s="1"/>
  <c r="T219"/>
  <c r="T228" s="1"/>
  <c r="S219"/>
  <c r="S228" s="1"/>
  <c r="R219"/>
  <c r="R228" s="1"/>
  <c r="Q219"/>
  <c r="Q228" s="1"/>
  <c r="P219"/>
  <c r="P228" s="1"/>
  <c r="O219"/>
  <c r="O228" s="1"/>
  <c r="N219"/>
  <c r="N228" s="1"/>
  <c r="M219"/>
  <c r="M228" s="1"/>
  <c r="L219"/>
  <c r="L228" s="1"/>
  <c r="K219"/>
  <c r="K228" s="1"/>
  <c r="J219"/>
  <c r="J228" s="1"/>
  <c r="I219"/>
  <c r="I228" s="1"/>
  <c r="H219"/>
  <c r="H228" s="1"/>
  <c r="G219"/>
  <c r="Z218"/>
  <c r="Z227" s="1"/>
  <c r="Y218"/>
  <c r="Y227" s="1"/>
  <c r="X218"/>
  <c r="X227" s="1"/>
  <c r="W218"/>
  <c r="W227" s="1"/>
  <c r="V218"/>
  <c r="V227" s="1"/>
  <c r="U218"/>
  <c r="U227" s="1"/>
  <c r="T218"/>
  <c r="T227" s="1"/>
  <c r="S218"/>
  <c r="S227" s="1"/>
  <c r="R218"/>
  <c r="R227" s="1"/>
  <c r="Q218"/>
  <c r="Q227" s="1"/>
  <c r="P218"/>
  <c r="P227" s="1"/>
  <c r="O218"/>
  <c r="O227" s="1"/>
  <c r="N218"/>
  <c r="N227" s="1"/>
  <c r="M218"/>
  <c r="M227" s="1"/>
  <c r="L218"/>
  <c r="L227" s="1"/>
  <c r="K218"/>
  <c r="K227" s="1"/>
  <c r="J218"/>
  <c r="J227" s="1"/>
  <c r="I218"/>
  <c r="I227" s="1"/>
  <c r="H218"/>
  <c r="H227" s="1"/>
  <c r="G218"/>
  <c r="Z217"/>
  <c r="Z226" s="1"/>
  <c r="Y217"/>
  <c r="Y226" s="1"/>
  <c r="X217"/>
  <c r="X226" s="1"/>
  <c r="W217"/>
  <c r="W226" s="1"/>
  <c r="V217"/>
  <c r="V226" s="1"/>
  <c r="U217"/>
  <c r="U226" s="1"/>
  <c r="T217"/>
  <c r="T226" s="1"/>
  <c r="S217"/>
  <c r="S226" s="1"/>
  <c r="R217"/>
  <c r="R226" s="1"/>
  <c r="Q217"/>
  <c r="Q226" s="1"/>
  <c r="P217"/>
  <c r="P226" s="1"/>
  <c r="O217"/>
  <c r="O226" s="1"/>
  <c r="N217"/>
  <c r="N226" s="1"/>
  <c r="M217"/>
  <c r="M226" s="1"/>
  <c r="L217"/>
  <c r="L226" s="1"/>
  <c r="K217"/>
  <c r="K226" s="1"/>
  <c r="J217"/>
  <c r="J226" s="1"/>
  <c r="I217"/>
  <c r="I226" s="1"/>
  <c r="H217"/>
  <c r="H226" s="1"/>
  <c r="G217"/>
  <c r="G226" s="1"/>
  <c r="Z216"/>
  <c r="Z225" s="1"/>
  <c r="Y216"/>
  <c r="Y225" s="1"/>
  <c r="X216"/>
  <c r="X225" s="1"/>
  <c r="W216"/>
  <c r="W225" s="1"/>
  <c r="V216"/>
  <c r="V225" s="1"/>
  <c r="U216"/>
  <c r="U225" s="1"/>
  <c r="T216"/>
  <c r="T225" s="1"/>
  <c r="S216"/>
  <c r="S225" s="1"/>
  <c r="R216"/>
  <c r="R225" s="1"/>
  <c r="Q216"/>
  <c r="Q225" s="1"/>
  <c r="P216"/>
  <c r="P225" s="1"/>
  <c r="O216"/>
  <c r="O225" s="1"/>
  <c r="N216"/>
  <c r="N225" s="1"/>
  <c r="M216"/>
  <c r="M225" s="1"/>
  <c r="L216"/>
  <c r="L225" s="1"/>
  <c r="K216"/>
  <c r="K225" s="1"/>
  <c r="J216"/>
  <c r="J225" s="1"/>
  <c r="I216"/>
  <c r="I225" s="1"/>
  <c r="H216"/>
  <c r="H225" s="1"/>
  <c r="G216"/>
  <c r="Z215"/>
  <c r="Z221" s="1"/>
  <c r="Y215"/>
  <c r="Y221" s="1"/>
  <c r="X215"/>
  <c r="X221" s="1"/>
  <c r="V215"/>
  <c r="T215"/>
  <c r="R215"/>
  <c r="P215"/>
  <c r="O215"/>
  <c r="O221" s="1"/>
  <c r="N215"/>
  <c r="N221" s="1"/>
  <c r="M215"/>
  <c r="M221" s="1"/>
  <c r="K215"/>
  <c r="H215"/>
  <c r="C215"/>
  <c r="C224" s="1"/>
  <c r="Z213"/>
  <c r="Y213"/>
  <c r="X213"/>
  <c r="V213"/>
  <c r="T213"/>
  <c r="R213"/>
  <c r="P213"/>
  <c r="O213"/>
  <c r="N213"/>
  <c r="M213"/>
  <c r="K213"/>
  <c r="H213"/>
  <c r="F211"/>
  <c r="F210"/>
  <c r="F209"/>
  <c r="F208"/>
  <c r="F207"/>
  <c r="Z191"/>
  <c r="Z200" s="1"/>
  <c r="Y191"/>
  <c r="Y200" s="1"/>
  <c r="X191"/>
  <c r="X200" s="1"/>
  <c r="W191"/>
  <c r="W200" s="1"/>
  <c r="V191"/>
  <c r="V200" s="1"/>
  <c r="U191"/>
  <c r="U200" s="1"/>
  <c r="T191"/>
  <c r="T200" s="1"/>
  <c r="S191"/>
  <c r="S200" s="1"/>
  <c r="R191"/>
  <c r="R200" s="1"/>
  <c r="Q191"/>
  <c r="Q200" s="1"/>
  <c r="P191"/>
  <c r="P200" s="1"/>
  <c r="O191"/>
  <c r="O200" s="1"/>
  <c r="N191"/>
  <c r="N200" s="1"/>
  <c r="M191"/>
  <c r="M200" s="1"/>
  <c r="L191"/>
  <c r="L200" s="1"/>
  <c r="K191"/>
  <c r="K200" s="1"/>
  <c r="J191"/>
  <c r="J200" s="1"/>
  <c r="I191"/>
  <c r="I200" s="1"/>
  <c r="H191"/>
  <c r="H200" s="1"/>
  <c r="G191"/>
  <c r="Z190"/>
  <c r="Z199" s="1"/>
  <c r="Y190"/>
  <c r="Y199" s="1"/>
  <c r="X190"/>
  <c r="X199" s="1"/>
  <c r="W190"/>
  <c r="W199" s="1"/>
  <c r="V190"/>
  <c r="V199" s="1"/>
  <c r="U190"/>
  <c r="U199" s="1"/>
  <c r="T190"/>
  <c r="T199" s="1"/>
  <c r="S190"/>
  <c r="S199" s="1"/>
  <c r="R190"/>
  <c r="R199" s="1"/>
  <c r="Q190"/>
  <c r="Q199" s="1"/>
  <c r="P190"/>
  <c r="P199" s="1"/>
  <c r="O190"/>
  <c r="O199" s="1"/>
  <c r="N190"/>
  <c r="N199" s="1"/>
  <c r="M190"/>
  <c r="M199" s="1"/>
  <c r="L190"/>
  <c r="L199" s="1"/>
  <c r="K190"/>
  <c r="K199" s="1"/>
  <c r="J190"/>
  <c r="J199" s="1"/>
  <c r="I190"/>
  <c r="I199" s="1"/>
  <c r="H190"/>
  <c r="H199" s="1"/>
  <c r="G190"/>
  <c r="Z189"/>
  <c r="Z198" s="1"/>
  <c r="Y189"/>
  <c r="Y198" s="1"/>
  <c r="X189"/>
  <c r="X198" s="1"/>
  <c r="W189"/>
  <c r="W198" s="1"/>
  <c r="V189"/>
  <c r="V198" s="1"/>
  <c r="U189"/>
  <c r="U198" s="1"/>
  <c r="T189"/>
  <c r="T198" s="1"/>
  <c r="S189"/>
  <c r="S198" s="1"/>
  <c r="R189"/>
  <c r="R198" s="1"/>
  <c r="Q189"/>
  <c r="Q198" s="1"/>
  <c r="P189"/>
  <c r="P198" s="1"/>
  <c r="O189"/>
  <c r="O198" s="1"/>
  <c r="N189"/>
  <c r="N198" s="1"/>
  <c r="M189"/>
  <c r="M198" s="1"/>
  <c r="L189"/>
  <c r="L198" s="1"/>
  <c r="K189"/>
  <c r="K198" s="1"/>
  <c r="J189"/>
  <c r="J198" s="1"/>
  <c r="I189"/>
  <c r="I198" s="1"/>
  <c r="H189"/>
  <c r="H198" s="1"/>
  <c r="G189"/>
  <c r="Z188"/>
  <c r="Z197" s="1"/>
  <c r="Y188"/>
  <c r="Y197" s="1"/>
  <c r="X188"/>
  <c r="X197" s="1"/>
  <c r="W188"/>
  <c r="W197" s="1"/>
  <c r="V188"/>
  <c r="V197" s="1"/>
  <c r="U188"/>
  <c r="U197" s="1"/>
  <c r="T188"/>
  <c r="T197" s="1"/>
  <c r="S188"/>
  <c r="S197" s="1"/>
  <c r="R188"/>
  <c r="R197" s="1"/>
  <c r="Q188"/>
  <c r="Q197" s="1"/>
  <c r="P188"/>
  <c r="P197" s="1"/>
  <c r="O188"/>
  <c r="O197" s="1"/>
  <c r="N188"/>
  <c r="N197" s="1"/>
  <c r="M188"/>
  <c r="M197" s="1"/>
  <c r="L188"/>
  <c r="L197" s="1"/>
  <c r="K188"/>
  <c r="K197" s="1"/>
  <c r="J188"/>
  <c r="J197" s="1"/>
  <c r="I188"/>
  <c r="I197" s="1"/>
  <c r="H188"/>
  <c r="H197" s="1"/>
  <c r="G188"/>
  <c r="G197" s="1"/>
  <c r="Z187"/>
  <c r="Z196" s="1"/>
  <c r="Y187"/>
  <c r="Y196" s="1"/>
  <c r="X187"/>
  <c r="X196" s="1"/>
  <c r="W187"/>
  <c r="W196" s="1"/>
  <c r="V187"/>
  <c r="V196" s="1"/>
  <c r="U187"/>
  <c r="U196" s="1"/>
  <c r="T187"/>
  <c r="T196" s="1"/>
  <c r="S187"/>
  <c r="S196" s="1"/>
  <c r="R187"/>
  <c r="R196" s="1"/>
  <c r="Q187"/>
  <c r="Q196" s="1"/>
  <c r="P187"/>
  <c r="P196" s="1"/>
  <c r="O187"/>
  <c r="O196" s="1"/>
  <c r="N187"/>
  <c r="N196" s="1"/>
  <c r="M187"/>
  <c r="M196" s="1"/>
  <c r="L187"/>
  <c r="L196" s="1"/>
  <c r="K187"/>
  <c r="K196" s="1"/>
  <c r="J187"/>
  <c r="J196" s="1"/>
  <c r="I187"/>
  <c r="I196" s="1"/>
  <c r="H187"/>
  <c r="H196" s="1"/>
  <c r="G187"/>
  <c r="Z186"/>
  <c r="Z192" s="1"/>
  <c r="X186"/>
  <c r="T186"/>
  <c r="R186"/>
  <c r="P186"/>
  <c r="O186"/>
  <c r="N186"/>
  <c r="M186"/>
  <c r="K186"/>
  <c r="H186"/>
  <c r="C186"/>
  <c r="Z184"/>
  <c r="X184"/>
  <c r="T184"/>
  <c r="R184"/>
  <c r="P184"/>
  <c r="O184"/>
  <c r="N184"/>
  <c r="M184"/>
  <c r="K184"/>
  <c r="H184"/>
  <c r="F182"/>
  <c r="F181"/>
  <c r="F180"/>
  <c r="F179"/>
  <c r="F178"/>
  <c r="Z175"/>
  <c r="Y175"/>
  <c r="X175"/>
  <c r="V175"/>
  <c r="T175"/>
  <c r="R175"/>
  <c r="P175"/>
  <c r="O175"/>
  <c r="N175"/>
  <c r="M175"/>
  <c r="K175"/>
  <c r="H175"/>
  <c r="F173"/>
  <c r="F172"/>
  <c r="F171"/>
  <c r="F170"/>
  <c r="F169"/>
  <c r="Z153"/>
  <c r="Z162" s="1"/>
  <c r="Y153"/>
  <c r="Y162" s="1"/>
  <c r="X153"/>
  <c r="X162" s="1"/>
  <c r="W153"/>
  <c r="W162" s="1"/>
  <c r="V153"/>
  <c r="V162" s="1"/>
  <c r="U153"/>
  <c r="U162" s="1"/>
  <c r="T153"/>
  <c r="T162" s="1"/>
  <c r="S153"/>
  <c r="S162" s="1"/>
  <c r="R153"/>
  <c r="R162" s="1"/>
  <c r="Q153"/>
  <c r="Q162" s="1"/>
  <c r="P153"/>
  <c r="P162" s="1"/>
  <c r="O153"/>
  <c r="O162" s="1"/>
  <c r="N153"/>
  <c r="N162" s="1"/>
  <c r="M153"/>
  <c r="M162" s="1"/>
  <c r="L153"/>
  <c r="L162" s="1"/>
  <c r="K153"/>
  <c r="K162" s="1"/>
  <c r="J153"/>
  <c r="J162" s="1"/>
  <c r="I153"/>
  <c r="I162" s="1"/>
  <c r="H153"/>
  <c r="H162" s="1"/>
  <c r="G153"/>
  <c r="Z152"/>
  <c r="Z161" s="1"/>
  <c r="Y152"/>
  <c r="Y161" s="1"/>
  <c r="X152"/>
  <c r="X161" s="1"/>
  <c r="W152"/>
  <c r="W161" s="1"/>
  <c r="V152"/>
  <c r="V161" s="1"/>
  <c r="U152"/>
  <c r="U161" s="1"/>
  <c r="T152"/>
  <c r="T161" s="1"/>
  <c r="S152"/>
  <c r="S161" s="1"/>
  <c r="R152"/>
  <c r="R161" s="1"/>
  <c r="Q152"/>
  <c r="Q161" s="1"/>
  <c r="P152"/>
  <c r="P161" s="1"/>
  <c r="O152"/>
  <c r="O161" s="1"/>
  <c r="N152"/>
  <c r="N161" s="1"/>
  <c r="M152"/>
  <c r="M161" s="1"/>
  <c r="L152"/>
  <c r="L161" s="1"/>
  <c r="K152"/>
  <c r="K161" s="1"/>
  <c r="J152"/>
  <c r="J161" s="1"/>
  <c r="I152"/>
  <c r="I161" s="1"/>
  <c r="H152"/>
  <c r="H161" s="1"/>
  <c r="G152"/>
  <c r="Z151"/>
  <c r="Z160" s="1"/>
  <c r="Y151"/>
  <c r="Y160" s="1"/>
  <c r="X151"/>
  <c r="X160" s="1"/>
  <c r="W151"/>
  <c r="W160" s="1"/>
  <c r="V151"/>
  <c r="V160" s="1"/>
  <c r="U151"/>
  <c r="U160" s="1"/>
  <c r="T151"/>
  <c r="T160" s="1"/>
  <c r="S151"/>
  <c r="S160" s="1"/>
  <c r="R151"/>
  <c r="R160" s="1"/>
  <c r="Q151"/>
  <c r="Q160" s="1"/>
  <c r="P151"/>
  <c r="P160" s="1"/>
  <c r="O151"/>
  <c r="O160" s="1"/>
  <c r="N151"/>
  <c r="N160" s="1"/>
  <c r="M151"/>
  <c r="M160" s="1"/>
  <c r="L151"/>
  <c r="L160" s="1"/>
  <c r="K151"/>
  <c r="K160" s="1"/>
  <c r="J151"/>
  <c r="J160" s="1"/>
  <c r="I151"/>
  <c r="I160" s="1"/>
  <c r="H151"/>
  <c r="H160" s="1"/>
  <c r="G151"/>
  <c r="Z150"/>
  <c r="Z159" s="1"/>
  <c r="Y150"/>
  <c r="Y159" s="1"/>
  <c r="X150"/>
  <c r="X159" s="1"/>
  <c r="W150"/>
  <c r="W159" s="1"/>
  <c r="V150"/>
  <c r="V159" s="1"/>
  <c r="U150"/>
  <c r="U159" s="1"/>
  <c r="T150"/>
  <c r="T159" s="1"/>
  <c r="S150"/>
  <c r="S159" s="1"/>
  <c r="R150"/>
  <c r="R159" s="1"/>
  <c r="Q150"/>
  <c r="Q159" s="1"/>
  <c r="P150"/>
  <c r="P159" s="1"/>
  <c r="O150"/>
  <c r="O159" s="1"/>
  <c r="N150"/>
  <c r="N159" s="1"/>
  <c r="M150"/>
  <c r="M159" s="1"/>
  <c r="L150"/>
  <c r="L159" s="1"/>
  <c r="K150"/>
  <c r="K159" s="1"/>
  <c r="J150"/>
  <c r="J159" s="1"/>
  <c r="I150"/>
  <c r="I159" s="1"/>
  <c r="H150"/>
  <c r="H159" s="1"/>
  <c r="G150"/>
  <c r="G159" s="1"/>
  <c r="Z149"/>
  <c r="Z158" s="1"/>
  <c r="Y149"/>
  <c r="Y158" s="1"/>
  <c r="X149"/>
  <c r="X158" s="1"/>
  <c r="W149"/>
  <c r="W158" s="1"/>
  <c r="V149"/>
  <c r="V158" s="1"/>
  <c r="U149"/>
  <c r="U158" s="1"/>
  <c r="T149"/>
  <c r="T158" s="1"/>
  <c r="S149"/>
  <c r="S158" s="1"/>
  <c r="R149"/>
  <c r="R158" s="1"/>
  <c r="Q149"/>
  <c r="Q158" s="1"/>
  <c r="P149"/>
  <c r="P158" s="1"/>
  <c r="O149"/>
  <c r="O158" s="1"/>
  <c r="N149"/>
  <c r="N158" s="1"/>
  <c r="M149"/>
  <c r="M158" s="1"/>
  <c r="L149"/>
  <c r="L158" s="1"/>
  <c r="K149"/>
  <c r="K158" s="1"/>
  <c r="J149"/>
  <c r="J158" s="1"/>
  <c r="I149"/>
  <c r="I158" s="1"/>
  <c r="H149"/>
  <c r="H158" s="1"/>
  <c r="G149"/>
  <c r="Z148"/>
  <c r="Z154" s="1"/>
  <c r="Y148"/>
  <c r="X148"/>
  <c r="X154" s="1"/>
  <c r="V148"/>
  <c r="T148"/>
  <c r="R148"/>
  <c r="P148"/>
  <c r="P154" s="1"/>
  <c r="O148"/>
  <c r="O154" s="1"/>
  <c r="N148"/>
  <c r="N154" s="1"/>
  <c r="M148"/>
  <c r="M154" s="1"/>
  <c r="K148"/>
  <c r="H148"/>
  <c r="C148"/>
  <c r="C157" s="1"/>
  <c r="Z146"/>
  <c r="Y146"/>
  <c r="X146"/>
  <c r="V146"/>
  <c r="T146"/>
  <c r="R146"/>
  <c r="P146"/>
  <c r="O146"/>
  <c r="N146"/>
  <c r="M146"/>
  <c r="K146"/>
  <c r="H146"/>
  <c r="F144"/>
  <c r="F143"/>
  <c r="F142"/>
  <c r="F141"/>
  <c r="F140"/>
  <c r="Z137"/>
  <c r="Y137"/>
  <c r="X137"/>
  <c r="V137"/>
  <c r="T137"/>
  <c r="R137"/>
  <c r="P137"/>
  <c r="O137"/>
  <c r="N137"/>
  <c r="M137"/>
  <c r="K137"/>
  <c r="H137"/>
  <c r="F135"/>
  <c r="F134"/>
  <c r="F133"/>
  <c r="F132"/>
  <c r="F131"/>
  <c r="Z115"/>
  <c r="Z124" s="1"/>
  <c r="Y115"/>
  <c r="Y124" s="1"/>
  <c r="X115"/>
  <c r="X124" s="1"/>
  <c r="W115"/>
  <c r="W124" s="1"/>
  <c r="V115"/>
  <c r="V124" s="1"/>
  <c r="U115"/>
  <c r="U124" s="1"/>
  <c r="T115"/>
  <c r="T124" s="1"/>
  <c r="S115"/>
  <c r="S124" s="1"/>
  <c r="R115"/>
  <c r="R124" s="1"/>
  <c r="Q115"/>
  <c r="Q124" s="1"/>
  <c r="P115"/>
  <c r="P124" s="1"/>
  <c r="O115"/>
  <c r="O124" s="1"/>
  <c r="N115"/>
  <c r="N124" s="1"/>
  <c r="M115"/>
  <c r="M124" s="1"/>
  <c r="L115"/>
  <c r="L124" s="1"/>
  <c r="K115"/>
  <c r="K124" s="1"/>
  <c r="J115"/>
  <c r="J124" s="1"/>
  <c r="I115"/>
  <c r="I124" s="1"/>
  <c r="H115"/>
  <c r="H124" s="1"/>
  <c r="G115"/>
  <c r="Z114"/>
  <c r="Z123" s="1"/>
  <c r="Y114"/>
  <c r="Y123" s="1"/>
  <c r="X114"/>
  <c r="X123" s="1"/>
  <c r="W114"/>
  <c r="W123" s="1"/>
  <c r="V114"/>
  <c r="V123" s="1"/>
  <c r="U114"/>
  <c r="U123" s="1"/>
  <c r="T114"/>
  <c r="T123" s="1"/>
  <c r="S114"/>
  <c r="S123" s="1"/>
  <c r="R114"/>
  <c r="R123" s="1"/>
  <c r="Q114"/>
  <c r="Q123" s="1"/>
  <c r="P114"/>
  <c r="P123" s="1"/>
  <c r="O114"/>
  <c r="O123" s="1"/>
  <c r="N114"/>
  <c r="N123" s="1"/>
  <c r="M114"/>
  <c r="M123" s="1"/>
  <c r="L114"/>
  <c r="L123" s="1"/>
  <c r="K114"/>
  <c r="K123" s="1"/>
  <c r="J114"/>
  <c r="J123" s="1"/>
  <c r="I114"/>
  <c r="I123" s="1"/>
  <c r="H114"/>
  <c r="H123" s="1"/>
  <c r="G114"/>
  <c r="Z113"/>
  <c r="Z122" s="1"/>
  <c r="Y113"/>
  <c r="Y122" s="1"/>
  <c r="X113"/>
  <c r="X122" s="1"/>
  <c r="W113"/>
  <c r="W122" s="1"/>
  <c r="V113"/>
  <c r="V122" s="1"/>
  <c r="U113"/>
  <c r="U122" s="1"/>
  <c r="T113"/>
  <c r="T122" s="1"/>
  <c r="S113"/>
  <c r="S122" s="1"/>
  <c r="R113"/>
  <c r="R122" s="1"/>
  <c r="Q113"/>
  <c r="Q122" s="1"/>
  <c r="P113"/>
  <c r="P122" s="1"/>
  <c r="O113"/>
  <c r="O122" s="1"/>
  <c r="N113"/>
  <c r="N122" s="1"/>
  <c r="M113"/>
  <c r="M122" s="1"/>
  <c r="L113"/>
  <c r="L122" s="1"/>
  <c r="K113"/>
  <c r="K122" s="1"/>
  <c r="J113"/>
  <c r="J122" s="1"/>
  <c r="I113"/>
  <c r="I122" s="1"/>
  <c r="H113"/>
  <c r="H122" s="1"/>
  <c r="G113"/>
  <c r="Z112"/>
  <c r="Z121" s="1"/>
  <c r="Y112"/>
  <c r="Y121" s="1"/>
  <c r="X112"/>
  <c r="X121" s="1"/>
  <c r="W112"/>
  <c r="W121" s="1"/>
  <c r="V112"/>
  <c r="V121" s="1"/>
  <c r="U112"/>
  <c r="U121" s="1"/>
  <c r="T112"/>
  <c r="T121" s="1"/>
  <c r="S112"/>
  <c r="S121" s="1"/>
  <c r="R112"/>
  <c r="R121" s="1"/>
  <c r="Q112"/>
  <c r="Q121" s="1"/>
  <c r="P112"/>
  <c r="P121" s="1"/>
  <c r="O112"/>
  <c r="O121" s="1"/>
  <c r="N112"/>
  <c r="N121" s="1"/>
  <c r="M112"/>
  <c r="M121" s="1"/>
  <c r="L112"/>
  <c r="L121" s="1"/>
  <c r="K112"/>
  <c r="K121" s="1"/>
  <c r="J112"/>
  <c r="J121" s="1"/>
  <c r="I112"/>
  <c r="I121" s="1"/>
  <c r="H112"/>
  <c r="H121" s="1"/>
  <c r="G112"/>
  <c r="G121" s="1"/>
  <c r="Z111"/>
  <c r="Z120" s="1"/>
  <c r="Y111"/>
  <c r="Y120" s="1"/>
  <c r="X111"/>
  <c r="X120" s="1"/>
  <c r="W111"/>
  <c r="W120" s="1"/>
  <c r="V111"/>
  <c r="V120" s="1"/>
  <c r="U111"/>
  <c r="U120" s="1"/>
  <c r="T111"/>
  <c r="T120" s="1"/>
  <c r="S111"/>
  <c r="S120" s="1"/>
  <c r="R111"/>
  <c r="R120" s="1"/>
  <c r="Q111"/>
  <c r="Q120" s="1"/>
  <c r="P111"/>
  <c r="P120" s="1"/>
  <c r="O111"/>
  <c r="O120" s="1"/>
  <c r="N111"/>
  <c r="N120" s="1"/>
  <c r="M111"/>
  <c r="M120" s="1"/>
  <c r="L111"/>
  <c r="L120" s="1"/>
  <c r="K111"/>
  <c r="K120" s="1"/>
  <c r="J111"/>
  <c r="J120" s="1"/>
  <c r="I111"/>
  <c r="I120" s="1"/>
  <c r="H111"/>
  <c r="H120" s="1"/>
  <c r="G111"/>
  <c r="Z110"/>
  <c r="Z116" s="1"/>
  <c r="Y110"/>
  <c r="X110"/>
  <c r="X116" s="1"/>
  <c r="V110"/>
  <c r="T110"/>
  <c r="R110"/>
  <c r="P110"/>
  <c r="P116" s="1"/>
  <c r="O110"/>
  <c r="N110"/>
  <c r="N116" s="1"/>
  <c r="M110"/>
  <c r="M116" s="1"/>
  <c r="K110"/>
  <c r="H110"/>
  <c r="C110"/>
  <c r="C119" s="1"/>
  <c r="Z108"/>
  <c r="Y108"/>
  <c r="X108"/>
  <c r="V108"/>
  <c r="T108"/>
  <c r="R108"/>
  <c r="P108"/>
  <c r="O108"/>
  <c r="N108"/>
  <c r="M108"/>
  <c r="K108"/>
  <c r="H108"/>
  <c r="F106"/>
  <c r="F105"/>
  <c r="F104"/>
  <c r="F103"/>
  <c r="F102"/>
  <c r="Z86"/>
  <c r="Z95" s="1"/>
  <c r="Y86"/>
  <c r="Y95" s="1"/>
  <c r="X86"/>
  <c r="X95" s="1"/>
  <c r="W86"/>
  <c r="W95" s="1"/>
  <c r="V86"/>
  <c r="V95" s="1"/>
  <c r="U86"/>
  <c r="U95" s="1"/>
  <c r="T86"/>
  <c r="T95" s="1"/>
  <c r="S86"/>
  <c r="S95" s="1"/>
  <c r="R86"/>
  <c r="R95" s="1"/>
  <c r="Q86"/>
  <c r="Q95" s="1"/>
  <c r="P86"/>
  <c r="P95" s="1"/>
  <c r="O86"/>
  <c r="O95" s="1"/>
  <c r="N86"/>
  <c r="N95" s="1"/>
  <c r="M86"/>
  <c r="M95" s="1"/>
  <c r="L86"/>
  <c r="L95" s="1"/>
  <c r="K86"/>
  <c r="K95" s="1"/>
  <c r="J86"/>
  <c r="J95" s="1"/>
  <c r="I86"/>
  <c r="I95" s="1"/>
  <c r="H86"/>
  <c r="H95" s="1"/>
  <c r="G86"/>
  <c r="G95" s="1"/>
  <c r="Z85"/>
  <c r="Z94" s="1"/>
  <c r="Y85"/>
  <c r="Y94" s="1"/>
  <c r="X85"/>
  <c r="X94" s="1"/>
  <c r="W85"/>
  <c r="W94" s="1"/>
  <c r="V85"/>
  <c r="V94" s="1"/>
  <c r="U85"/>
  <c r="U94" s="1"/>
  <c r="T85"/>
  <c r="T94" s="1"/>
  <c r="S85"/>
  <c r="S94" s="1"/>
  <c r="R85"/>
  <c r="R94" s="1"/>
  <c r="Q85"/>
  <c r="Q94" s="1"/>
  <c r="P85"/>
  <c r="P94" s="1"/>
  <c r="O85"/>
  <c r="O94" s="1"/>
  <c r="N85"/>
  <c r="N94" s="1"/>
  <c r="M85"/>
  <c r="M94" s="1"/>
  <c r="L85"/>
  <c r="L94" s="1"/>
  <c r="K85"/>
  <c r="K94" s="1"/>
  <c r="J85"/>
  <c r="J94" s="1"/>
  <c r="I85"/>
  <c r="I94" s="1"/>
  <c r="H85"/>
  <c r="H94" s="1"/>
  <c r="G85"/>
  <c r="G94" s="1"/>
  <c r="Z84"/>
  <c r="Z93" s="1"/>
  <c r="Y84"/>
  <c r="Y93" s="1"/>
  <c r="X84"/>
  <c r="X93" s="1"/>
  <c r="W84"/>
  <c r="W93" s="1"/>
  <c r="V84"/>
  <c r="V93" s="1"/>
  <c r="U84"/>
  <c r="U93" s="1"/>
  <c r="T84"/>
  <c r="T93" s="1"/>
  <c r="S84"/>
  <c r="S93" s="1"/>
  <c r="R84"/>
  <c r="R93" s="1"/>
  <c r="Q84"/>
  <c r="Q93" s="1"/>
  <c r="P84"/>
  <c r="P93" s="1"/>
  <c r="O84"/>
  <c r="O93" s="1"/>
  <c r="N84"/>
  <c r="N93" s="1"/>
  <c r="M84"/>
  <c r="M93" s="1"/>
  <c r="L84"/>
  <c r="L93" s="1"/>
  <c r="K84"/>
  <c r="K93" s="1"/>
  <c r="J84"/>
  <c r="J93" s="1"/>
  <c r="I84"/>
  <c r="I93" s="1"/>
  <c r="H84"/>
  <c r="H93" s="1"/>
  <c r="G84"/>
  <c r="Z83"/>
  <c r="Z92" s="1"/>
  <c r="Y83"/>
  <c r="Y92" s="1"/>
  <c r="X83"/>
  <c r="X92" s="1"/>
  <c r="W83"/>
  <c r="W92" s="1"/>
  <c r="V83"/>
  <c r="V92" s="1"/>
  <c r="U83"/>
  <c r="U92" s="1"/>
  <c r="T83"/>
  <c r="T92" s="1"/>
  <c r="S83"/>
  <c r="S92" s="1"/>
  <c r="R83"/>
  <c r="R92" s="1"/>
  <c r="Q83"/>
  <c r="Q92" s="1"/>
  <c r="P83"/>
  <c r="P92" s="1"/>
  <c r="O83"/>
  <c r="O92" s="1"/>
  <c r="N83"/>
  <c r="N92" s="1"/>
  <c r="M83"/>
  <c r="M92" s="1"/>
  <c r="L83"/>
  <c r="L92" s="1"/>
  <c r="K83"/>
  <c r="K92" s="1"/>
  <c r="J83"/>
  <c r="J92" s="1"/>
  <c r="I83"/>
  <c r="I92" s="1"/>
  <c r="H83"/>
  <c r="H92" s="1"/>
  <c r="G83"/>
  <c r="Z82"/>
  <c r="Z91" s="1"/>
  <c r="Y82"/>
  <c r="Y91" s="1"/>
  <c r="X82"/>
  <c r="X91" s="1"/>
  <c r="W82"/>
  <c r="W91" s="1"/>
  <c r="V82"/>
  <c r="V91" s="1"/>
  <c r="U82"/>
  <c r="U91" s="1"/>
  <c r="T82"/>
  <c r="T91" s="1"/>
  <c r="S82"/>
  <c r="S91" s="1"/>
  <c r="R82"/>
  <c r="R91" s="1"/>
  <c r="Q82"/>
  <c r="Q91" s="1"/>
  <c r="P82"/>
  <c r="P91" s="1"/>
  <c r="O82"/>
  <c r="O91" s="1"/>
  <c r="N82"/>
  <c r="N91" s="1"/>
  <c r="M82"/>
  <c r="M91" s="1"/>
  <c r="L82"/>
  <c r="L91" s="1"/>
  <c r="K82"/>
  <c r="K91" s="1"/>
  <c r="J82"/>
  <c r="J91" s="1"/>
  <c r="I82"/>
  <c r="I91" s="1"/>
  <c r="H82"/>
  <c r="H91" s="1"/>
  <c r="G82"/>
  <c r="G91" s="1"/>
  <c r="Z81"/>
  <c r="Z87" s="1"/>
  <c r="Y81"/>
  <c r="Y87" s="1"/>
  <c r="X81"/>
  <c r="X87" s="1"/>
  <c r="V81"/>
  <c r="T81"/>
  <c r="R81"/>
  <c r="P81"/>
  <c r="P87" s="1"/>
  <c r="O81"/>
  <c r="O87" s="1"/>
  <c r="N81"/>
  <c r="M81"/>
  <c r="K81"/>
  <c r="H81"/>
  <c r="C81"/>
  <c r="C90" s="1"/>
  <c r="Z79"/>
  <c r="Y79"/>
  <c r="X79"/>
  <c r="V79"/>
  <c r="T79"/>
  <c r="R79"/>
  <c r="P79"/>
  <c r="O79"/>
  <c r="N79"/>
  <c r="M79"/>
  <c r="K79"/>
  <c r="H79"/>
  <c r="F77"/>
  <c r="F76"/>
  <c r="F75"/>
  <c r="F74"/>
  <c r="F73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Z61"/>
  <c r="Z67" s="1"/>
  <c r="Y61"/>
  <c r="Y67" s="1"/>
  <c r="X61"/>
  <c r="X67" s="1"/>
  <c r="V61"/>
  <c r="T61"/>
  <c r="R61"/>
  <c r="P61"/>
  <c r="P67" s="1"/>
  <c r="O61"/>
  <c r="O67" s="1"/>
  <c r="N61"/>
  <c r="N67" s="1"/>
  <c r="M61"/>
  <c r="M67" s="1"/>
  <c r="K61"/>
  <c r="H61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Z52"/>
  <c r="Z58" s="1"/>
  <c r="Y52"/>
  <c r="X52"/>
  <c r="V52"/>
  <c r="T52"/>
  <c r="R52"/>
  <c r="P52"/>
  <c r="P58" s="1"/>
  <c r="O52"/>
  <c r="O58" s="1"/>
  <c r="N52"/>
  <c r="N58" s="1"/>
  <c r="M52"/>
  <c r="M58" s="1"/>
  <c r="K52"/>
  <c r="H52"/>
  <c r="C52"/>
  <c r="C61" s="1"/>
  <c r="Z50"/>
  <c r="Y50"/>
  <c r="X50"/>
  <c r="V50"/>
  <c r="T50"/>
  <c r="R50"/>
  <c r="P50"/>
  <c r="O50"/>
  <c r="N50"/>
  <c r="M50"/>
  <c r="K50"/>
  <c r="H50"/>
  <c r="F48"/>
  <c r="F47"/>
  <c r="F46"/>
  <c r="F45"/>
  <c r="F44"/>
  <c r="AB32"/>
  <c r="AB40" s="1"/>
  <c r="C32"/>
  <c r="Z28"/>
  <c r="Z37" s="1"/>
  <c r="Y28"/>
  <c r="Y37" s="1"/>
  <c r="X28"/>
  <c r="X37" s="1"/>
  <c r="W28"/>
  <c r="W37" s="1"/>
  <c r="V28"/>
  <c r="V37" s="1"/>
  <c r="U28"/>
  <c r="U37" s="1"/>
  <c r="T28"/>
  <c r="T37" s="1"/>
  <c r="S28"/>
  <c r="S37" s="1"/>
  <c r="R28"/>
  <c r="R37" s="1"/>
  <c r="Q28"/>
  <c r="Q37" s="1"/>
  <c r="P28"/>
  <c r="P37" s="1"/>
  <c r="O28"/>
  <c r="O37" s="1"/>
  <c r="N28"/>
  <c r="N37" s="1"/>
  <c r="M28"/>
  <c r="M37" s="1"/>
  <c r="L28"/>
  <c r="L37" s="1"/>
  <c r="K28"/>
  <c r="K37" s="1"/>
  <c r="J28"/>
  <c r="J37" s="1"/>
  <c r="I28"/>
  <c r="I37" s="1"/>
  <c r="H28"/>
  <c r="H37" s="1"/>
  <c r="Z27"/>
  <c r="Z36" s="1"/>
  <c r="Y27"/>
  <c r="Y36" s="1"/>
  <c r="X27"/>
  <c r="X36" s="1"/>
  <c r="W27"/>
  <c r="W36" s="1"/>
  <c r="V27"/>
  <c r="V36" s="1"/>
  <c r="U27"/>
  <c r="U36" s="1"/>
  <c r="T27"/>
  <c r="T36" s="1"/>
  <c r="S27"/>
  <c r="S36" s="1"/>
  <c r="R27"/>
  <c r="R36" s="1"/>
  <c r="Q27"/>
  <c r="Q36" s="1"/>
  <c r="P27"/>
  <c r="P36" s="1"/>
  <c r="O27"/>
  <c r="O36" s="1"/>
  <c r="N27"/>
  <c r="N36" s="1"/>
  <c r="M27"/>
  <c r="M36" s="1"/>
  <c r="L27"/>
  <c r="L36" s="1"/>
  <c r="K27"/>
  <c r="K36" s="1"/>
  <c r="J27"/>
  <c r="J36" s="1"/>
  <c r="I27"/>
  <c r="I36" s="1"/>
  <c r="H27"/>
  <c r="H36" s="1"/>
  <c r="Z26"/>
  <c r="Z35" s="1"/>
  <c r="Y26"/>
  <c r="Y35" s="1"/>
  <c r="X26"/>
  <c r="X35" s="1"/>
  <c r="W26"/>
  <c r="W35" s="1"/>
  <c r="V26"/>
  <c r="V35" s="1"/>
  <c r="U26"/>
  <c r="U35" s="1"/>
  <c r="T26"/>
  <c r="T35" s="1"/>
  <c r="S26"/>
  <c r="S35" s="1"/>
  <c r="R26"/>
  <c r="R35" s="1"/>
  <c r="Q26"/>
  <c r="Q35" s="1"/>
  <c r="P26"/>
  <c r="P35" s="1"/>
  <c r="O26"/>
  <c r="O35" s="1"/>
  <c r="N26"/>
  <c r="N35" s="1"/>
  <c r="M26"/>
  <c r="M35" s="1"/>
  <c r="L26"/>
  <c r="L35" s="1"/>
  <c r="K26"/>
  <c r="K35" s="1"/>
  <c r="J26"/>
  <c r="J35" s="1"/>
  <c r="I26"/>
  <c r="I35" s="1"/>
  <c r="H26"/>
  <c r="H35" s="1"/>
  <c r="Z25"/>
  <c r="Z34" s="1"/>
  <c r="Y25"/>
  <c r="Y34" s="1"/>
  <c r="X25"/>
  <c r="X34" s="1"/>
  <c r="W25"/>
  <c r="W34" s="1"/>
  <c r="V25"/>
  <c r="V34" s="1"/>
  <c r="U25"/>
  <c r="U34" s="1"/>
  <c r="T25"/>
  <c r="T34" s="1"/>
  <c r="S25"/>
  <c r="S34" s="1"/>
  <c r="R25"/>
  <c r="R34" s="1"/>
  <c r="Q25"/>
  <c r="Q34" s="1"/>
  <c r="P25"/>
  <c r="P34" s="1"/>
  <c r="O25"/>
  <c r="O34" s="1"/>
  <c r="N25"/>
  <c r="N34" s="1"/>
  <c r="M25"/>
  <c r="M34" s="1"/>
  <c r="L25"/>
  <c r="L34" s="1"/>
  <c r="K25"/>
  <c r="K34" s="1"/>
  <c r="J25"/>
  <c r="J34" s="1"/>
  <c r="I25"/>
  <c r="I34" s="1"/>
  <c r="H25"/>
  <c r="H34" s="1"/>
  <c r="Z24"/>
  <c r="Z33" s="1"/>
  <c r="Y24"/>
  <c r="Y33" s="1"/>
  <c r="X24"/>
  <c r="X33" s="1"/>
  <c r="W24"/>
  <c r="W33" s="1"/>
  <c r="V24"/>
  <c r="V33" s="1"/>
  <c r="U24"/>
  <c r="U33" s="1"/>
  <c r="T24"/>
  <c r="T33" s="1"/>
  <c r="S24"/>
  <c r="S33" s="1"/>
  <c r="R24"/>
  <c r="R33" s="1"/>
  <c r="Q24"/>
  <c r="Q33" s="1"/>
  <c r="P24"/>
  <c r="P33" s="1"/>
  <c r="O24"/>
  <c r="O33" s="1"/>
  <c r="N24"/>
  <c r="N33" s="1"/>
  <c r="M24"/>
  <c r="M33" s="1"/>
  <c r="L24"/>
  <c r="L33" s="1"/>
  <c r="K24"/>
  <c r="K33" s="1"/>
  <c r="J24"/>
  <c r="J33" s="1"/>
  <c r="I24"/>
  <c r="I33" s="1"/>
  <c r="H24"/>
  <c r="H33" s="1"/>
  <c r="G24"/>
  <c r="AB23"/>
  <c r="AB31" s="1"/>
  <c r="Z23"/>
  <c r="X23"/>
  <c r="T23"/>
  <c r="R23"/>
  <c r="P23"/>
  <c r="O23"/>
  <c r="N23"/>
  <c r="M23"/>
  <c r="K23"/>
  <c r="H23"/>
  <c r="Z21"/>
  <c r="X21"/>
  <c r="T21"/>
  <c r="R21"/>
  <c r="P21"/>
  <c r="O21"/>
  <c r="N21"/>
  <c r="M21"/>
  <c r="K21"/>
  <c r="H21"/>
  <c r="F15"/>
  <c r="AB14"/>
  <c r="AB22" s="1"/>
  <c r="J1956" l="1"/>
  <c r="J1974" s="1"/>
  <c r="I1956"/>
  <c r="I1974" s="1"/>
  <c r="Q1956"/>
  <c r="U1956"/>
  <c r="L1956"/>
  <c r="L1974" s="1"/>
  <c r="C1973"/>
  <c r="S1956"/>
  <c r="W1956"/>
  <c r="Y154"/>
  <c r="W1565"/>
  <c r="X58"/>
  <c r="P883"/>
  <c r="P884" s="1"/>
  <c r="M939"/>
  <c r="Y116"/>
  <c r="Y117" s="1"/>
  <c r="K1775"/>
  <c r="K1776" s="1"/>
  <c r="P1943"/>
  <c r="P1944" s="1"/>
  <c r="T277"/>
  <c r="T278" s="1"/>
  <c r="N306"/>
  <c r="N307" s="1"/>
  <c r="T382"/>
  <c r="T383" s="1"/>
  <c r="P429"/>
  <c r="P430" s="1"/>
  <c r="P541"/>
  <c r="P542" s="1"/>
  <c r="O1737"/>
  <c r="O1738" s="1"/>
  <c r="N87"/>
  <c r="N88" s="1"/>
  <c r="N1943"/>
  <c r="N1944" s="1"/>
  <c r="P221"/>
  <c r="P222" s="1"/>
  <c r="O1943"/>
  <c r="O1944" s="1"/>
  <c r="M1737"/>
  <c r="M1738" s="1"/>
  <c r="N1737"/>
  <c r="N1738" s="1"/>
  <c r="P939"/>
  <c r="P940" s="1"/>
  <c r="O883"/>
  <c r="O884" s="1"/>
  <c r="O645"/>
  <c r="O646" s="1"/>
  <c r="N353"/>
  <c r="N354" s="1"/>
  <c r="M192"/>
  <c r="M193" s="1"/>
  <c r="P306"/>
  <c r="P307" s="1"/>
  <c r="P353"/>
  <c r="P354" s="1"/>
  <c r="N429"/>
  <c r="N430" s="1"/>
  <c r="N541"/>
  <c r="N542" s="1"/>
  <c r="M883"/>
  <c r="M884" s="1"/>
  <c r="P1737"/>
  <c r="P1738" s="1"/>
  <c r="O429"/>
  <c r="O430" s="1"/>
  <c r="O541"/>
  <c r="O542" s="1"/>
  <c r="N645"/>
  <c r="N646" s="1"/>
  <c r="O192"/>
  <c r="O193" s="1"/>
  <c r="T58"/>
  <c r="T59" s="1"/>
  <c r="T67"/>
  <c r="T68" s="1"/>
  <c r="N192"/>
  <c r="N193" s="1"/>
  <c r="T221"/>
  <c r="T222" s="1"/>
  <c r="M353"/>
  <c r="M354" s="1"/>
  <c r="M645"/>
  <c r="N883"/>
  <c r="N884" s="1"/>
  <c r="O939"/>
  <c r="O940" s="1"/>
  <c r="O306"/>
  <c r="O307" s="1"/>
  <c r="O353"/>
  <c r="O354" s="1"/>
  <c r="M429"/>
  <c r="M430" s="1"/>
  <c r="M541"/>
  <c r="M542" s="1"/>
  <c r="P645"/>
  <c r="P646" s="1"/>
  <c r="N939"/>
  <c r="N940" s="1"/>
  <c r="O116"/>
  <c r="O117" s="1"/>
  <c r="T154"/>
  <c r="T155" s="1"/>
  <c r="T87"/>
  <c r="T88" s="1"/>
  <c r="P192"/>
  <c r="P193" s="1"/>
  <c r="T116"/>
  <c r="T117" s="1"/>
  <c r="Y58"/>
  <c r="Y59" s="1"/>
  <c r="M87"/>
  <c r="M88" s="1"/>
  <c r="H1775"/>
  <c r="H1776" s="1"/>
  <c r="N1775"/>
  <c r="N1776" s="1"/>
  <c r="P1775"/>
  <c r="P1776" s="1"/>
  <c r="T1775"/>
  <c r="T1776" s="1"/>
  <c r="F1770"/>
  <c r="F1772"/>
  <c r="J1975"/>
  <c r="J1957" s="1"/>
  <c r="L1975"/>
  <c r="L1957" s="1"/>
  <c r="V1975"/>
  <c r="V1957" s="1"/>
  <c r="H1977"/>
  <c r="H1959" s="1"/>
  <c r="J1977"/>
  <c r="J1959" s="1"/>
  <c r="L1977"/>
  <c r="L1959" s="1"/>
  <c r="N1977"/>
  <c r="N1959" s="1"/>
  <c r="P1977"/>
  <c r="P1959" s="1"/>
  <c r="R1977"/>
  <c r="R1959" s="1"/>
  <c r="T1977"/>
  <c r="T1959" s="1"/>
  <c r="V1977"/>
  <c r="V1959" s="1"/>
  <c r="X1977"/>
  <c r="X1959" s="1"/>
  <c r="Z1977"/>
  <c r="Z1959" s="1"/>
  <c r="Q1974"/>
  <c r="S1974"/>
  <c r="U1974"/>
  <c r="I1976"/>
  <c r="I1958" s="1"/>
  <c r="K1976"/>
  <c r="K1958" s="1"/>
  <c r="M1976"/>
  <c r="M1958" s="1"/>
  <c r="O1976"/>
  <c r="O1958" s="1"/>
  <c r="Q1976"/>
  <c r="Q1958" s="1"/>
  <c r="S1976"/>
  <c r="S1958" s="1"/>
  <c r="U1976"/>
  <c r="U1958" s="1"/>
  <c r="Y1976"/>
  <c r="Y1958" s="1"/>
  <c r="I1978"/>
  <c r="I1960" s="1"/>
  <c r="K1978"/>
  <c r="K1960" s="1"/>
  <c r="O1978"/>
  <c r="O1960" s="1"/>
  <c r="Q1978"/>
  <c r="Q1960" s="1"/>
  <c r="S1978"/>
  <c r="S1960" s="1"/>
  <c r="U1978"/>
  <c r="U1960" s="1"/>
  <c r="Y1978"/>
  <c r="Y1960" s="1"/>
  <c r="G796"/>
  <c r="M1978"/>
  <c r="M1960" s="1"/>
  <c r="M306"/>
  <c r="G508"/>
  <c r="F508" s="1"/>
  <c r="G510"/>
  <c r="F510" s="1"/>
  <c r="G511"/>
  <c r="F511" s="1"/>
  <c r="G798"/>
  <c r="F798" s="1"/>
  <c r="G1780"/>
  <c r="F1780" s="1"/>
  <c r="F1771"/>
  <c r="G1782"/>
  <c r="F1782" s="1"/>
  <c r="F1773"/>
  <c r="G1783"/>
  <c r="F1783" s="1"/>
  <c r="F1774"/>
  <c r="I1975"/>
  <c r="I1957" s="1"/>
  <c r="Q1975"/>
  <c r="Q1957" s="1"/>
  <c r="S1975"/>
  <c r="S1957" s="1"/>
  <c r="U1975"/>
  <c r="U1957" s="1"/>
  <c r="Y1975"/>
  <c r="Y1957" s="1"/>
  <c r="H1976"/>
  <c r="H1958" s="1"/>
  <c r="J1976"/>
  <c r="J1958" s="1"/>
  <c r="L1976"/>
  <c r="L1958" s="1"/>
  <c r="N1976"/>
  <c r="N1958" s="1"/>
  <c r="P1976"/>
  <c r="P1958" s="1"/>
  <c r="R1976"/>
  <c r="R1958" s="1"/>
  <c r="T1976"/>
  <c r="T1958" s="1"/>
  <c r="V1976"/>
  <c r="V1958" s="1"/>
  <c r="X1976"/>
  <c r="X1958" s="1"/>
  <c r="Z1976"/>
  <c r="Z1958" s="1"/>
  <c r="I1977"/>
  <c r="I1959" s="1"/>
  <c r="K1977"/>
  <c r="K1959" s="1"/>
  <c r="M1977"/>
  <c r="M1959" s="1"/>
  <c r="O1977"/>
  <c r="O1959" s="1"/>
  <c r="Q1977"/>
  <c r="Q1959" s="1"/>
  <c r="S1977"/>
  <c r="S1959" s="1"/>
  <c r="U1977"/>
  <c r="U1959" s="1"/>
  <c r="Y1977"/>
  <c r="Y1959" s="1"/>
  <c r="H1978"/>
  <c r="H1960" s="1"/>
  <c r="J1978"/>
  <c r="J1960" s="1"/>
  <c r="L1978"/>
  <c r="L1960" s="1"/>
  <c r="N1978"/>
  <c r="N1960" s="1"/>
  <c r="P1978"/>
  <c r="P1960" s="1"/>
  <c r="R1978"/>
  <c r="R1960" s="1"/>
  <c r="T1978"/>
  <c r="T1960" s="1"/>
  <c r="V1978"/>
  <c r="V1960" s="1"/>
  <c r="X1978"/>
  <c r="X1960" s="1"/>
  <c r="Z1978"/>
  <c r="Z1960" s="1"/>
  <c r="G1909"/>
  <c r="F1909" s="1"/>
  <c r="G1911"/>
  <c r="F1911" s="1"/>
  <c r="G1913"/>
  <c r="F1913" s="1"/>
  <c r="Y277"/>
  <c r="Y278" s="1"/>
  <c r="T1943"/>
  <c r="T1944" s="1"/>
  <c r="H29"/>
  <c r="H30" s="1"/>
  <c r="M29"/>
  <c r="O29"/>
  <c r="O30" s="1"/>
  <c r="R29"/>
  <c r="R30" s="1"/>
  <c r="X29"/>
  <c r="X30" s="1"/>
  <c r="K58"/>
  <c r="K59" s="1"/>
  <c r="K67"/>
  <c r="K68" s="1"/>
  <c r="K87"/>
  <c r="K88" s="1"/>
  <c r="K116"/>
  <c r="K117" s="1"/>
  <c r="H154"/>
  <c r="H155" s="1"/>
  <c r="R154"/>
  <c r="R155" s="1"/>
  <c r="V154"/>
  <c r="V155" s="1"/>
  <c r="K192"/>
  <c r="K193" s="1"/>
  <c r="K221"/>
  <c r="K222" s="1"/>
  <c r="H277"/>
  <c r="H278" s="1"/>
  <c r="R277"/>
  <c r="R278" s="1"/>
  <c r="V277"/>
  <c r="V278" s="1"/>
  <c r="H306"/>
  <c r="H307" s="1"/>
  <c r="R306"/>
  <c r="R307" s="1"/>
  <c r="X306"/>
  <c r="X307" s="1"/>
  <c r="H353"/>
  <c r="H354" s="1"/>
  <c r="R353"/>
  <c r="R354" s="1"/>
  <c r="X353"/>
  <c r="X354" s="1"/>
  <c r="H382"/>
  <c r="H383" s="1"/>
  <c r="R382"/>
  <c r="R383" s="1"/>
  <c r="V382"/>
  <c r="V383" s="1"/>
  <c r="H429"/>
  <c r="H430" s="1"/>
  <c r="R429"/>
  <c r="R430" s="1"/>
  <c r="X429"/>
  <c r="X430" s="1"/>
  <c r="K541"/>
  <c r="H645"/>
  <c r="H646" s="1"/>
  <c r="R645"/>
  <c r="R646" s="1"/>
  <c r="X645"/>
  <c r="X646" s="1"/>
  <c r="H588"/>
  <c r="H589" s="1"/>
  <c r="R588"/>
  <c r="R589" s="1"/>
  <c r="X588"/>
  <c r="X589" s="1"/>
  <c r="H791"/>
  <c r="H792" s="1"/>
  <c r="R791"/>
  <c r="R792" s="1"/>
  <c r="X791"/>
  <c r="X792" s="1"/>
  <c r="K883"/>
  <c r="K884" s="1"/>
  <c r="H939"/>
  <c r="H940" s="1"/>
  <c r="R939"/>
  <c r="R940" s="1"/>
  <c r="X939"/>
  <c r="X940" s="1"/>
  <c r="K1737"/>
  <c r="K1738" s="1"/>
  <c r="R1775"/>
  <c r="R1776" s="1"/>
  <c r="V1775"/>
  <c r="V1776" s="1"/>
  <c r="K1867"/>
  <c r="K1868" s="1"/>
  <c r="K1906"/>
  <c r="H1943"/>
  <c r="H1944" s="1"/>
  <c r="R1943"/>
  <c r="R1944" s="1"/>
  <c r="X1943"/>
  <c r="X1944" s="1"/>
  <c r="T192"/>
  <c r="T193" s="1"/>
  <c r="K29"/>
  <c r="K30" s="1"/>
  <c r="N29"/>
  <c r="N30" s="1"/>
  <c r="P29"/>
  <c r="P30" s="1"/>
  <c r="T29"/>
  <c r="T30" s="1"/>
  <c r="Z29"/>
  <c r="Z30" s="1"/>
  <c r="H58"/>
  <c r="H59" s="1"/>
  <c r="R58"/>
  <c r="R59" s="1"/>
  <c r="V58"/>
  <c r="V59" s="1"/>
  <c r="H67"/>
  <c r="H68" s="1"/>
  <c r="R67"/>
  <c r="R68" s="1"/>
  <c r="V67"/>
  <c r="V68" s="1"/>
  <c r="H87"/>
  <c r="H88" s="1"/>
  <c r="R87"/>
  <c r="R88" s="1"/>
  <c r="V87"/>
  <c r="V88" s="1"/>
  <c r="H116"/>
  <c r="H117" s="1"/>
  <c r="R116"/>
  <c r="R117" s="1"/>
  <c r="V116"/>
  <c r="V117" s="1"/>
  <c r="K154"/>
  <c r="K155" s="1"/>
  <c r="H192"/>
  <c r="H193" s="1"/>
  <c r="R192"/>
  <c r="R193" s="1"/>
  <c r="X192"/>
  <c r="X193" s="1"/>
  <c r="H221"/>
  <c r="H222" s="1"/>
  <c r="R221"/>
  <c r="R222" s="1"/>
  <c r="V221"/>
  <c r="V222" s="1"/>
  <c r="K277"/>
  <c r="K278" s="1"/>
  <c r="K306"/>
  <c r="K307" s="1"/>
  <c r="K353"/>
  <c r="K354" s="1"/>
  <c r="K382"/>
  <c r="K383" s="1"/>
  <c r="K429"/>
  <c r="K430" s="1"/>
  <c r="H541"/>
  <c r="H542" s="1"/>
  <c r="R541"/>
  <c r="R542" s="1"/>
  <c r="X541"/>
  <c r="X542" s="1"/>
  <c r="K645"/>
  <c r="K646" s="1"/>
  <c r="K588"/>
  <c r="K589" s="1"/>
  <c r="K791"/>
  <c r="K792" s="1"/>
  <c r="H883"/>
  <c r="H884" s="1"/>
  <c r="R883"/>
  <c r="R884" s="1"/>
  <c r="X883"/>
  <c r="X884" s="1"/>
  <c r="K939"/>
  <c r="K940" s="1"/>
  <c r="H1737"/>
  <c r="H1738" s="1"/>
  <c r="R1737"/>
  <c r="R1738" s="1"/>
  <c r="X1737"/>
  <c r="X1738" s="1"/>
  <c r="H1867"/>
  <c r="H1868" s="1"/>
  <c r="R1867"/>
  <c r="R1868" s="1"/>
  <c r="X1867"/>
  <c r="X1868" s="1"/>
  <c r="H1906"/>
  <c r="V1906"/>
  <c r="K1943"/>
  <c r="K1944" s="1"/>
  <c r="Z940"/>
  <c r="K542"/>
  <c r="R1906"/>
  <c r="N32"/>
  <c r="M90"/>
  <c r="M96" s="1"/>
  <c r="Y90"/>
  <c r="H119"/>
  <c r="H125" s="1"/>
  <c r="O119"/>
  <c r="O125" s="1"/>
  <c r="Y119"/>
  <c r="Y125" s="1"/>
  <c r="K157"/>
  <c r="K163" s="1"/>
  <c r="N157"/>
  <c r="N155"/>
  <c r="P157"/>
  <c r="P163" s="1"/>
  <c r="P155"/>
  <c r="T157"/>
  <c r="T163" s="1"/>
  <c r="X157"/>
  <c r="X163" s="1"/>
  <c r="X155"/>
  <c r="Z157"/>
  <c r="Z155"/>
  <c r="H195"/>
  <c r="H201" s="1"/>
  <c r="O195"/>
  <c r="O201" s="1"/>
  <c r="X195"/>
  <c r="X201" s="1"/>
  <c r="H224"/>
  <c r="R224"/>
  <c r="V224"/>
  <c r="K280"/>
  <c r="N280"/>
  <c r="N286" s="1"/>
  <c r="P280"/>
  <c r="P278"/>
  <c r="T280"/>
  <c r="T286" s="1"/>
  <c r="X280"/>
  <c r="X286" s="1"/>
  <c r="X278"/>
  <c r="Z280"/>
  <c r="Z286" s="1"/>
  <c r="K309"/>
  <c r="N356"/>
  <c r="N362" s="1"/>
  <c r="P356"/>
  <c r="P362" s="1"/>
  <c r="T356"/>
  <c r="T362" s="1"/>
  <c r="Z356"/>
  <c r="Z362" s="1"/>
  <c r="Z354"/>
  <c r="K385"/>
  <c r="K391" s="1"/>
  <c r="P385"/>
  <c r="P391" s="1"/>
  <c r="P383"/>
  <c r="T385"/>
  <c r="T391" s="1"/>
  <c r="X385"/>
  <c r="N432"/>
  <c r="N438" s="1"/>
  <c r="P432"/>
  <c r="T432"/>
  <c r="T438" s="1"/>
  <c r="Z432"/>
  <c r="Z438" s="1"/>
  <c r="M544"/>
  <c r="O544"/>
  <c r="O550" s="1"/>
  <c r="X544"/>
  <c r="X550" s="1"/>
  <c r="K648"/>
  <c r="P648"/>
  <c r="P654" s="1"/>
  <c r="T648"/>
  <c r="T646"/>
  <c r="K616"/>
  <c r="P616"/>
  <c r="P589"/>
  <c r="T616"/>
  <c r="K794"/>
  <c r="N794"/>
  <c r="N792"/>
  <c r="P794"/>
  <c r="P792"/>
  <c r="T794"/>
  <c r="T792"/>
  <c r="Z794"/>
  <c r="Z792"/>
  <c r="H886"/>
  <c r="H892" s="1"/>
  <c r="R886"/>
  <c r="X886"/>
  <c r="X892" s="1"/>
  <c r="N942"/>
  <c r="N948" s="1"/>
  <c r="P942"/>
  <c r="P948" s="1"/>
  <c r="T942"/>
  <c r="T948" s="1"/>
  <c r="T940"/>
  <c r="Z942"/>
  <c r="Z948" s="1"/>
  <c r="K32"/>
  <c r="T32"/>
  <c r="Z32"/>
  <c r="H90"/>
  <c r="H96" s="1"/>
  <c r="O90"/>
  <c r="O96" s="1"/>
  <c r="O88"/>
  <c r="M119"/>
  <c r="M125" s="1"/>
  <c r="R119"/>
  <c r="R125" s="1"/>
  <c r="V119"/>
  <c r="V125" s="1"/>
  <c r="M195"/>
  <c r="M201" s="1"/>
  <c r="R195"/>
  <c r="R201" s="1"/>
  <c r="N1581"/>
  <c r="P1581"/>
  <c r="T1581"/>
  <c r="Z1581"/>
  <c r="K1667"/>
  <c r="K1956" s="1"/>
  <c r="K1974" s="1"/>
  <c r="M1667"/>
  <c r="M1956" s="1"/>
  <c r="M1974" s="1"/>
  <c r="M1664"/>
  <c r="O1667"/>
  <c r="O1974" s="1"/>
  <c r="O1664"/>
  <c r="Y1667"/>
  <c r="Y1974" s="1"/>
  <c r="K1740"/>
  <c r="K1746" s="1"/>
  <c r="N1740"/>
  <c r="N1746" s="1"/>
  <c r="Z1740"/>
  <c r="Z1746" s="1"/>
  <c r="Z1738"/>
  <c r="K1778"/>
  <c r="K1784" s="1"/>
  <c r="P1778"/>
  <c r="P1784" s="1"/>
  <c r="T1778"/>
  <c r="T1784" s="1"/>
  <c r="H1870"/>
  <c r="H1876" s="1"/>
  <c r="M1870"/>
  <c r="M1876" s="1"/>
  <c r="O1870"/>
  <c r="R1870"/>
  <c r="R1876" s="1"/>
  <c r="X1870"/>
  <c r="X1876" s="1"/>
  <c r="H1908"/>
  <c r="H1914" s="1"/>
  <c r="O1908"/>
  <c r="O1914" s="1"/>
  <c r="O1906"/>
  <c r="Y1908"/>
  <c r="Y1914" s="1"/>
  <c r="Y1906"/>
  <c r="K1946"/>
  <c r="N1946"/>
  <c r="P1946"/>
  <c r="H32"/>
  <c r="R32"/>
  <c r="X32"/>
  <c r="K90"/>
  <c r="K96" s="1"/>
  <c r="K119"/>
  <c r="N119"/>
  <c r="N125" s="1"/>
  <c r="N117"/>
  <c r="P119"/>
  <c r="P125" s="1"/>
  <c r="T119"/>
  <c r="T125" s="1"/>
  <c r="X119"/>
  <c r="X125" s="1"/>
  <c r="X117"/>
  <c r="Z119"/>
  <c r="Z125" s="1"/>
  <c r="Z117"/>
  <c r="H157"/>
  <c r="H163" s="1"/>
  <c r="M157"/>
  <c r="M163" s="1"/>
  <c r="M155"/>
  <c r="O157"/>
  <c r="O163" s="1"/>
  <c r="O155"/>
  <c r="R157"/>
  <c r="R163" s="1"/>
  <c r="V157"/>
  <c r="V163" s="1"/>
  <c r="Y157"/>
  <c r="Y163" s="1"/>
  <c r="K195"/>
  <c r="K201" s="1"/>
  <c r="N195"/>
  <c r="N201" s="1"/>
  <c r="P195"/>
  <c r="P201" s="1"/>
  <c r="T195"/>
  <c r="T201" s="1"/>
  <c r="Z195"/>
  <c r="Z201" s="1"/>
  <c r="Z193"/>
  <c r="N224"/>
  <c r="N230" s="1"/>
  <c r="N222"/>
  <c r="P224"/>
  <c r="T224"/>
  <c r="X224"/>
  <c r="X222"/>
  <c r="Z224"/>
  <c r="Z230" s="1"/>
  <c r="Z222"/>
  <c r="H280"/>
  <c r="H286" s="1"/>
  <c r="O280"/>
  <c r="O286" s="1"/>
  <c r="O278"/>
  <c r="R280"/>
  <c r="R286" s="1"/>
  <c r="V280"/>
  <c r="V286" s="1"/>
  <c r="H309"/>
  <c r="H315" s="1"/>
  <c r="M309"/>
  <c r="M315" s="1"/>
  <c r="O309"/>
  <c r="O315" s="1"/>
  <c r="H356"/>
  <c r="H362" s="1"/>
  <c r="R356"/>
  <c r="R362" s="1"/>
  <c r="X356"/>
  <c r="M385"/>
  <c r="M391" s="1"/>
  <c r="M383"/>
  <c r="O385"/>
  <c r="O391" s="1"/>
  <c r="O383"/>
  <c r="Y385"/>
  <c r="Y391" s="1"/>
  <c r="H432"/>
  <c r="H438" s="1"/>
  <c r="O432"/>
  <c r="O438" s="1"/>
  <c r="R432"/>
  <c r="R438" s="1"/>
  <c r="X432"/>
  <c r="X438" s="1"/>
  <c r="K544"/>
  <c r="K550" s="1"/>
  <c r="P544"/>
  <c r="P550" s="1"/>
  <c r="T544"/>
  <c r="T550" s="1"/>
  <c r="T542"/>
  <c r="M648"/>
  <c r="M654" s="1"/>
  <c r="O648"/>
  <c r="O654" s="1"/>
  <c r="X648"/>
  <c r="X654" s="1"/>
  <c r="H616"/>
  <c r="M616"/>
  <c r="M589"/>
  <c r="O616"/>
  <c r="X616"/>
  <c r="H794"/>
  <c r="M794"/>
  <c r="O794"/>
  <c r="O792"/>
  <c r="R794"/>
  <c r="X794"/>
  <c r="N886"/>
  <c r="N892" s="1"/>
  <c r="P886"/>
  <c r="P892" s="1"/>
  <c r="T886"/>
  <c r="T892" s="1"/>
  <c r="T884"/>
  <c r="Z886"/>
  <c r="Z892" s="1"/>
  <c r="Z884"/>
  <c r="H942"/>
  <c r="H948" s="1"/>
  <c r="O942"/>
  <c r="O948" s="1"/>
  <c r="R942"/>
  <c r="R948" s="1"/>
  <c r="X942"/>
  <c r="X948" s="1"/>
  <c r="H1581"/>
  <c r="R1581"/>
  <c r="X1581"/>
  <c r="H1667"/>
  <c r="H1956" s="1"/>
  <c r="H1974" s="1"/>
  <c r="H1664"/>
  <c r="N1667"/>
  <c r="N1974" s="1"/>
  <c r="N1664"/>
  <c r="P1667"/>
  <c r="P1672" s="1"/>
  <c r="P1664"/>
  <c r="R1667"/>
  <c r="R1974" s="1"/>
  <c r="R1664"/>
  <c r="T1667"/>
  <c r="T1672" s="1"/>
  <c r="T1664"/>
  <c r="V1667"/>
  <c r="V1974" s="1"/>
  <c r="X1667"/>
  <c r="X1672" s="1"/>
  <c r="X1664"/>
  <c r="Z1667"/>
  <c r="Z1974" s="1"/>
  <c r="Z1664"/>
  <c r="O1740"/>
  <c r="O1746" s="1"/>
  <c r="R1740"/>
  <c r="R1746" s="1"/>
  <c r="O1778"/>
  <c r="O1784" s="1"/>
  <c r="O1776"/>
  <c r="Y1778"/>
  <c r="Y1784" s="1"/>
  <c r="Y1776"/>
  <c r="K1870"/>
  <c r="K1876" s="1"/>
  <c r="N1870"/>
  <c r="N1876" s="1"/>
  <c r="N1868"/>
  <c r="P1870"/>
  <c r="P1876" s="1"/>
  <c r="P1868"/>
  <c r="T1870"/>
  <c r="T1876" s="1"/>
  <c r="T1868"/>
  <c r="Z1870"/>
  <c r="Z1876" s="1"/>
  <c r="Z1868"/>
  <c r="K1908"/>
  <c r="K1914" s="1"/>
  <c r="H1946"/>
  <c r="M1946"/>
  <c r="O1946"/>
  <c r="R1946"/>
  <c r="X1946"/>
  <c r="H796"/>
  <c r="H1975" s="1"/>
  <c r="H1957" s="1"/>
  <c r="P796"/>
  <c r="P1975" s="1"/>
  <c r="P1957" s="1"/>
  <c r="Z796"/>
  <c r="Z1975" s="1"/>
  <c r="Z1957" s="1"/>
  <c r="K796"/>
  <c r="K1975" s="1"/>
  <c r="K1957" s="1"/>
  <c r="M796"/>
  <c r="M1975" s="1"/>
  <c r="M1957" s="1"/>
  <c r="O796"/>
  <c r="O1975" s="1"/>
  <c r="O1957" s="1"/>
  <c r="N796"/>
  <c r="N1975" s="1"/>
  <c r="N1957" s="1"/>
  <c r="R796"/>
  <c r="R1975" s="1"/>
  <c r="R1957" s="1"/>
  <c r="T796"/>
  <c r="T1975" s="1"/>
  <c r="T1957" s="1"/>
  <c r="X796"/>
  <c r="X1975" s="1"/>
  <c r="X1957" s="1"/>
  <c r="F540"/>
  <c r="F53"/>
  <c r="F63"/>
  <c r="F65"/>
  <c r="F66"/>
  <c r="F84"/>
  <c r="F85"/>
  <c r="F94"/>
  <c r="F1734"/>
  <c r="M59"/>
  <c r="O59"/>
  <c r="F112"/>
  <c r="F640"/>
  <c r="F879"/>
  <c r="F937"/>
  <c r="F381"/>
  <c r="X1776"/>
  <c r="F57"/>
  <c r="F191"/>
  <c r="G507"/>
  <c r="F507" s="1"/>
  <c r="G1872"/>
  <c r="F1872" s="1"/>
  <c r="F1863"/>
  <c r="G1951"/>
  <c r="F1951" s="1"/>
  <c r="F1942"/>
  <c r="F273"/>
  <c r="F275"/>
  <c r="F303"/>
  <c r="F349"/>
  <c r="G386"/>
  <c r="F386" s="1"/>
  <c r="F377"/>
  <c r="G549"/>
  <c r="F549" s="1"/>
  <c r="F615"/>
  <c r="G1667"/>
  <c r="F1658"/>
  <c r="F536"/>
  <c r="F538"/>
  <c r="N1906"/>
  <c r="P1906"/>
  <c r="T1906"/>
  <c r="X1906"/>
  <c r="Z1906"/>
  <c r="G33"/>
  <c r="G200"/>
  <c r="F200" s="1"/>
  <c r="F283"/>
  <c r="F357"/>
  <c r="G390"/>
  <c r="F390" s="1"/>
  <c r="G545"/>
  <c r="F545" s="1"/>
  <c r="F611"/>
  <c r="G946"/>
  <c r="F946" s="1"/>
  <c r="F55"/>
  <c r="F56"/>
  <c r="F62"/>
  <c r="P88"/>
  <c r="X88"/>
  <c r="Z88"/>
  <c r="F150"/>
  <c r="F187"/>
  <c r="F188"/>
  <c r="M222"/>
  <c r="Y222"/>
  <c r="F217"/>
  <c r="Z307"/>
  <c r="F312"/>
  <c r="F379"/>
  <c r="F425"/>
  <c r="F427"/>
  <c r="G434"/>
  <c r="F434" s="1"/>
  <c r="F642"/>
  <c r="F644"/>
  <c r="F935"/>
  <c r="F1660"/>
  <c r="F1662"/>
  <c r="F1736"/>
  <c r="F1938"/>
  <c r="M32"/>
  <c r="O32"/>
  <c r="O68"/>
  <c r="Y68"/>
  <c r="G92"/>
  <c r="F92" s="1"/>
  <c r="F83"/>
  <c r="G123"/>
  <c r="F123" s="1"/>
  <c r="F114"/>
  <c r="G199"/>
  <c r="F199" s="1"/>
  <c r="F190"/>
  <c r="G196"/>
  <c r="F196" s="1"/>
  <c r="K224"/>
  <c r="K230" s="1"/>
  <c r="G228"/>
  <c r="F228" s="1"/>
  <c r="F219"/>
  <c r="M224"/>
  <c r="M230" s="1"/>
  <c r="G282"/>
  <c r="F282" s="1"/>
  <c r="G310"/>
  <c r="F310" s="1"/>
  <c r="F301"/>
  <c r="F311"/>
  <c r="N309"/>
  <c r="N315" s="1"/>
  <c r="F358"/>
  <c r="G360"/>
  <c r="F360" s="1"/>
  <c r="F351"/>
  <c r="F361"/>
  <c r="M356"/>
  <c r="M362" s="1"/>
  <c r="F389"/>
  <c r="F435"/>
  <c r="K432"/>
  <c r="K438" s="1"/>
  <c r="G161"/>
  <c r="F161" s="1"/>
  <c r="F152"/>
  <c r="O222"/>
  <c r="O224"/>
  <c r="O230" s="1"/>
  <c r="Y224"/>
  <c r="Y230" s="1"/>
  <c r="P309"/>
  <c r="P315" s="1"/>
  <c r="T307"/>
  <c r="T309"/>
  <c r="T315" s="1"/>
  <c r="X309"/>
  <c r="X315" s="1"/>
  <c r="G314"/>
  <c r="F314" s="1"/>
  <c r="F305"/>
  <c r="R309"/>
  <c r="R315" s="1"/>
  <c r="Z309"/>
  <c r="Z315" s="1"/>
  <c r="O356"/>
  <c r="O362" s="1"/>
  <c r="H385"/>
  <c r="H391" s="1"/>
  <c r="G509"/>
  <c r="F509" s="1"/>
  <c r="F548"/>
  <c r="G547"/>
  <c r="F547" s="1"/>
  <c r="F652"/>
  <c r="G651"/>
  <c r="F651" s="1"/>
  <c r="F613"/>
  <c r="M886"/>
  <c r="M892" s="1"/>
  <c r="F945"/>
  <c r="K942"/>
  <c r="K948" s="1"/>
  <c r="G944"/>
  <c r="F944" s="1"/>
  <c r="F1670"/>
  <c r="G1669"/>
  <c r="F1669" s="1"/>
  <c r="F1741"/>
  <c r="G1745"/>
  <c r="F1745" s="1"/>
  <c r="H1778"/>
  <c r="H1784" s="1"/>
  <c r="X1778"/>
  <c r="X1784" s="1"/>
  <c r="N1908"/>
  <c r="N1914" s="1"/>
  <c r="R1908"/>
  <c r="R1914" s="1"/>
  <c r="V1908"/>
  <c r="V1914" s="1"/>
  <c r="Z1908"/>
  <c r="Z1914" s="1"/>
  <c r="N59"/>
  <c r="P59"/>
  <c r="X59"/>
  <c r="Z59"/>
  <c r="F54"/>
  <c r="N68"/>
  <c r="P68"/>
  <c r="X68"/>
  <c r="Z68"/>
  <c r="F64"/>
  <c r="F91"/>
  <c r="F95"/>
  <c r="F189"/>
  <c r="M278"/>
  <c r="F281"/>
  <c r="F285"/>
  <c r="M280"/>
  <c r="M286" s="1"/>
  <c r="Y280"/>
  <c r="Y286" s="1"/>
  <c r="F313"/>
  <c r="F359"/>
  <c r="K356"/>
  <c r="K362" s="1"/>
  <c r="N383"/>
  <c r="X383"/>
  <c r="Z383"/>
  <c r="F387"/>
  <c r="N385"/>
  <c r="N391" s="1"/>
  <c r="R385"/>
  <c r="R391" s="1"/>
  <c r="V385"/>
  <c r="V391" s="1"/>
  <c r="Z385"/>
  <c r="Z391" s="1"/>
  <c r="F433"/>
  <c r="F437"/>
  <c r="M432"/>
  <c r="M438" s="1"/>
  <c r="Z542"/>
  <c r="F546"/>
  <c r="H544"/>
  <c r="H550" s="1"/>
  <c r="N544"/>
  <c r="N550" s="1"/>
  <c r="R544"/>
  <c r="R550" s="1"/>
  <c r="Z544"/>
  <c r="Z550" s="1"/>
  <c r="Z646"/>
  <c r="F650"/>
  <c r="H648"/>
  <c r="H654" s="1"/>
  <c r="N648"/>
  <c r="N654" s="1"/>
  <c r="R648"/>
  <c r="R654" s="1"/>
  <c r="Z648"/>
  <c r="Z654" s="1"/>
  <c r="N589"/>
  <c r="T589"/>
  <c r="Z589"/>
  <c r="N616"/>
  <c r="R616"/>
  <c r="Z616"/>
  <c r="F881"/>
  <c r="K886"/>
  <c r="K892" s="1"/>
  <c r="O886"/>
  <c r="O892" s="1"/>
  <c r="M940"/>
  <c r="F943"/>
  <c r="F947"/>
  <c r="M942"/>
  <c r="M948" s="1"/>
  <c r="O1581"/>
  <c r="K1664"/>
  <c r="F1668"/>
  <c r="H1666"/>
  <c r="N1666"/>
  <c r="R1666"/>
  <c r="Z1666"/>
  <c r="F1732"/>
  <c r="G1779"/>
  <c r="F1779" s="1"/>
  <c r="F1865"/>
  <c r="P1908"/>
  <c r="P1914" s="1"/>
  <c r="T1908"/>
  <c r="T1914" s="1"/>
  <c r="X1908"/>
  <c r="X1914" s="1"/>
  <c r="F1940"/>
  <c r="T1946"/>
  <c r="M68"/>
  <c r="F197"/>
  <c r="N90"/>
  <c r="N96" s="1"/>
  <c r="R90"/>
  <c r="R96" s="1"/>
  <c r="V90"/>
  <c r="V96" s="1"/>
  <c r="Z90"/>
  <c r="Z96" s="1"/>
  <c r="G93"/>
  <c r="F93" s="1"/>
  <c r="G122"/>
  <c r="F122" s="1"/>
  <c r="F113"/>
  <c r="P117"/>
  <c r="F24"/>
  <c r="P32"/>
  <c r="F82"/>
  <c r="F86"/>
  <c r="Y88"/>
  <c r="P90"/>
  <c r="P96" s="1"/>
  <c r="T90"/>
  <c r="T96" s="1"/>
  <c r="X90"/>
  <c r="X96" s="1"/>
  <c r="G120"/>
  <c r="F120" s="1"/>
  <c r="F111"/>
  <c r="G124"/>
  <c r="F124" s="1"/>
  <c r="F115"/>
  <c r="F121"/>
  <c r="Y155"/>
  <c r="G158"/>
  <c r="F158" s="1"/>
  <c r="F149"/>
  <c r="G162"/>
  <c r="F162" s="1"/>
  <c r="F153"/>
  <c r="F159"/>
  <c r="G198"/>
  <c r="F198" s="1"/>
  <c r="G227"/>
  <c r="F227" s="1"/>
  <c r="F218"/>
  <c r="F284"/>
  <c r="F388"/>
  <c r="F436"/>
  <c r="F649"/>
  <c r="F653"/>
  <c r="G160"/>
  <c r="F160" s="1"/>
  <c r="F151"/>
  <c r="G225"/>
  <c r="F225" s="1"/>
  <c r="F216"/>
  <c r="G229"/>
  <c r="F229" s="1"/>
  <c r="F220"/>
  <c r="F226"/>
  <c r="N278"/>
  <c r="Z278"/>
  <c r="T354"/>
  <c r="Y383"/>
  <c r="T430"/>
  <c r="Z430"/>
  <c r="F612"/>
  <c r="O589"/>
  <c r="G797"/>
  <c r="F797" s="1"/>
  <c r="F272"/>
  <c r="F274"/>
  <c r="F276"/>
  <c r="F302"/>
  <c r="F304"/>
  <c r="F348"/>
  <c r="F350"/>
  <c r="F352"/>
  <c r="F378"/>
  <c r="F380"/>
  <c r="F424"/>
  <c r="F426"/>
  <c r="F428"/>
  <c r="F537"/>
  <c r="F539"/>
  <c r="F641"/>
  <c r="F643"/>
  <c r="F614"/>
  <c r="G795"/>
  <c r="F795" s="1"/>
  <c r="G799"/>
  <c r="F799" s="1"/>
  <c r="G889"/>
  <c r="F889" s="1"/>
  <c r="F880"/>
  <c r="F890"/>
  <c r="G887"/>
  <c r="F878"/>
  <c r="G891"/>
  <c r="F891" s="1"/>
  <c r="F882"/>
  <c r="F888"/>
  <c r="K1581"/>
  <c r="F934"/>
  <c r="F936"/>
  <c r="F938"/>
  <c r="F1671"/>
  <c r="F1659"/>
  <c r="F1661"/>
  <c r="K1666"/>
  <c r="M1666"/>
  <c r="O1666"/>
  <c r="M1740"/>
  <c r="M1746" s="1"/>
  <c r="N1778"/>
  <c r="N1784" s="1"/>
  <c r="R1778"/>
  <c r="R1784" s="1"/>
  <c r="V1778"/>
  <c r="V1784" s="1"/>
  <c r="Z1778"/>
  <c r="Z1784" s="1"/>
  <c r="Z1776"/>
  <c r="G1781"/>
  <c r="F1781" s="1"/>
  <c r="G1742"/>
  <c r="F1742" s="1"/>
  <c r="F1733"/>
  <c r="F1743"/>
  <c r="T1738"/>
  <c r="G1744"/>
  <c r="F1744" s="1"/>
  <c r="F1735"/>
  <c r="H1740"/>
  <c r="H1746" s="1"/>
  <c r="P1740"/>
  <c r="P1746" s="1"/>
  <c r="T1740"/>
  <c r="T1746" s="1"/>
  <c r="X1740"/>
  <c r="X1746" s="1"/>
  <c r="G1873"/>
  <c r="F1873" s="1"/>
  <c r="F1864"/>
  <c r="F1874"/>
  <c r="G1910"/>
  <c r="F1910" s="1"/>
  <c r="O1868"/>
  <c r="G1871"/>
  <c r="F1871" s="1"/>
  <c r="F1862"/>
  <c r="G1875"/>
  <c r="F1875" s="1"/>
  <c r="F1866"/>
  <c r="G1912"/>
  <c r="F1912" s="1"/>
  <c r="G1948"/>
  <c r="F1948" s="1"/>
  <c r="F1939"/>
  <c r="G1950"/>
  <c r="F1950" s="1"/>
  <c r="F1941"/>
  <c r="F1947"/>
  <c r="F1949"/>
  <c r="Z1944"/>
  <c r="Z1946"/>
  <c r="G1956" l="1"/>
  <c r="G1974" s="1"/>
  <c r="P1956"/>
  <c r="Z1956"/>
  <c r="T1956"/>
  <c r="Y1956"/>
  <c r="N1956"/>
  <c r="O1956"/>
  <c r="X1956"/>
  <c r="R1956"/>
  <c r="V1956"/>
  <c r="Z1952"/>
  <c r="T1952"/>
  <c r="R1952"/>
  <c r="M1952"/>
  <c r="M1953" s="1"/>
  <c r="N1952"/>
  <c r="X1952"/>
  <c r="O1952"/>
  <c r="H1952"/>
  <c r="P1952"/>
  <c r="K1952"/>
  <c r="W1583"/>
  <c r="F1565"/>
  <c r="W1566"/>
  <c r="W1567" s="1"/>
  <c r="W1576" s="1"/>
  <c r="C1955"/>
  <c r="O1672"/>
  <c r="O1673" s="1"/>
  <c r="F796"/>
  <c r="X1974"/>
  <c r="O38"/>
  <c r="O39" s="1"/>
  <c r="R38"/>
  <c r="R39" s="1"/>
  <c r="T38"/>
  <c r="T39" s="1"/>
  <c r="T1974"/>
  <c r="P1974"/>
  <c r="K1672"/>
  <c r="K1673" s="1"/>
  <c r="P38"/>
  <c r="P39" s="1"/>
  <c r="R1672"/>
  <c r="R1673" s="1"/>
  <c r="H1672"/>
  <c r="H1673" s="1"/>
  <c r="M38"/>
  <c r="F33"/>
  <c r="X38"/>
  <c r="X39" s="1"/>
  <c r="H38"/>
  <c r="H39" s="1"/>
  <c r="Z38"/>
  <c r="Z39" s="1"/>
  <c r="K38"/>
  <c r="K39" s="1"/>
  <c r="N38"/>
  <c r="N39" s="1"/>
  <c r="Z1672"/>
  <c r="N1672"/>
  <c r="N1673" s="1"/>
  <c r="M1672"/>
  <c r="R800"/>
  <c r="R801" s="1"/>
  <c r="O800"/>
  <c r="O801" s="1"/>
  <c r="H800"/>
  <c r="H801" s="1"/>
  <c r="X362"/>
  <c r="X363" s="1"/>
  <c r="Z800"/>
  <c r="Z801" s="1"/>
  <c r="T800"/>
  <c r="T801" s="1"/>
  <c r="P800"/>
  <c r="P801" s="1"/>
  <c r="N800"/>
  <c r="N801" s="1"/>
  <c r="P438"/>
  <c r="P439" s="1"/>
  <c r="K315"/>
  <c r="K316" s="1"/>
  <c r="P286"/>
  <c r="P287" s="1"/>
  <c r="K286"/>
  <c r="K287" s="1"/>
  <c r="R230"/>
  <c r="R231" s="1"/>
  <c r="N163"/>
  <c r="N164" s="1"/>
  <c r="Y96"/>
  <c r="Y97" s="1"/>
  <c r="X800"/>
  <c r="X801" s="1"/>
  <c r="M800"/>
  <c r="X230"/>
  <c r="X231" s="1"/>
  <c r="T230"/>
  <c r="T231" s="1"/>
  <c r="P230"/>
  <c r="P231" s="1"/>
  <c r="K125"/>
  <c r="K126" s="1"/>
  <c r="O1876"/>
  <c r="O1877" s="1"/>
  <c r="R892"/>
  <c r="R893" s="1"/>
  <c r="K800"/>
  <c r="K801" s="1"/>
  <c r="T654"/>
  <c r="T655" s="1"/>
  <c r="K654"/>
  <c r="K655" s="1"/>
  <c r="M550"/>
  <c r="M551" s="1"/>
  <c r="X391"/>
  <c r="X392" s="1"/>
  <c r="V230"/>
  <c r="V231" s="1"/>
  <c r="H230"/>
  <c r="H231" s="1"/>
  <c r="Z163"/>
  <c r="Z164" s="1"/>
  <c r="Z1673"/>
  <c r="H392"/>
  <c r="P316"/>
  <c r="R1953"/>
  <c r="R1747"/>
  <c r="O1747"/>
  <c r="P1673"/>
  <c r="X1608"/>
  <c r="R1608"/>
  <c r="H1608"/>
  <c r="X949"/>
  <c r="R949"/>
  <c r="O949"/>
  <c r="H949"/>
  <c r="Z893"/>
  <c r="T893"/>
  <c r="P893"/>
  <c r="N893"/>
  <c r="X617"/>
  <c r="O617"/>
  <c r="H617"/>
  <c r="X655"/>
  <c r="X439"/>
  <c r="R439"/>
  <c r="O439"/>
  <c r="H439"/>
  <c r="R363"/>
  <c r="H363"/>
  <c r="O316"/>
  <c r="Z202"/>
  <c r="T202"/>
  <c r="P202"/>
  <c r="Y164"/>
  <c r="V164"/>
  <c r="P126"/>
  <c r="N126"/>
  <c r="N1747"/>
  <c r="K1747"/>
  <c r="Z1608"/>
  <c r="T1608"/>
  <c r="P1608"/>
  <c r="N1608"/>
  <c r="R202"/>
  <c r="V126"/>
  <c r="R126"/>
  <c r="H97"/>
  <c r="P949"/>
  <c r="N949"/>
  <c r="X893"/>
  <c r="H893"/>
  <c r="T617"/>
  <c r="P617"/>
  <c r="K617"/>
  <c r="Z439"/>
  <c r="N439"/>
  <c r="T392"/>
  <c r="P392"/>
  <c r="T363"/>
  <c r="P363"/>
  <c r="Z287"/>
  <c r="X287"/>
  <c r="N287"/>
  <c r="H202"/>
  <c r="X164"/>
  <c r="K164"/>
  <c r="T1673"/>
  <c r="K363"/>
  <c r="N1915"/>
  <c r="O363"/>
  <c r="X316"/>
  <c r="H1953"/>
  <c r="K1915"/>
  <c r="Z1877"/>
  <c r="T1877"/>
  <c r="P1877"/>
  <c r="N1877"/>
  <c r="K1877"/>
  <c r="Y1785"/>
  <c r="O1785"/>
  <c r="O655"/>
  <c r="T551"/>
  <c r="P551"/>
  <c r="K551"/>
  <c r="Y392"/>
  <c r="O392"/>
  <c r="M316"/>
  <c r="H316"/>
  <c r="V287"/>
  <c r="R287"/>
  <c r="O287"/>
  <c r="H287"/>
  <c r="Z231"/>
  <c r="N231"/>
  <c r="N202"/>
  <c r="K202"/>
  <c r="R164"/>
  <c r="O164"/>
  <c r="H164"/>
  <c r="Z126"/>
  <c r="X126"/>
  <c r="T126"/>
  <c r="K97"/>
  <c r="P1953"/>
  <c r="Y1915"/>
  <c r="O1915"/>
  <c r="H1915"/>
  <c r="X1877"/>
  <c r="R1877"/>
  <c r="H1877"/>
  <c r="T1785"/>
  <c r="P1785"/>
  <c r="K1785"/>
  <c r="Z1747"/>
  <c r="O97"/>
  <c r="Z949"/>
  <c r="T949"/>
  <c r="P655"/>
  <c r="X551"/>
  <c r="O551"/>
  <c r="T439"/>
  <c r="K392"/>
  <c r="Z363"/>
  <c r="N363"/>
  <c r="T287"/>
  <c r="X202"/>
  <c r="O202"/>
  <c r="T164"/>
  <c r="P164"/>
  <c r="Y126"/>
  <c r="O126"/>
  <c r="H126"/>
  <c r="X1673"/>
  <c r="F1667"/>
  <c r="F1956" s="1"/>
  <c r="F1974" s="1"/>
  <c r="M792"/>
  <c r="M617"/>
  <c r="M646"/>
  <c r="M392"/>
  <c r="M307"/>
  <c r="M164"/>
  <c r="M30"/>
  <c r="M126"/>
  <c r="M202"/>
  <c r="M97"/>
  <c r="M655"/>
  <c r="M117"/>
  <c r="M1868"/>
  <c r="M1944"/>
  <c r="M1877"/>
  <c r="T1747"/>
  <c r="H1747"/>
  <c r="O1608"/>
  <c r="T97"/>
  <c r="Z97"/>
  <c r="R97"/>
  <c r="T1915"/>
  <c r="O893"/>
  <c r="R617"/>
  <c r="R655"/>
  <c r="H655"/>
  <c r="Z551"/>
  <c r="N551"/>
  <c r="Z392"/>
  <c r="R392"/>
  <c r="Y287"/>
  <c r="V1915"/>
  <c r="H1785"/>
  <c r="K949"/>
  <c r="Z316"/>
  <c r="T316"/>
  <c r="Y231"/>
  <c r="K439"/>
  <c r="N316"/>
  <c r="X1747"/>
  <c r="P1747"/>
  <c r="Z1785"/>
  <c r="V1785"/>
  <c r="R1785"/>
  <c r="N1785"/>
  <c r="K1608"/>
  <c r="X97"/>
  <c r="P97"/>
  <c r="V97"/>
  <c r="N97"/>
  <c r="X1915"/>
  <c r="P1915"/>
  <c r="K893"/>
  <c r="Z617"/>
  <c r="N617"/>
  <c r="Z655"/>
  <c r="N655"/>
  <c r="R551"/>
  <c r="H551"/>
  <c r="V392"/>
  <c r="N392"/>
  <c r="Z1915"/>
  <c r="R1915"/>
  <c r="X1785"/>
  <c r="R316"/>
  <c r="O231"/>
  <c r="K231"/>
  <c r="G25"/>
  <c r="F16"/>
  <c r="F887"/>
  <c r="E245" i="6"/>
  <c r="E246" s="1"/>
  <c r="G245"/>
  <c r="G246" s="1"/>
  <c r="C245"/>
  <c r="C246" s="1"/>
  <c r="D240"/>
  <c r="G240"/>
  <c r="K240"/>
  <c r="G224"/>
  <c r="M120"/>
  <c r="M121" s="1"/>
  <c r="O120"/>
  <c r="O121" s="1"/>
  <c r="D109"/>
  <c r="E109"/>
  <c r="G109"/>
  <c r="K109"/>
  <c r="D87"/>
  <c r="O53"/>
  <c r="O47"/>
  <c r="O48" s="1"/>
  <c r="K42"/>
  <c r="K43" s="1"/>
  <c r="C42"/>
  <c r="C43" s="1"/>
  <c r="P36"/>
  <c r="P37" s="1"/>
  <c r="C15"/>
  <c r="C16" s="1"/>
  <c r="K1953" i="7" l="1"/>
  <c r="X1953"/>
  <c r="T1953"/>
  <c r="O1953"/>
  <c r="N1953"/>
  <c r="Z1953"/>
  <c r="W1584"/>
  <c r="W1593" s="1"/>
  <c r="F1566"/>
  <c r="W1602"/>
  <c r="W1974" s="1"/>
  <c r="W1568"/>
  <c r="W1577" s="1"/>
  <c r="W1585"/>
  <c r="F1567"/>
  <c r="W1603"/>
  <c r="W1975" s="1"/>
  <c r="W1957" s="1"/>
  <c r="W1569"/>
  <c r="D247" i="6"/>
  <c r="P247"/>
  <c r="O247"/>
  <c r="K247"/>
  <c r="G247"/>
  <c r="M247"/>
  <c r="E247"/>
  <c r="M801" i="7"/>
  <c r="M893"/>
  <c r="M287"/>
  <c r="M39"/>
  <c r="M363"/>
  <c r="M949"/>
  <c r="M231"/>
  <c r="M439"/>
  <c r="M1673"/>
  <c r="M1747"/>
  <c r="G34"/>
  <c r="F25"/>
  <c r="W1594" l="1"/>
  <c r="W1586"/>
  <c r="F1568"/>
  <c r="W1604"/>
  <c r="W1976" s="1"/>
  <c r="W1958" s="1"/>
  <c r="F1584"/>
  <c r="F1602"/>
  <c r="W1570"/>
  <c r="F1585"/>
  <c r="F1576"/>
  <c r="F1603" s="1"/>
  <c r="W1587"/>
  <c r="F1569"/>
  <c r="W1578"/>
  <c r="W1605" s="1"/>
  <c r="W1977" s="1"/>
  <c r="W1959" s="1"/>
  <c r="F34"/>
  <c r="G1975"/>
  <c r="G1957" s="1"/>
  <c r="G26"/>
  <c r="F17"/>
  <c r="W1595" l="1"/>
  <c r="W1596"/>
  <c r="F1587"/>
  <c r="F1578"/>
  <c r="F1605" s="1"/>
  <c r="W1571"/>
  <c r="W1572" s="1"/>
  <c r="W1588"/>
  <c r="W1589" s="1"/>
  <c r="W1590" s="1"/>
  <c r="F1570"/>
  <c r="W1579"/>
  <c r="W1606" s="1"/>
  <c r="W1978" s="1"/>
  <c r="W1960" s="1"/>
  <c r="F1586"/>
  <c r="F1577"/>
  <c r="F1604" s="1"/>
  <c r="F1975"/>
  <c r="F1957" s="1"/>
  <c r="G35"/>
  <c r="F26"/>
  <c r="W1573" l="1"/>
  <c r="F1596"/>
  <c r="F1571"/>
  <c r="W1597"/>
  <c r="F1588"/>
  <c r="F1589" s="1"/>
  <c r="F1590" s="1"/>
  <c r="F1579"/>
  <c r="F1606" s="1"/>
  <c r="F35"/>
  <c r="F1976" s="1"/>
  <c r="F1958" s="1"/>
  <c r="G1976"/>
  <c r="Y997"/>
  <c r="Q1006"/>
  <c r="Q1004" s="1"/>
  <c r="Q1005" s="1"/>
  <c r="S1006"/>
  <c r="S1004" s="1"/>
  <c r="W1006"/>
  <c r="W1004" s="1"/>
  <c r="W1005" s="1"/>
  <c r="S1015"/>
  <c r="S1013" s="1"/>
  <c r="W1015"/>
  <c r="W1013" s="1"/>
  <c r="W1014" s="1"/>
  <c r="V1024"/>
  <c r="Q1033"/>
  <c r="U1033"/>
  <c r="U1031" s="1"/>
  <c r="U1032" s="1"/>
  <c r="Y1033"/>
  <c r="I1042"/>
  <c r="S1042"/>
  <c r="S1040" s="1"/>
  <c r="S1041" s="1"/>
  <c r="W1042"/>
  <c r="Q1051"/>
  <c r="Q1049" s="1"/>
  <c r="Q1050" s="1"/>
  <c r="U1051"/>
  <c r="I1060"/>
  <c r="I1058" s="1"/>
  <c r="I1059" s="1"/>
  <c r="Y1096"/>
  <c r="I1105"/>
  <c r="I1103" s="1"/>
  <c r="I1104" s="1"/>
  <c r="Q1105"/>
  <c r="Q1103" s="1"/>
  <c r="S1105"/>
  <c r="S1103" s="1"/>
  <c r="S1104" s="1"/>
  <c r="U1105"/>
  <c r="U1103" s="1"/>
  <c r="U1104" s="1"/>
  <c r="W1105"/>
  <c r="W1103" s="1"/>
  <c r="W1104" s="1"/>
  <c r="Y1105"/>
  <c r="I1114"/>
  <c r="I1112" s="1"/>
  <c r="I1113" s="1"/>
  <c r="Q1114"/>
  <c r="S1114"/>
  <c r="S1112" s="1"/>
  <c r="S1113" s="1"/>
  <c r="U1114"/>
  <c r="W1114"/>
  <c r="W1112" s="1"/>
  <c r="W1113" s="1"/>
  <c r="Y1114"/>
  <c r="I1123"/>
  <c r="I1121" s="1"/>
  <c r="I1122" s="1"/>
  <c r="Q1123"/>
  <c r="Q1121" s="1"/>
  <c r="Q1122" s="1"/>
  <c r="S1123"/>
  <c r="S1121" s="1"/>
  <c r="S1122" s="1"/>
  <c r="U1123"/>
  <c r="U1121" s="1"/>
  <c r="U1122" s="1"/>
  <c r="W1123"/>
  <c r="W1121" s="1"/>
  <c r="W1122" s="1"/>
  <c r="Y1123"/>
  <c r="I1132"/>
  <c r="I1130" s="1"/>
  <c r="I1131" s="1"/>
  <c r="Q1132"/>
  <c r="S1132"/>
  <c r="S1130" s="1"/>
  <c r="S1131" s="1"/>
  <c r="U1132"/>
  <c r="W1132"/>
  <c r="W1130" s="1"/>
  <c r="W1131" s="1"/>
  <c r="Y1132"/>
  <c r="I1141"/>
  <c r="I1139" s="1"/>
  <c r="I1140" s="1"/>
  <c r="Q1141"/>
  <c r="Q1139" s="1"/>
  <c r="Q1140" s="1"/>
  <c r="S1141"/>
  <c r="S1139" s="1"/>
  <c r="S1140" s="1"/>
  <c r="U1141"/>
  <c r="U1139" s="1"/>
  <c r="U1140" s="1"/>
  <c r="W1141"/>
  <c r="W1139" s="1"/>
  <c r="W1140" s="1"/>
  <c r="Y1141"/>
  <c r="I1150"/>
  <c r="I1148" s="1"/>
  <c r="I1149" s="1"/>
  <c r="Q1150"/>
  <c r="S1150"/>
  <c r="S1148" s="1"/>
  <c r="S1149" s="1"/>
  <c r="U1150"/>
  <c r="W1150"/>
  <c r="W1148" s="1"/>
  <c r="W1149" s="1"/>
  <c r="Y1150"/>
  <c r="I1159"/>
  <c r="I1157" s="1"/>
  <c r="I1158" s="1"/>
  <c r="Q1159"/>
  <c r="Q1157" s="1"/>
  <c r="S1159"/>
  <c r="S1157" s="1"/>
  <c r="S1158" s="1"/>
  <c r="U1159"/>
  <c r="U1157" s="1"/>
  <c r="U1158" s="1"/>
  <c r="W1159"/>
  <c r="W1157" s="1"/>
  <c r="W1158" s="1"/>
  <c r="Y1159"/>
  <c r="I1168"/>
  <c r="I1166" s="1"/>
  <c r="I1167" s="1"/>
  <c r="S1168"/>
  <c r="S1166" s="1"/>
  <c r="S1167" s="1"/>
  <c r="U1168"/>
  <c r="W1168"/>
  <c r="W1166" s="1"/>
  <c r="W1167" s="1"/>
  <c r="Y1168"/>
  <c r="I1177"/>
  <c r="I1175" s="1"/>
  <c r="I1176" s="1"/>
  <c r="Q1177"/>
  <c r="Q1175" s="1"/>
  <c r="Q1176" s="1"/>
  <c r="S1177"/>
  <c r="S1175" s="1"/>
  <c r="S1176" s="1"/>
  <c r="U1177"/>
  <c r="U1175" s="1"/>
  <c r="U1176" s="1"/>
  <c r="W1177"/>
  <c r="W1175" s="1"/>
  <c r="W1176" s="1"/>
  <c r="Y1177"/>
  <c r="I1186"/>
  <c r="Q1186"/>
  <c r="S1186"/>
  <c r="U1186"/>
  <c r="W1186"/>
  <c r="Y1186"/>
  <c r="I1195"/>
  <c r="I1193" s="1"/>
  <c r="I1194" s="1"/>
  <c r="Q1195"/>
  <c r="Q1193" s="1"/>
  <c r="Q1194" s="1"/>
  <c r="S1195"/>
  <c r="S1193" s="1"/>
  <c r="S1194" s="1"/>
  <c r="U1195"/>
  <c r="U1193" s="1"/>
  <c r="U1194" s="1"/>
  <c r="W1195"/>
  <c r="W1193" s="1"/>
  <c r="W1194" s="1"/>
  <c r="Y1195"/>
  <c r="I1204"/>
  <c r="I1202" s="1"/>
  <c r="I1203" s="1"/>
  <c r="V1204"/>
  <c r="J1213"/>
  <c r="L1213"/>
  <c r="L1211" s="1"/>
  <c r="V1213"/>
  <c r="J1222"/>
  <c r="L1222"/>
  <c r="L1220" s="1"/>
  <c r="J1231"/>
  <c r="L1231"/>
  <c r="L1229" s="1"/>
  <c r="V1231"/>
  <c r="J1240"/>
  <c r="L1238"/>
  <c r="V1240"/>
  <c r="J1249"/>
  <c r="L1249"/>
  <c r="L1247" s="1"/>
  <c r="V1249"/>
  <c r="J1258"/>
  <c r="L1258"/>
  <c r="L1256" s="1"/>
  <c r="V1258"/>
  <c r="J1267"/>
  <c r="L1267"/>
  <c r="L1265" s="1"/>
  <c r="V1267"/>
  <c r="J1276"/>
  <c r="Q1276"/>
  <c r="S1276"/>
  <c r="U1276"/>
  <c r="W1276"/>
  <c r="Y1276"/>
  <c r="I1285"/>
  <c r="V1285"/>
  <c r="J1294"/>
  <c r="L1294"/>
  <c r="L1292" s="1"/>
  <c r="V1294"/>
  <c r="J1303"/>
  <c r="L1303"/>
  <c r="L1301" s="1"/>
  <c r="V1303"/>
  <c r="J1312"/>
  <c r="Q1312"/>
  <c r="S1312"/>
  <c r="U1312"/>
  <c r="W1312"/>
  <c r="Y1312"/>
  <c r="I1321"/>
  <c r="Q1321"/>
  <c r="S1321"/>
  <c r="U1321"/>
  <c r="W1321"/>
  <c r="Y1321"/>
  <c r="I1330"/>
  <c r="V1330"/>
  <c r="S1339"/>
  <c r="U1339"/>
  <c r="W1339"/>
  <c r="Y1339"/>
  <c r="I1348"/>
  <c r="Q1348"/>
  <c r="S1348"/>
  <c r="U1348"/>
  <c r="W1348"/>
  <c r="Y1348"/>
  <c r="I1357"/>
  <c r="Q1357"/>
  <c r="S1357"/>
  <c r="U1357"/>
  <c r="W1357"/>
  <c r="Y1357"/>
  <c r="I1366"/>
  <c r="Q1366"/>
  <c r="S1366"/>
  <c r="U1366"/>
  <c r="W1366"/>
  <c r="Y1366"/>
  <c r="Y961"/>
  <c r="W961"/>
  <c r="U961"/>
  <c r="S961"/>
  <c r="Q961"/>
  <c r="J961"/>
  <c r="V1222"/>
  <c r="V1366"/>
  <c r="U460"/>
  <c r="J970"/>
  <c r="L970"/>
  <c r="L968" s="1"/>
  <c r="V970"/>
  <c r="J979"/>
  <c r="L979"/>
  <c r="L977" s="1"/>
  <c r="V979"/>
  <c r="L988"/>
  <c r="L986" s="1"/>
  <c r="V988"/>
  <c r="J997"/>
  <c r="Q997"/>
  <c r="S997"/>
  <c r="U997"/>
  <c r="W997"/>
  <c r="I1006"/>
  <c r="U1006"/>
  <c r="Y1006"/>
  <c r="I1015"/>
  <c r="Q1015"/>
  <c r="U1015"/>
  <c r="Y1015"/>
  <c r="I1024"/>
  <c r="J1033"/>
  <c r="S1033"/>
  <c r="W1033"/>
  <c r="Q1042"/>
  <c r="U1042"/>
  <c r="Y1042"/>
  <c r="I1051"/>
  <c r="S1051"/>
  <c r="W1051"/>
  <c r="Y1051"/>
  <c r="V1060"/>
  <c r="J1069"/>
  <c r="L1069"/>
  <c r="L1067" s="1"/>
  <c r="V1069"/>
  <c r="J1078"/>
  <c r="Q1078"/>
  <c r="S1078"/>
  <c r="U1078"/>
  <c r="W1078"/>
  <c r="Y1078"/>
  <c r="I1087"/>
  <c r="Q1087"/>
  <c r="S1087"/>
  <c r="U1087"/>
  <c r="W1087"/>
  <c r="Y1087"/>
  <c r="I1096"/>
  <c r="Q1096"/>
  <c r="S1096"/>
  <c r="U1096"/>
  <c r="W1096"/>
  <c r="V961"/>
  <c r="I961"/>
  <c r="J1339"/>
  <c r="I970"/>
  <c r="Q970"/>
  <c r="S970"/>
  <c r="U970"/>
  <c r="W970"/>
  <c r="Y970"/>
  <c r="I979"/>
  <c r="Q979"/>
  <c r="S979"/>
  <c r="U979"/>
  <c r="W979"/>
  <c r="Y979"/>
  <c r="I988"/>
  <c r="Q988"/>
  <c r="S988"/>
  <c r="U988"/>
  <c r="W988"/>
  <c r="Y988"/>
  <c r="I997"/>
  <c r="V997"/>
  <c r="J1006"/>
  <c r="L1006"/>
  <c r="L1004" s="1"/>
  <c r="V1006"/>
  <c r="J1015"/>
  <c r="L1015"/>
  <c r="L1013" s="1"/>
  <c r="V1015"/>
  <c r="J1024"/>
  <c r="Q1024"/>
  <c r="S1024"/>
  <c r="U1024"/>
  <c r="W1024"/>
  <c r="Y1024"/>
  <c r="I1033"/>
  <c r="V1033"/>
  <c r="J1042"/>
  <c r="L1042"/>
  <c r="L1040" s="1"/>
  <c r="V1042"/>
  <c r="J1051"/>
  <c r="L1051"/>
  <c r="L1049" s="1"/>
  <c r="V1051"/>
  <c r="S1060"/>
  <c r="U1060"/>
  <c r="W1060"/>
  <c r="Y1060"/>
  <c r="I1069"/>
  <c r="Q1069"/>
  <c r="S1069"/>
  <c r="U1069"/>
  <c r="W1069"/>
  <c r="Y1069"/>
  <c r="I1078"/>
  <c r="V1078"/>
  <c r="J1087"/>
  <c r="L1087"/>
  <c r="L1085" s="1"/>
  <c r="V1087"/>
  <c r="J1096"/>
  <c r="L1096"/>
  <c r="L1094" s="1"/>
  <c r="V1096"/>
  <c r="J1105"/>
  <c r="L1105"/>
  <c r="L1103" s="1"/>
  <c r="V1105"/>
  <c r="J1114"/>
  <c r="L1114"/>
  <c r="V1114"/>
  <c r="J1123"/>
  <c r="L1123"/>
  <c r="L1121" s="1"/>
  <c r="V1123"/>
  <c r="J1132"/>
  <c r="L1132"/>
  <c r="L1130" s="1"/>
  <c r="V1132"/>
  <c r="J1141"/>
  <c r="L1141"/>
  <c r="L1139" s="1"/>
  <c r="V1141"/>
  <c r="J1150"/>
  <c r="L1150"/>
  <c r="L1148" s="1"/>
  <c r="V1150"/>
  <c r="J1159"/>
  <c r="L1159"/>
  <c r="L1157" s="1"/>
  <c r="V1159"/>
  <c r="L1166"/>
  <c r="V1168"/>
  <c r="J1177"/>
  <c r="L1177"/>
  <c r="L1175" s="1"/>
  <c r="V1177"/>
  <c r="J1186"/>
  <c r="V1186"/>
  <c r="L1195"/>
  <c r="L1193" s="1"/>
  <c r="V1195"/>
  <c r="J1204"/>
  <c r="Q1204"/>
  <c r="S1204"/>
  <c r="U1204"/>
  <c r="W1204"/>
  <c r="Y1204"/>
  <c r="I1213"/>
  <c r="Q1213"/>
  <c r="S1213"/>
  <c r="U1213"/>
  <c r="W1213"/>
  <c r="Y1213"/>
  <c r="I1222"/>
  <c r="Q1222"/>
  <c r="S1222"/>
  <c r="U1222"/>
  <c r="W1222"/>
  <c r="Y1222"/>
  <c r="I1231"/>
  <c r="Q1231"/>
  <c r="S1231"/>
  <c r="U1231"/>
  <c r="W1231"/>
  <c r="Y1231"/>
  <c r="I1240"/>
  <c r="S1240"/>
  <c r="U1240"/>
  <c r="W1240"/>
  <c r="Y1240"/>
  <c r="I1249"/>
  <c r="Q1249"/>
  <c r="S1249"/>
  <c r="U1249"/>
  <c r="W1249"/>
  <c r="Y1249"/>
  <c r="I1258"/>
  <c r="Q1258"/>
  <c r="S1258"/>
  <c r="U1258"/>
  <c r="W1258"/>
  <c r="Y1258"/>
  <c r="I1267"/>
  <c r="Q1267"/>
  <c r="S1267"/>
  <c r="U1267"/>
  <c r="W1267"/>
  <c r="Y1267"/>
  <c r="I1276"/>
  <c r="V1276"/>
  <c r="J1285"/>
  <c r="Q1285"/>
  <c r="S1285"/>
  <c r="U1285"/>
  <c r="W1285"/>
  <c r="Y1285"/>
  <c r="I1294"/>
  <c r="Q1294"/>
  <c r="S1294"/>
  <c r="U1294"/>
  <c r="W1294"/>
  <c r="Y1294"/>
  <c r="I1303"/>
  <c r="Q1303"/>
  <c r="S1303"/>
  <c r="U1303"/>
  <c r="W1303"/>
  <c r="Y1303"/>
  <c r="I1312"/>
  <c r="V1312"/>
  <c r="J1321"/>
  <c r="L1321"/>
  <c r="L1319" s="1"/>
  <c r="V1321"/>
  <c r="J1330"/>
  <c r="S1330"/>
  <c r="U1330"/>
  <c r="W1330"/>
  <c r="Y1330"/>
  <c r="I1339"/>
  <c r="V1339"/>
  <c r="J1348"/>
  <c r="L1348"/>
  <c r="L1346" s="1"/>
  <c r="V1348"/>
  <c r="J1357"/>
  <c r="L1357"/>
  <c r="L1355" s="1"/>
  <c r="V1357"/>
  <c r="J1366"/>
  <c r="L1366"/>
  <c r="L1364" s="1"/>
  <c r="S1014"/>
  <c r="S1005"/>
  <c r="Q1104"/>
  <c r="Q1158"/>
  <c r="G27"/>
  <c r="F18"/>
  <c r="G961"/>
  <c r="G460"/>
  <c r="G458" s="1"/>
  <c r="G997"/>
  <c r="G1033"/>
  <c r="G1031" s="1"/>
  <c r="G1060"/>
  <c r="G1058" s="1"/>
  <c r="G1087"/>
  <c r="G1105"/>
  <c r="G1168"/>
  <c r="G1186"/>
  <c r="G1204"/>
  <c r="G1202" s="1"/>
  <c r="G1231"/>
  <c r="G1276"/>
  <c r="G1274" s="1"/>
  <c r="G1285"/>
  <c r="G1283" s="1"/>
  <c r="G1312"/>
  <c r="G1310" s="1"/>
  <c r="G1321"/>
  <c r="G1330"/>
  <c r="G1328" s="1"/>
  <c r="G1339"/>
  <c r="G1337" s="1"/>
  <c r="G1357"/>
  <c r="G1006"/>
  <c r="G1024"/>
  <c r="G1078"/>
  <c r="G1076" s="1"/>
  <c r="G1114"/>
  <c r="Q1025" l="1"/>
  <c r="F1597"/>
  <c r="G1958"/>
  <c r="I959"/>
  <c r="L1112"/>
  <c r="L1113" s="1"/>
  <c r="M1112"/>
  <c r="M1113" s="1"/>
  <c r="J959"/>
  <c r="J960" s="1"/>
  <c r="S959"/>
  <c r="S960" s="1"/>
  <c r="W959"/>
  <c r="W960" s="1"/>
  <c r="Q959"/>
  <c r="Q960" s="1"/>
  <c r="U959"/>
  <c r="U960" s="1"/>
  <c r="G959"/>
  <c r="G960" s="1"/>
  <c r="U1166"/>
  <c r="U1167" s="1"/>
  <c r="Q1166"/>
  <c r="Q1167" s="1"/>
  <c r="U1148"/>
  <c r="U1149" s="1"/>
  <c r="Q1148"/>
  <c r="Q1149" s="1"/>
  <c r="U1130"/>
  <c r="U1131" s="1"/>
  <c r="Q1130"/>
  <c r="Q1131" s="1"/>
  <c r="U1112"/>
  <c r="U1113" s="1"/>
  <c r="Q1112"/>
  <c r="Q1113" s="1"/>
  <c r="U1049"/>
  <c r="U1050" s="1"/>
  <c r="W1040"/>
  <c r="W1041" s="1"/>
  <c r="I1040"/>
  <c r="I1041" s="1"/>
  <c r="G1112"/>
  <c r="G1229"/>
  <c r="G995"/>
  <c r="J1328"/>
  <c r="AN1187"/>
  <c r="AN1160"/>
  <c r="AN1142"/>
  <c r="AN1124"/>
  <c r="AN1088"/>
  <c r="AN1043"/>
  <c r="AN1049"/>
  <c r="AN1007"/>
  <c r="I960"/>
  <c r="AN1061"/>
  <c r="AN1067"/>
  <c r="AN971"/>
  <c r="AN1295"/>
  <c r="AN1259"/>
  <c r="AN1241"/>
  <c r="AN1223"/>
  <c r="AN1214"/>
  <c r="AN1358"/>
  <c r="AN1364"/>
  <c r="AN1340"/>
  <c r="AN1349"/>
  <c r="AN1355"/>
  <c r="AN1313"/>
  <c r="AN1319"/>
  <c r="AN1169"/>
  <c r="AN1151"/>
  <c r="AN1133"/>
  <c r="AN1115"/>
  <c r="AN1097"/>
  <c r="AN1079"/>
  <c r="AN1034"/>
  <c r="AN998"/>
  <c r="AN980"/>
  <c r="AN986"/>
  <c r="AN962"/>
  <c r="AN968"/>
  <c r="AN1286"/>
  <c r="AN1250"/>
  <c r="AN1232"/>
  <c r="AN1205"/>
  <c r="AN1106"/>
  <c r="L1320"/>
  <c r="G1077"/>
  <c r="G1338"/>
  <c r="G1329"/>
  <c r="G1311"/>
  <c r="G1284"/>
  <c r="G1275"/>
  <c r="G1203"/>
  <c r="G1059"/>
  <c r="G1032"/>
  <c r="G459"/>
  <c r="G1141"/>
  <c r="G1139" s="1"/>
  <c r="G1132"/>
  <c r="G1130" s="1"/>
  <c r="G1123"/>
  <c r="G1121" s="1"/>
  <c r="G1051"/>
  <c r="G1049" s="1"/>
  <c r="G986"/>
  <c r="G979"/>
  <c r="G977" s="1"/>
  <c r="G970"/>
  <c r="G968" s="1"/>
  <c r="G1366"/>
  <c r="G1364" s="1"/>
  <c r="G1348"/>
  <c r="G1346" s="1"/>
  <c r="G1303"/>
  <c r="G1301" s="1"/>
  <c r="G1294"/>
  <c r="G1292" s="1"/>
  <c r="G1267"/>
  <c r="G1265" s="1"/>
  <c r="G1258"/>
  <c r="G1256" s="1"/>
  <c r="G1249"/>
  <c r="G1247" s="1"/>
  <c r="G1240"/>
  <c r="G1238" s="1"/>
  <c r="G1222"/>
  <c r="G1220" s="1"/>
  <c r="G1213"/>
  <c r="G1211" s="1"/>
  <c r="G1193"/>
  <c r="G1177"/>
  <c r="G1175" s="1"/>
  <c r="G1159"/>
  <c r="G1150"/>
  <c r="G1148" s="1"/>
  <c r="G1096"/>
  <c r="G1094" s="1"/>
  <c r="G1069"/>
  <c r="G1067" s="1"/>
  <c r="G1042"/>
  <c r="G1040" s="1"/>
  <c r="G1015"/>
  <c r="G1013" s="1"/>
  <c r="G36"/>
  <c r="G1977" s="1"/>
  <c r="F27"/>
  <c r="Q1574" l="1"/>
  <c r="Q1601" s="1"/>
  <c r="Q1031"/>
  <c r="Q1032" s="1"/>
  <c r="G1959"/>
  <c r="I1592"/>
  <c r="G1598"/>
  <c r="G1599" s="1"/>
  <c r="F1151"/>
  <c r="F1157" s="1"/>
  <c r="G1157"/>
  <c r="G1158" s="1"/>
  <c r="Q1184"/>
  <c r="Q1185" s="1"/>
  <c r="J1220"/>
  <c r="J1221" s="1"/>
  <c r="J1247"/>
  <c r="J1248" s="1"/>
  <c r="Q1274"/>
  <c r="Q1275" s="1"/>
  <c r="J1301"/>
  <c r="J1302" s="1"/>
  <c r="U1310"/>
  <c r="U1311" s="1"/>
  <c r="U1319"/>
  <c r="U1320" s="1"/>
  <c r="W1337"/>
  <c r="W1338" s="1"/>
  <c r="S1346"/>
  <c r="S1347" s="1"/>
  <c r="I1355"/>
  <c r="I1356" s="1"/>
  <c r="W1355"/>
  <c r="W1356" s="1"/>
  <c r="S1364"/>
  <c r="S1365" s="1"/>
  <c r="U458"/>
  <c r="U459" s="1"/>
  <c r="J995"/>
  <c r="J996" s="1"/>
  <c r="W995"/>
  <c r="W996" s="1"/>
  <c r="I1013"/>
  <c r="I1014" s="1"/>
  <c r="I1022"/>
  <c r="I1023" s="1"/>
  <c r="Q1040"/>
  <c r="Q1041" s="1"/>
  <c r="J1067"/>
  <c r="J1068" s="1"/>
  <c r="U1076"/>
  <c r="U1077" s="1"/>
  <c r="U1085"/>
  <c r="U1086" s="1"/>
  <c r="U1094"/>
  <c r="U1095" s="1"/>
  <c r="Q968"/>
  <c r="Q969" s="1"/>
  <c r="Q977"/>
  <c r="Q978" s="1"/>
  <c r="Q986"/>
  <c r="Q987" s="1"/>
  <c r="J1013"/>
  <c r="J1014" s="1"/>
  <c r="U1022"/>
  <c r="U1023" s="1"/>
  <c r="Q1058"/>
  <c r="Q1059" s="1"/>
  <c r="Q1067"/>
  <c r="Q1068" s="1"/>
  <c r="J1094"/>
  <c r="J1095" s="1"/>
  <c r="J1130"/>
  <c r="J1131" s="1"/>
  <c r="J1166"/>
  <c r="J1167" s="1"/>
  <c r="J1193"/>
  <c r="J1194" s="1"/>
  <c r="U1202"/>
  <c r="U1203" s="1"/>
  <c r="U1211"/>
  <c r="U1212" s="1"/>
  <c r="U1220"/>
  <c r="U1221" s="1"/>
  <c r="U1229"/>
  <c r="U1230" s="1"/>
  <c r="U1238"/>
  <c r="U1239" s="1"/>
  <c r="U1247"/>
  <c r="U1248" s="1"/>
  <c r="U1256"/>
  <c r="U1257" s="1"/>
  <c r="U1265"/>
  <c r="U1266" s="1"/>
  <c r="U1283"/>
  <c r="U1284" s="1"/>
  <c r="U1292"/>
  <c r="U1293" s="1"/>
  <c r="U1301"/>
  <c r="U1302" s="1"/>
  <c r="S1328"/>
  <c r="S1329" s="1"/>
  <c r="I1337"/>
  <c r="I1338" s="1"/>
  <c r="J1364"/>
  <c r="J1365" s="1"/>
  <c r="G1103"/>
  <c r="G1104" s="1"/>
  <c r="G1184"/>
  <c r="G1185" s="1"/>
  <c r="G1004"/>
  <c r="G1005" s="1"/>
  <c r="I1184"/>
  <c r="I1185" s="1"/>
  <c r="W1184"/>
  <c r="W1185" s="1"/>
  <c r="J1238"/>
  <c r="J1239" s="1"/>
  <c r="J1274"/>
  <c r="J1275" s="1"/>
  <c r="W1274"/>
  <c r="W1275" s="1"/>
  <c r="J1292"/>
  <c r="J1293" s="1"/>
  <c r="S1310"/>
  <c r="S1311" s="1"/>
  <c r="I1319"/>
  <c r="I1320" s="1"/>
  <c r="W1319"/>
  <c r="W1320" s="1"/>
  <c r="Q1337"/>
  <c r="Q1338" s="1"/>
  <c r="Q1346"/>
  <c r="Q1347" s="1"/>
  <c r="Q1355"/>
  <c r="Q1356" s="1"/>
  <c r="Q1364"/>
  <c r="Q1365" s="1"/>
  <c r="J968"/>
  <c r="J969" s="1"/>
  <c r="Q995"/>
  <c r="Q996" s="1"/>
  <c r="I1004"/>
  <c r="I1005" s="1"/>
  <c r="J1031"/>
  <c r="J1032" s="1"/>
  <c r="U1040"/>
  <c r="U1041" s="1"/>
  <c r="W1049"/>
  <c r="W1050" s="1"/>
  <c r="S1076"/>
  <c r="S1077" s="1"/>
  <c r="I1085"/>
  <c r="I1086" s="1"/>
  <c r="W1085"/>
  <c r="W1086" s="1"/>
  <c r="S1094"/>
  <c r="S1095" s="1"/>
  <c r="I968"/>
  <c r="I969" s="1"/>
  <c r="W968"/>
  <c r="W969" s="1"/>
  <c r="S977"/>
  <c r="S978" s="1"/>
  <c r="I986"/>
  <c r="I987" s="1"/>
  <c r="W986"/>
  <c r="W987" s="1"/>
  <c r="J1004"/>
  <c r="J1005" s="1"/>
  <c r="S1022"/>
  <c r="S1023" s="1"/>
  <c r="I1031"/>
  <c r="I1032" s="1"/>
  <c r="J1058"/>
  <c r="J1059" s="1"/>
  <c r="W1058"/>
  <c r="W1059" s="1"/>
  <c r="S1067"/>
  <c r="S1068" s="1"/>
  <c r="I1076"/>
  <c r="I1077" s="1"/>
  <c r="J1103"/>
  <c r="J1104" s="1"/>
  <c r="J1139"/>
  <c r="J1140" s="1"/>
  <c r="J1175"/>
  <c r="J1176" s="1"/>
  <c r="S1202"/>
  <c r="S1203" s="1"/>
  <c r="I1211"/>
  <c r="I1212" s="1"/>
  <c r="W1211"/>
  <c r="W1212" s="1"/>
  <c r="S1220"/>
  <c r="S1221" s="1"/>
  <c r="I1229"/>
  <c r="I1230" s="1"/>
  <c r="W1229"/>
  <c r="W1230" s="1"/>
  <c r="S1238"/>
  <c r="S1239" s="1"/>
  <c r="I1247"/>
  <c r="I1248" s="1"/>
  <c r="W1247"/>
  <c r="W1248" s="1"/>
  <c r="S1256"/>
  <c r="S1257" s="1"/>
  <c r="I1265"/>
  <c r="I1266" s="1"/>
  <c r="W1265"/>
  <c r="W1266" s="1"/>
  <c r="J1283"/>
  <c r="J1284" s="1"/>
  <c r="W1283"/>
  <c r="W1284" s="1"/>
  <c r="S1292"/>
  <c r="S1293" s="1"/>
  <c r="I1301"/>
  <c r="I1302" s="1"/>
  <c r="W1301"/>
  <c r="W1302" s="1"/>
  <c r="J1319"/>
  <c r="J1320" s="1"/>
  <c r="U1328"/>
  <c r="U1329" s="1"/>
  <c r="U1184"/>
  <c r="U1185" s="1"/>
  <c r="J1229"/>
  <c r="J1230" s="1"/>
  <c r="J1265"/>
  <c r="J1266" s="1"/>
  <c r="U1274"/>
  <c r="U1275" s="1"/>
  <c r="Q1310"/>
  <c r="Q1311" s="1"/>
  <c r="Q1319"/>
  <c r="Q1320" s="1"/>
  <c r="S1337"/>
  <c r="S1338" s="1"/>
  <c r="I1346"/>
  <c r="I1347" s="1"/>
  <c r="W1346"/>
  <c r="W1347" s="1"/>
  <c r="S1355"/>
  <c r="S1356" s="1"/>
  <c r="I1364"/>
  <c r="I1365" s="1"/>
  <c r="W1364"/>
  <c r="W1365" s="1"/>
  <c r="J977"/>
  <c r="J978" s="1"/>
  <c r="S995"/>
  <c r="S996" s="1"/>
  <c r="U1004"/>
  <c r="U1005" s="1"/>
  <c r="U1013"/>
  <c r="U1014" s="1"/>
  <c r="S1031"/>
  <c r="S1032" s="1"/>
  <c r="S1049"/>
  <c r="S1050" s="1"/>
  <c r="Q1076"/>
  <c r="Q1077" s="1"/>
  <c r="Q1085"/>
  <c r="Q1086" s="1"/>
  <c r="Q1094"/>
  <c r="Q1095" s="1"/>
  <c r="J1337"/>
  <c r="J1338" s="1"/>
  <c r="U968"/>
  <c r="U969" s="1"/>
  <c r="U977"/>
  <c r="U978" s="1"/>
  <c r="U986"/>
  <c r="U987" s="1"/>
  <c r="Q1022"/>
  <c r="Q1023" s="1"/>
  <c r="J1049"/>
  <c r="J1050" s="1"/>
  <c r="U1058"/>
  <c r="U1059" s="1"/>
  <c r="U1067"/>
  <c r="U1068" s="1"/>
  <c r="J1112"/>
  <c r="J1113" s="1"/>
  <c r="J1148"/>
  <c r="J1149" s="1"/>
  <c r="J1184"/>
  <c r="J1185" s="1"/>
  <c r="Q1202"/>
  <c r="Q1203" s="1"/>
  <c r="Q1211"/>
  <c r="Q1212" s="1"/>
  <c r="Q1220"/>
  <c r="Q1221" s="1"/>
  <c r="Q1229"/>
  <c r="Q1230" s="1"/>
  <c r="Q1238"/>
  <c r="Q1239" s="1"/>
  <c r="Q1247"/>
  <c r="Q1248" s="1"/>
  <c r="Q1256"/>
  <c r="Q1257" s="1"/>
  <c r="Q1265"/>
  <c r="Q1266" s="1"/>
  <c r="Q1283"/>
  <c r="Q1284" s="1"/>
  <c r="Q1292"/>
  <c r="Q1293" s="1"/>
  <c r="Q1301"/>
  <c r="Q1302" s="1"/>
  <c r="W1328"/>
  <c r="W1329" s="1"/>
  <c r="J1346"/>
  <c r="J1347" s="1"/>
  <c r="G1166"/>
  <c r="G1167" s="1"/>
  <c r="G1319"/>
  <c r="G1320" s="1"/>
  <c r="G1085"/>
  <c r="G1086" s="1"/>
  <c r="G1355"/>
  <c r="G1356" s="1"/>
  <c r="G1022"/>
  <c r="G1023" s="1"/>
  <c r="S1184"/>
  <c r="S1185" s="1"/>
  <c r="J1211"/>
  <c r="J1212" s="1"/>
  <c r="J1256"/>
  <c r="J1257" s="1"/>
  <c r="S1274"/>
  <c r="S1275" s="1"/>
  <c r="I1283"/>
  <c r="I1284" s="1"/>
  <c r="J1310"/>
  <c r="J1311" s="1"/>
  <c r="W1310"/>
  <c r="W1311" s="1"/>
  <c r="S1319"/>
  <c r="S1320" s="1"/>
  <c r="I1328"/>
  <c r="I1329" s="1"/>
  <c r="U1337"/>
  <c r="U1338" s="1"/>
  <c r="U1346"/>
  <c r="U1347" s="1"/>
  <c r="U1355"/>
  <c r="U1356" s="1"/>
  <c r="U1364"/>
  <c r="U1365" s="1"/>
  <c r="U995"/>
  <c r="U996" s="1"/>
  <c r="Q1013"/>
  <c r="Q1014" s="1"/>
  <c r="W1031"/>
  <c r="W1032" s="1"/>
  <c r="I1049"/>
  <c r="I1050" s="1"/>
  <c r="J1076"/>
  <c r="J1077" s="1"/>
  <c r="W1076"/>
  <c r="W1077" s="1"/>
  <c r="S1085"/>
  <c r="S1086" s="1"/>
  <c r="I1094"/>
  <c r="I1095" s="1"/>
  <c r="W1094"/>
  <c r="W1095" s="1"/>
  <c r="S968"/>
  <c r="S969" s="1"/>
  <c r="I977"/>
  <c r="I978" s="1"/>
  <c r="W977"/>
  <c r="W978" s="1"/>
  <c r="S986"/>
  <c r="S987" s="1"/>
  <c r="I995"/>
  <c r="I996" s="1"/>
  <c r="J1022"/>
  <c r="J1023" s="1"/>
  <c r="W1022"/>
  <c r="W1023" s="1"/>
  <c r="J1040"/>
  <c r="J1041" s="1"/>
  <c r="S1058"/>
  <c r="S1059" s="1"/>
  <c r="I1067"/>
  <c r="I1068" s="1"/>
  <c r="W1067"/>
  <c r="W1068" s="1"/>
  <c r="J1085"/>
  <c r="J1086" s="1"/>
  <c r="J1121"/>
  <c r="J1122" s="1"/>
  <c r="J1157"/>
  <c r="J1158" s="1"/>
  <c r="J1202"/>
  <c r="J1203" s="1"/>
  <c r="W1202"/>
  <c r="W1203" s="1"/>
  <c r="S1211"/>
  <c r="S1212" s="1"/>
  <c r="I1220"/>
  <c r="I1221" s="1"/>
  <c r="W1220"/>
  <c r="W1221" s="1"/>
  <c r="S1229"/>
  <c r="S1230" s="1"/>
  <c r="I1238"/>
  <c r="I1239" s="1"/>
  <c r="W1238"/>
  <c r="W1239" s="1"/>
  <c r="S1247"/>
  <c r="S1248" s="1"/>
  <c r="I1256"/>
  <c r="I1257" s="1"/>
  <c r="W1256"/>
  <c r="W1257" s="1"/>
  <c r="S1265"/>
  <c r="S1266" s="1"/>
  <c r="I1274"/>
  <c r="I1275" s="1"/>
  <c r="S1283"/>
  <c r="S1284" s="1"/>
  <c r="I1292"/>
  <c r="I1293" s="1"/>
  <c r="W1292"/>
  <c r="W1293" s="1"/>
  <c r="S1301"/>
  <c r="S1302" s="1"/>
  <c r="I1310"/>
  <c r="I1311" s="1"/>
  <c r="Q1328"/>
  <c r="Q1329" s="1"/>
  <c r="J1355"/>
  <c r="J1356" s="1"/>
  <c r="F1115"/>
  <c r="F1121" s="1"/>
  <c r="L969"/>
  <c r="F1007"/>
  <c r="F1013" s="1"/>
  <c r="F1061"/>
  <c r="F1067" s="1"/>
  <c r="F1142"/>
  <c r="F1148" s="1"/>
  <c r="F1169"/>
  <c r="F1175" s="1"/>
  <c r="F1205"/>
  <c r="F1211" s="1"/>
  <c r="F1232"/>
  <c r="F1238" s="1"/>
  <c r="F1250"/>
  <c r="F1256" s="1"/>
  <c r="F1286"/>
  <c r="F1292" s="1"/>
  <c r="F1340"/>
  <c r="F1346" s="1"/>
  <c r="F962"/>
  <c r="F968" s="1"/>
  <c r="F1133"/>
  <c r="F1139" s="1"/>
  <c r="F1097"/>
  <c r="F1106"/>
  <c r="F1223"/>
  <c r="F1229" s="1"/>
  <c r="F1230" s="1"/>
  <c r="F1034"/>
  <c r="F1040" s="1"/>
  <c r="F1088"/>
  <c r="F1094" s="1"/>
  <c r="F1187"/>
  <c r="F1193" s="1"/>
  <c r="F1214"/>
  <c r="F1220" s="1"/>
  <c r="F1241"/>
  <c r="F1247" s="1"/>
  <c r="F1259"/>
  <c r="F1265" s="1"/>
  <c r="F1295"/>
  <c r="F1301" s="1"/>
  <c r="F1358"/>
  <c r="F1364" s="1"/>
  <c r="F971"/>
  <c r="F977" s="1"/>
  <c r="F1043"/>
  <c r="F1049" s="1"/>
  <c r="F1124"/>
  <c r="F1130" s="1"/>
  <c r="L1050"/>
  <c r="L987"/>
  <c r="L1356"/>
  <c r="AN1112"/>
  <c r="J1329"/>
  <c r="G996"/>
  <c r="F1160"/>
  <c r="G1230"/>
  <c r="F1313"/>
  <c r="G1113"/>
  <c r="F1079"/>
  <c r="F1349"/>
  <c r="F998"/>
  <c r="L1365"/>
  <c r="L1068"/>
  <c r="AN1211"/>
  <c r="L1212"/>
  <c r="AN1238"/>
  <c r="L1239"/>
  <c r="AN1256"/>
  <c r="L1257"/>
  <c r="AN1292"/>
  <c r="L1293"/>
  <c r="AN1004"/>
  <c r="L1005"/>
  <c r="AN1040"/>
  <c r="L1041"/>
  <c r="AN1085"/>
  <c r="L1086"/>
  <c r="AN1103"/>
  <c r="L1104"/>
  <c r="AN1121"/>
  <c r="L1122"/>
  <c r="AN1139"/>
  <c r="L1140"/>
  <c r="AN1157"/>
  <c r="L1158"/>
  <c r="AN1175"/>
  <c r="L1176"/>
  <c r="AN1346"/>
  <c r="L1347"/>
  <c r="AN1220"/>
  <c r="L1221"/>
  <c r="AN1229"/>
  <c r="L1230"/>
  <c r="AN1247"/>
  <c r="L1248"/>
  <c r="AN1265"/>
  <c r="L1266"/>
  <c r="AN1301"/>
  <c r="L1302"/>
  <c r="AN977"/>
  <c r="L978"/>
  <c r="AN1013"/>
  <c r="L1014"/>
  <c r="AN1094"/>
  <c r="L1095"/>
  <c r="AN1130"/>
  <c r="L1131"/>
  <c r="AN1148"/>
  <c r="L1149"/>
  <c r="AN1166"/>
  <c r="L1167"/>
  <c r="AN1193"/>
  <c r="L1194"/>
  <c r="G1041"/>
  <c r="G1095"/>
  <c r="G1194"/>
  <c r="G1221"/>
  <c r="G1248"/>
  <c r="G1266"/>
  <c r="G1302"/>
  <c r="G1365"/>
  <c r="G978"/>
  <c r="G1050"/>
  <c r="G1131"/>
  <c r="G1014"/>
  <c r="G1068"/>
  <c r="G1149"/>
  <c r="G1176"/>
  <c r="G1212"/>
  <c r="G1239"/>
  <c r="G1257"/>
  <c r="G1293"/>
  <c r="G1347"/>
  <c r="G969"/>
  <c r="G987"/>
  <c r="G1122"/>
  <c r="G1140"/>
  <c r="Y1581"/>
  <c r="G28"/>
  <c r="F19"/>
  <c r="F36"/>
  <c r="F1977" s="1"/>
  <c r="F1959" s="1"/>
  <c r="C207" i="6"/>
  <c r="C208" s="1"/>
  <c r="I1598" i="7" l="1"/>
  <c r="I1599" s="1"/>
  <c r="I1601"/>
  <c r="S1598"/>
  <c r="S1599" s="1"/>
  <c r="Q1598"/>
  <c r="Q1599" s="1"/>
  <c r="U1598"/>
  <c r="U1599" s="1"/>
  <c r="W1592"/>
  <c r="J1598"/>
  <c r="U1580"/>
  <c r="S1580"/>
  <c r="F1355"/>
  <c r="F1356" s="1"/>
  <c r="F1112"/>
  <c r="F1113" s="1"/>
  <c r="Q1580"/>
  <c r="F1004"/>
  <c r="F1005" s="1"/>
  <c r="F1085"/>
  <c r="F1086" s="1"/>
  <c r="F1319"/>
  <c r="F1320" s="1"/>
  <c r="F1166"/>
  <c r="F1167" s="1"/>
  <c r="F1103"/>
  <c r="F1104" s="1"/>
  <c r="W1580"/>
  <c r="Y1608"/>
  <c r="F969"/>
  <c r="F1347"/>
  <c r="F1293"/>
  <c r="F1239"/>
  <c r="F1194"/>
  <c r="F1068"/>
  <c r="F1365"/>
  <c r="F1176"/>
  <c r="F1140"/>
  <c r="F987"/>
  <c r="F1266"/>
  <c r="F1041"/>
  <c r="F1095"/>
  <c r="F1122"/>
  <c r="F1302"/>
  <c r="F1248"/>
  <c r="F1212"/>
  <c r="F1149"/>
  <c r="F1050"/>
  <c r="F1221"/>
  <c r="F1158"/>
  <c r="F1014"/>
  <c r="F978"/>
  <c r="F1257"/>
  <c r="F1131"/>
  <c r="V1581"/>
  <c r="G37"/>
  <c r="G1978" s="1"/>
  <c r="F28"/>
  <c r="J1599" l="1"/>
  <c r="J1607"/>
  <c r="J1581"/>
  <c r="S1581"/>
  <c r="S1607"/>
  <c r="S1608" s="1"/>
  <c r="W1581"/>
  <c r="Q1581"/>
  <c r="Q1607"/>
  <c r="G1581"/>
  <c r="G1607"/>
  <c r="G1608" s="1"/>
  <c r="U1581"/>
  <c r="U1607"/>
  <c r="U1608" s="1"/>
  <c r="W1598"/>
  <c r="W1599" s="1"/>
  <c r="W1601"/>
  <c r="G1960"/>
  <c r="V1656"/>
  <c r="I1656"/>
  <c r="Y1647"/>
  <c r="W1647"/>
  <c r="U1647"/>
  <c r="S1647"/>
  <c r="Q1647"/>
  <c r="J1647"/>
  <c r="V1638"/>
  <c r="I1638"/>
  <c r="Y1629"/>
  <c r="W1629"/>
  <c r="U1629"/>
  <c r="S1629"/>
  <c r="Q1629"/>
  <c r="J1629"/>
  <c r="V1620"/>
  <c r="I1620"/>
  <c r="I1618" s="1"/>
  <c r="Y1656"/>
  <c r="W1656"/>
  <c r="U1656"/>
  <c r="S1656"/>
  <c r="Q1656"/>
  <c r="J1656"/>
  <c r="V1647"/>
  <c r="I1647"/>
  <c r="Y1638"/>
  <c r="W1638"/>
  <c r="U1638"/>
  <c r="S1638"/>
  <c r="Q1638"/>
  <c r="J1638"/>
  <c r="V1629"/>
  <c r="I1629"/>
  <c r="Y1620"/>
  <c r="W1620"/>
  <c r="W1618" s="1"/>
  <c r="U1620"/>
  <c r="U1618" s="1"/>
  <c r="S1620"/>
  <c r="S1618" s="1"/>
  <c r="Q1620"/>
  <c r="Q1618" s="1"/>
  <c r="J1620"/>
  <c r="J1618" s="1"/>
  <c r="L961"/>
  <c r="V1608"/>
  <c r="L1276"/>
  <c r="L1033"/>
  <c r="M1025" s="1"/>
  <c r="M1574" s="1"/>
  <c r="L1285"/>
  <c r="L1204"/>
  <c r="L1312"/>
  <c r="L1078"/>
  <c r="L1024"/>
  <c r="L997"/>
  <c r="F37"/>
  <c r="F1978" s="1"/>
  <c r="F1960" s="1"/>
  <c r="Q1608" l="1"/>
  <c r="J1608"/>
  <c r="W1607"/>
  <c r="W1608" s="1"/>
  <c r="L1025"/>
  <c r="M1601"/>
  <c r="M1031"/>
  <c r="M1032" s="1"/>
  <c r="G1971"/>
  <c r="M1598"/>
  <c r="M1599" s="1"/>
  <c r="F1070"/>
  <c r="F1076" s="1"/>
  <c r="L1076"/>
  <c r="AN1076" s="1"/>
  <c r="F1304"/>
  <c r="F1310" s="1"/>
  <c r="L1310"/>
  <c r="F1331"/>
  <c r="F1337" s="1"/>
  <c r="L1337"/>
  <c r="F1052"/>
  <c r="F1058" s="1"/>
  <c r="L1058"/>
  <c r="F1196"/>
  <c r="F1202" s="1"/>
  <c r="L1202"/>
  <c r="F1277"/>
  <c r="F1283" s="1"/>
  <c r="L1283"/>
  <c r="F1322"/>
  <c r="F1328" s="1"/>
  <c r="L1328"/>
  <c r="L1031"/>
  <c r="F1268"/>
  <c r="F1274" s="1"/>
  <c r="L1274"/>
  <c r="F953"/>
  <c r="L959"/>
  <c r="V1582"/>
  <c r="U1582"/>
  <c r="W1582"/>
  <c r="Q1582"/>
  <c r="S1582"/>
  <c r="L1638"/>
  <c r="L1636" s="1"/>
  <c r="U1665"/>
  <c r="Y1665"/>
  <c r="Q1665"/>
  <c r="L1629"/>
  <c r="L1627" s="1"/>
  <c r="L1656"/>
  <c r="L1654" s="1"/>
  <c r="L1582"/>
  <c r="I1582"/>
  <c r="Y1582"/>
  <c r="J1582"/>
  <c r="V1665"/>
  <c r="L1647"/>
  <c r="L1645" s="1"/>
  <c r="W1665"/>
  <c r="J1665"/>
  <c r="S1665"/>
  <c r="I1665"/>
  <c r="AN1070"/>
  <c r="AN1304"/>
  <c r="AN1331"/>
  <c r="AN1052"/>
  <c r="AN1196"/>
  <c r="AN1277"/>
  <c r="AN1322"/>
  <c r="AN1025"/>
  <c r="AN1268"/>
  <c r="L1186"/>
  <c r="L1620"/>
  <c r="G1620"/>
  <c r="G1638"/>
  <c r="G1656"/>
  <c r="G1654" s="1"/>
  <c r="G1629"/>
  <c r="G1647"/>
  <c r="G1645" s="1"/>
  <c r="G1665"/>
  <c r="G1609"/>
  <c r="G1582"/>
  <c r="Y1628"/>
  <c r="V1637"/>
  <c r="Y1646"/>
  <c r="V1655"/>
  <c r="V1628"/>
  <c r="Y1637"/>
  <c r="V1646"/>
  <c r="Y1655"/>
  <c r="L1574" l="1"/>
  <c r="L1601" s="1"/>
  <c r="U1657"/>
  <c r="U1663" s="1"/>
  <c r="M1971"/>
  <c r="AN953"/>
  <c r="M959"/>
  <c r="M960" s="1"/>
  <c r="AN1274"/>
  <c r="AN1031"/>
  <c r="AN1328"/>
  <c r="AN1283"/>
  <c r="AN1202"/>
  <c r="AN1058"/>
  <c r="AN1337"/>
  <c r="AN1310"/>
  <c r="F959"/>
  <c r="F960" s="1"/>
  <c r="F1178"/>
  <c r="F1184" s="1"/>
  <c r="L1184"/>
  <c r="U1645"/>
  <c r="U1646" s="1"/>
  <c r="U1627"/>
  <c r="U1628" s="1"/>
  <c r="U1654"/>
  <c r="U1655" s="1"/>
  <c r="U1636"/>
  <c r="U1637" s="1"/>
  <c r="F1016"/>
  <c r="F1022" s="1"/>
  <c r="F1023" s="1"/>
  <c r="L1022"/>
  <c r="I1654"/>
  <c r="I1655" s="1"/>
  <c r="S1645"/>
  <c r="S1646" s="1"/>
  <c r="I1636"/>
  <c r="I1637" s="1"/>
  <c r="S1627"/>
  <c r="S1628" s="1"/>
  <c r="W1654"/>
  <c r="W1655" s="1"/>
  <c r="J1654"/>
  <c r="J1655" s="1"/>
  <c r="W1636"/>
  <c r="W1637" s="1"/>
  <c r="J1636"/>
  <c r="J1637" s="1"/>
  <c r="F1621"/>
  <c r="F1627" s="1"/>
  <c r="G1627"/>
  <c r="F1630"/>
  <c r="F1636" s="1"/>
  <c r="G1636"/>
  <c r="Q1645"/>
  <c r="Q1646" s="1"/>
  <c r="Q1627"/>
  <c r="Q1628" s="1"/>
  <c r="Q1654"/>
  <c r="Q1655" s="1"/>
  <c r="Q1636"/>
  <c r="Q1637" s="1"/>
  <c r="F989"/>
  <c r="F995" s="1"/>
  <c r="F996" s="1"/>
  <c r="L995"/>
  <c r="W1645"/>
  <c r="W1646" s="1"/>
  <c r="J1645"/>
  <c r="J1646" s="1"/>
  <c r="W1627"/>
  <c r="W1628" s="1"/>
  <c r="J1627"/>
  <c r="J1628" s="1"/>
  <c r="S1654"/>
  <c r="S1655" s="1"/>
  <c r="I1645"/>
  <c r="I1646" s="1"/>
  <c r="S1636"/>
  <c r="S1637" s="1"/>
  <c r="I1627"/>
  <c r="I1628" s="1"/>
  <c r="Q1657"/>
  <c r="Q1663" s="1"/>
  <c r="I1657"/>
  <c r="I1663" s="1"/>
  <c r="W1657"/>
  <c r="W1663" s="1"/>
  <c r="S1657"/>
  <c r="S1663" s="1"/>
  <c r="J1657"/>
  <c r="J1663" s="1"/>
  <c r="F1639"/>
  <c r="F1645" s="1"/>
  <c r="F1648"/>
  <c r="F1654" s="1"/>
  <c r="G1618"/>
  <c r="L1657"/>
  <c r="AN1016"/>
  <c r="AN989"/>
  <c r="AN959"/>
  <c r="L960"/>
  <c r="AN1621"/>
  <c r="AN1627"/>
  <c r="AN1630"/>
  <c r="AN1636"/>
  <c r="AN1639"/>
  <c r="AN1645"/>
  <c r="AN1648"/>
  <c r="AN1654"/>
  <c r="Q1609"/>
  <c r="L1609"/>
  <c r="S1609"/>
  <c r="Y1609"/>
  <c r="I1609"/>
  <c r="W1609"/>
  <c r="U1609"/>
  <c r="J1609"/>
  <c r="V1609"/>
  <c r="L1275"/>
  <c r="L1032"/>
  <c r="L1329"/>
  <c r="L1284"/>
  <c r="L1203"/>
  <c r="L1059"/>
  <c r="L1338"/>
  <c r="L1311"/>
  <c r="L1077"/>
  <c r="F1275"/>
  <c r="F1032"/>
  <c r="F1329"/>
  <c r="F1284"/>
  <c r="F1203"/>
  <c r="F1059"/>
  <c r="F1338"/>
  <c r="F1311"/>
  <c r="F1077"/>
  <c r="L1665"/>
  <c r="Y1619"/>
  <c r="W1619"/>
  <c r="U1619"/>
  <c r="S1619"/>
  <c r="Q1619"/>
  <c r="J1619"/>
  <c r="V1619"/>
  <c r="I1619"/>
  <c r="L1580" l="1"/>
  <c r="AN995"/>
  <c r="AN1022"/>
  <c r="L996"/>
  <c r="L1023"/>
  <c r="AN1612"/>
  <c r="L1618"/>
  <c r="AN1657"/>
  <c r="L1663"/>
  <c r="L1628"/>
  <c r="L1655"/>
  <c r="L1646"/>
  <c r="L1637"/>
  <c r="F1612"/>
  <c r="F1618" s="1"/>
  <c r="F1619" s="1"/>
  <c r="G1619"/>
  <c r="M1580"/>
  <c r="G1637"/>
  <c r="G1655"/>
  <c r="G1628"/>
  <c r="G1646"/>
  <c r="G1657"/>
  <c r="G1663" s="1"/>
  <c r="I1664"/>
  <c r="I1666"/>
  <c r="I1672" s="1"/>
  <c r="V1664"/>
  <c r="V1666"/>
  <c r="V1672" s="1"/>
  <c r="J1664"/>
  <c r="J1666"/>
  <c r="J1672" s="1"/>
  <c r="Q1664"/>
  <c r="Q1666"/>
  <c r="Q1672" s="1"/>
  <c r="S1664"/>
  <c r="S1666"/>
  <c r="S1672" s="1"/>
  <c r="U1664"/>
  <c r="U1666"/>
  <c r="U1672" s="1"/>
  <c r="W1664"/>
  <c r="W1666"/>
  <c r="W1672" s="1"/>
  <c r="Y1666"/>
  <c r="Y1672" s="1"/>
  <c r="Y1664"/>
  <c r="M1607" l="1"/>
  <c r="L1598"/>
  <c r="L1607" s="1"/>
  <c r="AN1592"/>
  <c r="AN1663"/>
  <c r="AN1618"/>
  <c r="L1619"/>
  <c r="J51"/>
  <c r="Q51"/>
  <c r="S51"/>
  <c r="U51"/>
  <c r="W51"/>
  <c r="Y51"/>
  <c r="I80"/>
  <c r="V80"/>
  <c r="J109"/>
  <c r="Q109"/>
  <c r="S109"/>
  <c r="U109"/>
  <c r="W109"/>
  <c r="Y109"/>
  <c r="I138"/>
  <c r="V138"/>
  <c r="J147"/>
  <c r="Q147"/>
  <c r="S147"/>
  <c r="U147"/>
  <c r="W147"/>
  <c r="Y147"/>
  <c r="I176"/>
  <c r="V176"/>
  <c r="J185"/>
  <c r="Q185"/>
  <c r="S185"/>
  <c r="U185"/>
  <c r="W185"/>
  <c r="Y185"/>
  <c r="I214"/>
  <c r="I212" s="1"/>
  <c r="V214"/>
  <c r="J243"/>
  <c r="Q243"/>
  <c r="S243"/>
  <c r="U243"/>
  <c r="W243"/>
  <c r="Y243"/>
  <c r="I252"/>
  <c r="V252"/>
  <c r="J261"/>
  <c r="Q261"/>
  <c r="S261"/>
  <c r="U261"/>
  <c r="W261"/>
  <c r="Y261"/>
  <c r="I270"/>
  <c r="V270"/>
  <c r="J299"/>
  <c r="Q299"/>
  <c r="S299"/>
  <c r="U299"/>
  <c r="W299"/>
  <c r="Y299"/>
  <c r="I328"/>
  <c r="V328"/>
  <c r="J337"/>
  <c r="Q337"/>
  <c r="S337"/>
  <c r="U337"/>
  <c r="W337"/>
  <c r="Y337"/>
  <c r="I346"/>
  <c r="V346"/>
  <c r="J375"/>
  <c r="J373" s="1"/>
  <c r="Q375"/>
  <c r="Q373" s="1"/>
  <c r="S375"/>
  <c r="S373" s="1"/>
  <c r="U375"/>
  <c r="U373" s="1"/>
  <c r="W375"/>
  <c r="W373" s="1"/>
  <c r="Y375"/>
  <c r="I404"/>
  <c r="V404"/>
  <c r="J413"/>
  <c r="Q413"/>
  <c r="S413"/>
  <c r="U413"/>
  <c r="U411" s="1"/>
  <c r="W413"/>
  <c r="Y413"/>
  <c r="I422"/>
  <c r="V422"/>
  <c r="J451"/>
  <c r="Q451"/>
  <c r="S451"/>
  <c r="U451"/>
  <c r="W451"/>
  <c r="Y451"/>
  <c r="J460"/>
  <c r="Q460"/>
  <c r="S460"/>
  <c r="V460"/>
  <c r="J469"/>
  <c r="Q469"/>
  <c r="S469"/>
  <c r="U469"/>
  <c r="W469"/>
  <c r="Y469"/>
  <c r="I478"/>
  <c r="V478"/>
  <c r="J487"/>
  <c r="Q487"/>
  <c r="S487"/>
  <c r="U487"/>
  <c r="W487"/>
  <c r="Y487"/>
  <c r="I525"/>
  <c r="V525"/>
  <c r="J534"/>
  <c r="J532" s="1"/>
  <c r="Q534"/>
  <c r="Q532" s="1"/>
  <c r="S534"/>
  <c r="S532" s="1"/>
  <c r="U534"/>
  <c r="U532" s="1"/>
  <c r="W534"/>
  <c r="W532" s="1"/>
  <c r="Y534"/>
  <c r="I629"/>
  <c r="V629"/>
  <c r="J638"/>
  <c r="Q638"/>
  <c r="S638"/>
  <c r="U638"/>
  <c r="W638"/>
  <c r="Y638"/>
  <c r="I563"/>
  <c r="V563"/>
  <c r="J667"/>
  <c r="Q667"/>
  <c r="S667"/>
  <c r="U667"/>
  <c r="W667"/>
  <c r="Y667"/>
  <c r="I676"/>
  <c r="V676"/>
  <c r="J685"/>
  <c r="Q685"/>
  <c r="S685"/>
  <c r="U685"/>
  <c r="W685"/>
  <c r="Y685"/>
  <c r="I694"/>
  <c r="V694"/>
  <c r="J703"/>
  <c r="Q703"/>
  <c r="S703"/>
  <c r="U703"/>
  <c r="W703"/>
  <c r="Y703"/>
  <c r="I712"/>
  <c r="V712"/>
  <c r="J721"/>
  <c r="Q721"/>
  <c r="S721"/>
  <c r="U721"/>
  <c r="W721"/>
  <c r="Y721"/>
  <c r="I730"/>
  <c r="V730"/>
  <c r="J739"/>
  <c r="Q739"/>
  <c r="S739"/>
  <c r="U739"/>
  <c r="W739"/>
  <c r="Y739"/>
  <c r="I748"/>
  <c r="V748"/>
  <c r="J757"/>
  <c r="Q757"/>
  <c r="S757"/>
  <c r="U757"/>
  <c r="W757"/>
  <c r="Y757"/>
  <c r="I813"/>
  <c r="V813"/>
  <c r="J822"/>
  <c r="Q822"/>
  <c r="S822"/>
  <c r="U822"/>
  <c r="W822"/>
  <c r="Y822"/>
  <c r="I831"/>
  <c r="V831"/>
  <c r="J840"/>
  <c r="Q840"/>
  <c r="S840"/>
  <c r="U840"/>
  <c r="W840"/>
  <c r="Y840"/>
  <c r="I849"/>
  <c r="V849"/>
  <c r="J858"/>
  <c r="Q858"/>
  <c r="S858"/>
  <c r="U858"/>
  <c r="W858"/>
  <c r="Y858"/>
  <c r="I867"/>
  <c r="V867"/>
  <c r="J876"/>
  <c r="Q876"/>
  <c r="S876"/>
  <c r="U876"/>
  <c r="W876"/>
  <c r="Y876"/>
  <c r="I905"/>
  <c r="V905"/>
  <c r="J914"/>
  <c r="Q914"/>
  <c r="S914"/>
  <c r="U914"/>
  <c r="W914"/>
  <c r="Y914"/>
  <c r="I923"/>
  <c r="V923"/>
  <c r="J932"/>
  <c r="Q932"/>
  <c r="S932"/>
  <c r="U932"/>
  <c r="W932"/>
  <c r="Y932"/>
  <c r="I1685"/>
  <c r="V1685"/>
  <c r="J1694"/>
  <c r="Q1694"/>
  <c r="S1694"/>
  <c r="U1694"/>
  <c r="W1694"/>
  <c r="Y1694"/>
  <c r="I1703"/>
  <c r="V1703"/>
  <c r="J1712"/>
  <c r="Q1712"/>
  <c r="S1712"/>
  <c r="U1712"/>
  <c r="W1712"/>
  <c r="Y1712"/>
  <c r="I1721"/>
  <c r="V1721"/>
  <c r="J1730"/>
  <c r="Q1730"/>
  <c r="S1730"/>
  <c r="U1730"/>
  <c r="W1730"/>
  <c r="Y1730"/>
  <c r="I1759"/>
  <c r="V1759"/>
  <c r="I1806"/>
  <c r="V1806"/>
  <c r="J1815"/>
  <c r="Q1815"/>
  <c r="S1815"/>
  <c r="U1815"/>
  <c r="W1815"/>
  <c r="Y1815"/>
  <c r="I1824"/>
  <c r="V1824"/>
  <c r="J1833"/>
  <c r="Q1833"/>
  <c r="S1833"/>
  <c r="U1833"/>
  <c r="W1833"/>
  <c r="Y1833"/>
  <c r="I1842"/>
  <c r="V1842"/>
  <c r="J1889"/>
  <c r="Q1889"/>
  <c r="Q1881" s="1"/>
  <c r="S1889"/>
  <c r="U1889"/>
  <c r="W1889"/>
  <c r="Y1889"/>
  <c r="I1927"/>
  <c r="V1927"/>
  <c r="J1936"/>
  <c r="Q1936"/>
  <c r="S1936"/>
  <c r="U1936"/>
  <c r="W1936"/>
  <c r="Y1936"/>
  <c r="I51"/>
  <c r="V51"/>
  <c r="J80"/>
  <c r="Q80"/>
  <c r="S80"/>
  <c r="U80"/>
  <c r="W80"/>
  <c r="Y80"/>
  <c r="I109"/>
  <c r="V109"/>
  <c r="J138"/>
  <c r="Q138"/>
  <c r="S138"/>
  <c r="U138"/>
  <c r="W138"/>
  <c r="Y138"/>
  <c r="I147"/>
  <c r="V147"/>
  <c r="J176"/>
  <c r="Q176"/>
  <c r="S176"/>
  <c r="U176"/>
  <c r="W176"/>
  <c r="Y176"/>
  <c r="I185"/>
  <c r="V185"/>
  <c r="J214"/>
  <c r="J212" s="1"/>
  <c r="Q214"/>
  <c r="Q212" s="1"/>
  <c r="S214"/>
  <c r="S212" s="1"/>
  <c r="U214"/>
  <c r="U212" s="1"/>
  <c r="W214"/>
  <c r="W212" s="1"/>
  <c r="Y214"/>
  <c r="I243"/>
  <c r="I241" s="1"/>
  <c r="V243"/>
  <c r="J252"/>
  <c r="Q252"/>
  <c r="S252"/>
  <c r="U252"/>
  <c r="W252"/>
  <c r="Y252"/>
  <c r="I261"/>
  <c r="V261"/>
  <c r="J270"/>
  <c r="Q270"/>
  <c r="S270"/>
  <c r="U270"/>
  <c r="W270"/>
  <c r="Y270"/>
  <c r="I299"/>
  <c r="V299"/>
  <c r="J328"/>
  <c r="Q328"/>
  <c r="S328"/>
  <c r="U328"/>
  <c r="W328"/>
  <c r="Y328"/>
  <c r="I337"/>
  <c r="V337"/>
  <c r="J346"/>
  <c r="Q346"/>
  <c r="S346"/>
  <c r="U346"/>
  <c r="W346"/>
  <c r="Y346"/>
  <c r="I375"/>
  <c r="I373" s="1"/>
  <c r="V375"/>
  <c r="J404"/>
  <c r="Q404"/>
  <c r="S404"/>
  <c r="U404"/>
  <c r="W404"/>
  <c r="Y404"/>
  <c r="I413"/>
  <c r="V413"/>
  <c r="J422"/>
  <c r="Q422"/>
  <c r="S422"/>
  <c r="U422"/>
  <c r="W422"/>
  <c r="Y422"/>
  <c r="I451"/>
  <c r="V451"/>
  <c r="I460"/>
  <c r="W460"/>
  <c r="Y460"/>
  <c r="I469"/>
  <c r="V469"/>
  <c r="J478"/>
  <c r="Q478"/>
  <c r="S478"/>
  <c r="U478"/>
  <c r="W478"/>
  <c r="Y478"/>
  <c r="I487"/>
  <c r="V487"/>
  <c r="J525"/>
  <c r="Q525"/>
  <c r="S525"/>
  <c r="U525"/>
  <c r="W525"/>
  <c r="Y525"/>
  <c r="I534"/>
  <c r="I532" s="1"/>
  <c r="V534"/>
  <c r="J629"/>
  <c r="Q629"/>
  <c r="S629"/>
  <c r="U629"/>
  <c r="W629"/>
  <c r="Y629"/>
  <c r="I638"/>
  <c r="V638"/>
  <c r="J563"/>
  <c r="Q563"/>
  <c r="S563"/>
  <c r="U563"/>
  <c r="W563"/>
  <c r="Y563"/>
  <c r="I667"/>
  <c r="V667"/>
  <c r="J676"/>
  <c r="Q676"/>
  <c r="S676"/>
  <c r="U676"/>
  <c r="W676"/>
  <c r="Y676"/>
  <c r="I685"/>
  <c r="V685"/>
  <c r="J694"/>
  <c r="Q694"/>
  <c r="S694"/>
  <c r="U694"/>
  <c r="W694"/>
  <c r="Y694"/>
  <c r="I703"/>
  <c r="V703"/>
  <c r="J712"/>
  <c r="Q712"/>
  <c r="S712"/>
  <c r="U712"/>
  <c r="W712"/>
  <c r="Y712"/>
  <c r="I721"/>
  <c r="V721"/>
  <c r="J730"/>
  <c r="Q730"/>
  <c r="S730"/>
  <c r="U730"/>
  <c r="W730"/>
  <c r="Y730"/>
  <c r="I739"/>
  <c r="V739"/>
  <c r="J748"/>
  <c r="Q748"/>
  <c r="S748"/>
  <c r="U748"/>
  <c r="W748"/>
  <c r="Y748"/>
  <c r="I757"/>
  <c r="V757"/>
  <c r="J813"/>
  <c r="Q813"/>
  <c r="S813"/>
  <c r="U813"/>
  <c r="W813"/>
  <c r="Y813"/>
  <c r="I822"/>
  <c r="V822"/>
  <c r="J831"/>
  <c r="Q831"/>
  <c r="S831"/>
  <c r="U831"/>
  <c r="W831"/>
  <c r="Y831"/>
  <c r="I840"/>
  <c r="V840"/>
  <c r="J849"/>
  <c r="Q849"/>
  <c r="S849"/>
  <c r="U849"/>
  <c r="W849"/>
  <c r="Y849"/>
  <c r="I858"/>
  <c r="V858"/>
  <c r="J867"/>
  <c r="Q867"/>
  <c r="W867"/>
  <c r="Y867"/>
  <c r="I876"/>
  <c r="V876"/>
  <c r="J905"/>
  <c r="Q905"/>
  <c r="S905"/>
  <c r="U905"/>
  <c r="W905"/>
  <c r="Y905"/>
  <c r="I914"/>
  <c r="V914"/>
  <c r="J923"/>
  <c r="Q923"/>
  <c r="S923"/>
  <c r="U923"/>
  <c r="W923"/>
  <c r="Y923"/>
  <c r="I932"/>
  <c r="V932"/>
  <c r="J1685"/>
  <c r="Q1685"/>
  <c r="S1685"/>
  <c r="U1685"/>
  <c r="W1685"/>
  <c r="Y1685"/>
  <c r="I1694"/>
  <c r="V1694"/>
  <c r="J1703"/>
  <c r="Q1703"/>
  <c r="S1703"/>
  <c r="U1703"/>
  <c r="W1703"/>
  <c r="Y1703"/>
  <c r="I1712"/>
  <c r="V1712"/>
  <c r="J1721"/>
  <c r="Q1721"/>
  <c r="S1721"/>
  <c r="U1721"/>
  <c r="W1721"/>
  <c r="Y1721"/>
  <c r="I1730"/>
  <c r="V1730"/>
  <c r="J1759"/>
  <c r="Q1759"/>
  <c r="S1759"/>
  <c r="U1759"/>
  <c r="W1759"/>
  <c r="Y1759"/>
  <c r="J1806"/>
  <c r="Q1806"/>
  <c r="S1806"/>
  <c r="U1806"/>
  <c r="W1806"/>
  <c r="Y1806"/>
  <c r="I1815"/>
  <c r="V1815"/>
  <c r="J1824"/>
  <c r="Q1824"/>
  <c r="S1824"/>
  <c r="U1824"/>
  <c r="W1824"/>
  <c r="Y1824"/>
  <c r="I1833"/>
  <c r="V1833"/>
  <c r="J1842"/>
  <c r="Q1842"/>
  <c r="S1842"/>
  <c r="U1842"/>
  <c r="W1842"/>
  <c r="Y1842"/>
  <c r="I1889"/>
  <c r="V1889"/>
  <c r="J1927"/>
  <c r="Q1927"/>
  <c r="S1927"/>
  <c r="U1927"/>
  <c r="W1927"/>
  <c r="Y1927"/>
  <c r="I1936"/>
  <c r="V1936"/>
  <c r="AN1178"/>
  <c r="M1581"/>
  <c r="AN1580"/>
  <c r="AN1574"/>
  <c r="L1185"/>
  <c r="F1185"/>
  <c r="AN1184"/>
  <c r="M1185"/>
  <c r="Y1673"/>
  <c r="F1655"/>
  <c r="F1637"/>
  <c r="W1673"/>
  <c r="U1673"/>
  <c r="S1673"/>
  <c r="Q1673"/>
  <c r="J1673"/>
  <c r="V1673"/>
  <c r="I1673"/>
  <c r="F1646"/>
  <c r="F1628"/>
  <c r="G1666"/>
  <c r="G1672" s="1"/>
  <c r="G1664"/>
  <c r="F1657"/>
  <c r="F1663" s="1"/>
  <c r="L1664"/>
  <c r="L1666"/>
  <c r="L1672" s="1"/>
  <c r="G214"/>
  <c r="G252"/>
  <c r="G270"/>
  <c r="G676"/>
  <c r="G712"/>
  <c r="G748"/>
  <c r="G813"/>
  <c r="G849"/>
  <c r="G867"/>
  <c r="G1759"/>
  <c r="G1927"/>
  <c r="G243"/>
  <c r="G261"/>
  <c r="G375"/>
  <c r="G469"/>
  <c r="G667"/>
  <c r="G721"/>
  <c r="G739"/>
  <c r="G757"/>
  <c r="G822"/>
  <c r="G858"/>
  <c r="G876"/>
  <c r="G1889"/>
  <c r="AN1598" l="1"/>
  <c r="L1599"/>
  <c r="I1887"/>
  <c r="I1899"/>
  <c r="I1905" s="1"/>
  <c r="I1906" s="1"/>
  <c r="U1757"/>
  <c r="U1758" s="1"/>
  <c r="U1769"/>
  <c r="U1775" s="1"/>
  <c r="U1776" s="1"/>
  <c r="Q1757"/>
  <c r="Q1769"/>
  <c r="Q1775" s="1"/>
  <c r="Q1776" s="1"/>
  <c r="W1757"/>
  <c r="W1758" s="1"/>
  <c r="W1769"/>
  <c r="W1775" s="1"/>
  <c r="W1776" s="1"/>
  <c r="S1757"/>
  <c r="S1769"/>
  <c r="S1775" s="1"/>
  <c r="S1776" s="1"/>
  <c r="J1757"/>
  <c r="J1769"/>
  <c r="J1778" s="1"/>
  <c r="J1784" s="1"/>
  <c r="I1934"/>
  <c r="I1813"/>
  <c r="I1814" s="1"/>
  <c r="W1719"/>
  <c r="W1720" s="1"/>
  <c r="J1719"/>
  <c r="J1720" s="1"/>
  <c r="W1683"/>
  <c r="Q1719"/>
  <c r="Q1720" s="1"/>
  <c r="G856"/>
  <c r="G857" s="1"/>
  <c r="G373"/>
  <c r="G374" s="1"/>
  <c r="G1769"/>
  <c r="G746"/>
  <c r="G747" s="1"/>
  <c r="G674"/>
  <c r="G675" s="1"/>
  <c r="G268"/>
  <c r="G269" s="1"/>
  <c r="G250"/>
  <c r="G215"/>
  <c r="G221" s="1"/>
  <c r="U1683"/>
  <c r="S1683"/>
  <c r="Q1683"/>
  <c r="J1683"/>
  <c r="J921"/>
  <c r="J922" s="1"/>
  <c r="W903"/>
  <c r="S903"/>
  <c r="J903"/>
  <c r="W829"/>
  <c r="S829"/>
  <c r="J829"/>
  <c r="W728"/>
  <c r="W729" s="1"/>
  <c r="I683"/>
  <c r="W627"/>
  <c r="S627"/>
  <c r="J627"/>
  <c r="W523"/>
  <c r="S523"/>
  <c r="J523"/>
  <c r="W476"/>
  <c r="W477" s="1"/>
  <c r="J476"/>
  <c r="J477" s="1"/>
  <c r="U402"/>
  <c r="Q402"/>
  <c r="U326"/>
  <c r="Q326"/>
  <c r="U174"/>
  <c r="Q174"/>
  <c r="U136"/>
  <c r="Q136"/>
  <c r="U78"/>
  <c r="Q78"/>
  <c r="U1934"/>
  <c r="Q1934"/>
  <c r="U1899"/>
  <c r="U1905" s="1"/>
  <c r="Q1899"/>
  <c r="Q1905" s="1"/>
  <c r="G755"/>
  <c r="G756" s="1"/>
  <c r="G1925"/>
  <c r="G1926" s="1"/>
  <c r="G710"/>
  <c r="G711" s="1"/>
  <c r="U921"/>
  <c r="U922" s="1"/>
  <c r="Q921"/>
  <c r="Q922" s="1"/>
  <c r="U903"/>
  <c r="Q903"/>
  <c r="U865"/>
  <c r="U866" s="1"/>
  <c r="Q865"/>
  <c r="Q866" s="1"/>
  <c r="U847"/>
  <c r="U848" s="1"/>
  <c r="Q847"/>
  <c r="Q848" s="1"/>
  <c r="U829"/>
  <c r="Q829"/>
  <c r="U811"/>
  <c r="U812" s="1"/>
  <c r="Q811"/>
  <c r="Q812" s="1"/>
  <c r="U746"/>
  <c r="U747" s="1"/>
  <c r="Q746"/>
  <c r="Q747" s="1"/>
  <c r="U728"/>
  <c r="U729" s="1"/>
  <c r="Q728"/>
  <c r="Q729" s="1"/>
  <c r="U710"/>
  <c r="U711" s="1"/>
  <c r="Q710"/>
  <c r="Q711" s="1"/>
  <c r="U692"/>
  <c r="U693" s="1"/>
  <c r="Q692"/>
  <c r="Q693" s="1"/>
  <c r="U674"/>
  <c r="U675" s="1"/>
  <c r="Q674"/>
  <c r="Q675" s="1"/>
  <c r="U627"/>
  <c r="Q627"/>
  <c r="U523"/>
  <c r="Q523"/>
  <c r="U476"/>
  <c r="U477" s="1"/>
  <c r="Q476"/>
  <c r="Q477" s="1"/>
  <c r="I458"/>
  <c r="I459" s="1"/>
  <c r="W420"/>
  <c r="W421" s="1"/>
  <c r="S420"/>
  <c r="S421" s="1"/>
  <c r="J420"/>
  <c r="J421" s="1"/>
  <c r="I411"/>
  <c r="I412" s="1"/>
  <c r="W402"/>
  <c r="S402"/>
  <c r="J402"/>
  <c r="W344"/>
  <c r="W345" s="1"/>
  <c r="S344"/>
  <c r="S345" s="1"/>
  <c r="J344"/>
  <c r="J345" s="1"/>
  <c r="I335"/>
  <c r="I336" s="1"/>
  <c r="W326"/>
  <c r="S326"/>
  <c r="J326"/>
  <c r="I297"/>
  <c r="W268"/>
  <c r="W269" s="1"/>
  <c r="S268"/>
  <c r="S269" s="1"/>
  <c r="J268"/>
  <c r="J269" s="1"/>
  <c r="I259"/>
  <c r="I260" s="1"/>
  <c r="W250"/>
  <c r="W251" s="1"/>
  <c r="S250"/>
  <c r="S251" s="1"/>
  <c r="J250"/>
  <c r="J251" s="1"/>
  <c r="I183"/>
  <c r="I184" s="1"/>
  <c r="W174"/>
  <c r="S174"/>
  <c r="J174"/>
  <c r="I145"/>
  <c r="I146" s="1"/>
  <c r="W136"/>
  <c r="S136"/>
  <c r="J136"/>
  <c r="I107"/>
  <c r="W78"/>
  <c r="S78"/>
  <c r="J78"/>
  <c r="I49"/>
  <c r="W1934"/>
  <c r="S1934"/>
  <c r="J1934"/>
  <c r="I1925"/>
  <c r="I1926" s="1"/>
  <c r="I1840"/>
  <c r="I1841" s="1"/>
  <c r="W1831"/>
  <c r="W1832" s="1"/>
  <c r="S1831"/>
  <c r="S1832" s="1"/>
  <c r="J1831"/>
  <c r="J1832" s="1"/>
  <c r="I1822"/>
  <c r="I1823" s="1"/>
  <c r="W1813"/>
  <c r="W1814" s="1"/>
  <c r="S1813"/>
  <c r="S1814" s="1"/>
  <c r="J1813"/>
  <c r="J1814" s="1"/>
  <c r="W1728"/>
  <c r="W1729" s="1"/>
  <c r="S1728"/>
  <c r="S1729" s="1"/>
  <c r="J1728"/>
  <c r="J1729" s="1"/>
  <c r="I1719"/>
  <c r="I1720" s="1"/>
  <c r="W1710"/>
  <c r="W1711" s="1"/>
  <c r="S1710"/>
  <c r="S1711" s="1"/>
  <c r="J1710"/>
  <c r="J1711" s="1"/>
  <c r="I1701"/>
  <c r="I1702" s="1"/>
  <c r="W1692"/>
  <c r="W1693" s="1"/>
  <c r="S1692"/>
  <c r="S1693" s="1"/>
  <c r="J1692"/>
  <c r="J1693" s="1"/>
  <c r="I1683"/>
  <c r="W930"/>
  <c r="W931" s="1"/>
  <c r="S930"/>
  <c r="S931" s="1"/>
  <c r="J930"/>
  <c r="J931" s="1"/>
  <c r="I921"/>
  <c r="I922" s="1"/>
  <c r="W912"/>
  <c r="W913" s="1"/>
  <c r="S912"/>
  <c r="S913" s="1"/>
  <c r="J912"/>
  <c r="J913" s="1"/>
  <c r="I903"/>
  <c r="W874"/>
  <c r="W875" s="1"/>
  <c r="S874"/>
  <c r="S875" s="1"/>
  <c r="J874"/>
  <c r="J875" s="1"/>
  <c r="I865"/>
  <c r="I866" s="1"/>
  <c r="W856"/>
  <c r="W857" s="1"/>
  <c r="S856"/>
  <c r="S857" s="1"/>
  <c r="J856"/>
  <c r="J857" s="1"/>
  <c r="I847"/>
  <c r="I848" s="1"/>
  <c r="W838"/>
  <c r="W839" s="1"/>
  <c r="S838"/>
  <c r="S839" s="1"/>
  <c r="J838"/>
  <c r="J839" s="1"/>
  <c r="I829"/>
  <c r="W820"/>
  <c r="W821" s="1"/>
  <c r="S820"/>
  <c r="S821" s="1"/>
  <c r="J820"/>
  <c r="J821" s="1"/>
  <c r="U755"/>
  <c r="U756" s="1"/>
  <c r="Q755"/>
  <c r="Q756" s="1"/>
  <c r="U737"/>
  <c r="U738" s="1"/>
  <c r="Q737"/>
  <c r="Q738" s="1"/>
  <c r="U719"/>
  <c r="U720" s="1"/>
  <c r="Q719"/>
  <c r="Q720" s="1"/>
  <c r="U701"/>
  <c r="U702" s="1"/>
  <c r="Q701"/>
  <c r="Q702" s="1"/>
  <c r="U683"/>
  <c r="Q683"/>
  <c r="U636"/>
  <c r="U637" s="1"/>
  <c r="Q636"/>
  <c r="Q637" s="1"/>
  <c r="U485"/>
  <c r="U486" s="1"/>
  <c r="Q485"/>
  <c r="Q486" s="1"/>
  <c r="U467"/>
  <c r="U468" s="1"/>
  <c r="Q467"/>
  <c r="Q468" s="1"/>
  <c r="Q458"/>
  <c r="Q459" s="1"/>
  <c r="Q411"/>
  <c r="Q412" s="1"/>
  <c r="U335"/>
  <c r="U336" s="1"/>
  <c r="Q335"/>
  <c r="Q336" s="1"/>
  <c r="U297"/>
  <c r="Q297"/>
  <c r="U259"/>
  <c r="U260" s="1"/>
  <c r="Q259"/>
  <c r="Q260" s="1"/>
  <c r="U241"/>
  <c r="U242" s="1"/>
  <c r="U183"/>
  <c r="U184" s="1"/>
  <c r="Q183"/>
  <c r="Q184" s="1"/>
  <c r="U145"/>
  <c r="U146" s="1"/>
  <c r="Q145"/>
  <c r="Q146" s="1"/>
  <c r="U107"/>
  <c r="Q107"/>
  <c r="U49"/>
  <c r="Q49"/>
  <c r="I811"/>
  <c r="I812" s="1"/>
  <c r="W755"/>
  <c r="W756" s="1"/>
  <c r="S755"/>
  <c r="S756" s="1"/>
  <c r="J755"/>
  <c r="J756" s="1"/>
  <c r="I746"/>
  <c r="I747" s="1"/>
  <c r="W737"/>
  <c r="W738" s="1"/>
  <c r="S737"/>
  <c r="S738" s="1"/>
  <c r="J737"/>
  <c r="J738" s="1"/>
  <c r="I728"/>
  <c r="I729" s="1"/>
  <c r="W719"/>
  <c r="W720" s="1"/>
  <c r="S719"/>
  <c r="S720" s="1"/>
  <c r="J719"/>
  <c r="J720" s="1"/>
  <c r="I710"/>
  <c r="I711" s="1"/>
  <c r="W701"/>
  <c r="W702" s="1"/>
  <c r="S701"/>
  <c r="S702" s="1"/>
  <c r="J701"/>
  <c r="J702" s="1"/>
  <c r="I692"/>
  <c r="I693" s="1"/>
  <c r="W683"/>
  <c r="S683"/>
  <c r="J683"/>
  <c r="I674"/>
  <c r="I675" s="1"/>
  <c r="W636"/>
  <c r="W637" s="1"/>
  <c r="S636"/>
  <c r="S637" s="1"/>
  <c r="J636"/>
  <c r="J637" s="1"/>
  <c r="I627"/>
  <c r="I523"/>
  <c r="W485"/>
  <c r="W486" s="1"/>
  <c r="S485"/>
  <c r="S486" s="1"/>
  <c r="J485"/>
  <c r="J486" s="1"/>
  <c r="I476"/>
  <c r="I477" s="1"/>
  <c r="W467"/>
  <c r="W468" s="1"/>
  <c r="S467"/>
  <c r="S468" s="1"/>
  <c r="J467"/>
  <c r="J468" s="1"/>
  <c r="S458"/>
  <c r="S459" s="1"/>
  <c r="J458"/>
  <c r="J459" s="1"/>
  <c r="I420"/>
  <c r="I421" s="1"/>
  <c r="W411"/>
  <c r="W412" s="1"/>
  <c r="S411"/>
  <c r="S412" s="1"/>
  <c r="J411"/>
  <c r="J412" s="1"/>
  <c r="I402"/>
  <c r="I344"/>
  <c r="I345" s="1"/>
  <c r="W335"/>
  <c r="W336" s="1"/>
  <c r="S335"/>
  <c r="S336" s="1"/>
  <c r="J335"/>
  <c r="J336" s="1"/>
  <c r="I326"/>
  <c r="W297"/>
  <c r="S297"/>
  <c r="J297"/>
  <c r="I268"/>
  <c r="I269" s="1"/>
  <c r="W259"/>
  <c r="W260" s="1"/>
  <c r="S259"/>
  <c r="S260" s="1"/>
  <c r="J259"/>
  <c r="J260" s="1"/>
  <c r="I250"/>
  <c r="I251" s="1"/>
  <c r="W241"/>
  <c r="W242" s="1"/>
  <c r="S241"/>
  <c r="S242" s="1"/>
  <c r="J241"/>
  <c r="J242" s="1"/>
  <c r="W183"/>
  <c r="W184" s="1"/>
  <c r="S183"/>
  <c r="S184" s="1"/>
  <c r="J183"/>
  <c r="J184" s="1"/>
  <c r="I174"/>
  <c r="W145"/>
  <c r="W146" s="1"/>
  <c r="S145"/>
  <c r="S146" s="1"/>
  <c r="J145"/>
  <c r="J146" s="1"/>
  <c r="I136"/>
  <c r="W107"/>
  <c r="S107"/>
  <c r="J107"/>
  <c r="I78"/>
  <c r="W49"/>
  <c r="S49"/>
  <c r="J49"/>
  <c r="I1888"/>
  <c r="S1758"/>
  <c r="Q1758"/>
  <c r="J1758"/>
  <c r="I374"/>
  <c r="I376"/>
  <c r="I382" s="1"/>
  <c r="I383" s="1"/>
  <c r="I242"/>
  <c r="W213"/>
  <c r="W215"/>
  <c r="W221" s="1"/>
  <c r="W222" s="1"/>
  <c r="U213"/>
  <c r="U215"/>
  <c r="U221" s="1"/>
  <c r="U222" s="1"/>
  <c r="S213"/>
  <c r="S215"/>
  <c r="S221" s="1"/>
  <c r="S222" s="1"/>
  <c r="Q213"/>
  <c r="Q215"/>
  <c r="Q221" s="1"/>
  <c r="Q222" s="1"/>
  <c r="J213"/>
  <c r="J215"/>
  <c r="J221" s="1"/>
  <c r="J222" s="1"/>
  <c r="W374"/>
  <c r="W376"/>
  <c r="W382" s="1"/>
  <c r="W383" s="1"/>
  <c r="U374"/>
  <c r="U376"/>
  <c r="U382" s="1"/>
  <c r="U383" s="1"/>
  <c r="S374"/>
  <c r="S376"/>
  <c r="S382" s="1"/>
  <c r="S383" s="1"/>
  <c r="Q374"/>
  <c r="Q376"/>
  <c r="Q382" s="1"/>
  <c r="Q383" s="1"/>
  <c r="J374"/>
  <c r="J376"/>
  <c r="J382" s="1"/>
  <c r="J383" s="1"/>
  <c r="I213"/>
  <c r="I215"/>
  <c r="I221" s="1"/>
  <c r="I222" s="1"/>
  <c r="L109"/>
  <c r="L525"/>
  <c r="L214"/>
  <c r="L212" s="1"/>
  <c r="L469"/>
  <c r="L685"/>
  <c r="L683" s="1"/>
  <c r="L1703"/>
  <c r="L1759"/>
  <c r="L1694"/>
  <c r="L1824"/>
  <c r="L676"/>
  <c r="L748"/>
  <c r="L460"/>
  <c r="L299"/>
  <c r="L297" s="1"/>
  <c r="L422"/>
  <c r="L638"/>
  <c r="L636" s="1"/>
  <c r="L185"/>
  <c r="L413"/>
  <c r="L487"/>
  <c r="L629"/>
  <c r="L703"/>
  <c r="L739"/>
  <c r="L1685"/>
  <c r="L1721"/>
  <c r="L1833"/>
  <c r="L1936"/>
  <c r="L1712"/>
  <c r="L1806"/>
  <c r="L1842"/>
  <c r="L563"/>
  <c r="L694"/>
  <c r="L730"/>
  <c r="L138"/>
  <c r="L270"/>
  <c r="L80"/>
  <c r="L252"/>
  <c r="L375"/>
  <c r="L451"/>
  <c r="L813"/>
  <c r="S1777"/>
  <c r="U31"/>
  <c r="V1777"/>
  <c r="Q1674"/>
  <c r="Q1945"/>
  <c r="U1945"/>
  <c r="W1954"/>
  <c r="J1907"/>
  <c r="Q1907"/>
  <c r="S1916"/>
  <c r="W1907"/>
  <c r="J1777"/>
  <c r="U203"/>
  <c r="Y203"/>
  <c r="V1916"/>
  <c r="I232"/>
  <c r="V232"/>
  <c r="L147"/>
  <c r="I1777"/>
  <c r="I1674"/>
  <c r="V1674"/>
  <c r="J1674"/>
  <c r="S1674"/>
  <c r="W1674"/>
  <c r="Q384"/>
  <c r="U384"/>
  <c r="Y384"/>
  <c r="Q223"/>
  <c r="U223"/>
  <c r="Y223"/>
  <c r="I384"/>
  <c r="V384"/>
  <c r="I223"/>
  <c r="V223"/>
  <c r="Q31"/>
  <c r="Y31"/>
  <c r="L478"/>
  <c r="L404"/>
  <c r="L176"/>
  <c r="L534"/>
  <c r="L721"/>
  <c r="L757"/>
  <c r="L1815"/>
  <c r="L1889"/>
  <c r="L1730"/>
  <c r="L1728" s="1"/>
  <c r="L1927"/>
  <c r="L712"/>
  <c r="L51"/>
  <c r="L49" s="1"/>
  <c r="L328"/>
  <c r="L243"/>
  <c r="L346"/>
  <c r="L667"/>
  <c r="L905"/>
  <c r="W1777"/>
  <c r="L822"/>
  <c r="L831"/>
  <c r="L858"/>
  <c r="L867"/>
  <c r="L923"/>
  <c r="L932"/>
  <c r="L840"/>
  <c r="L849"/>
  <c r="L876"/>
  <c r="L337"/>
  <c r="L914"/>
  <c r="Q1954"/>
  <c r="U1954"/>
  <c r="Y1945"/>
  <c r="J1916"/>
  <c r="S1907"/>
  <c r="U1916"/>
  <c r="Y1916"/>
  <c r="W203"/>
  <c r="V1954"/>
  <c r="I1907"/>
  <c r="V1907"/>
  <c r="I393"/>
  <c r="V393"/>
  <c r="I203"/>
  <c r="V203"/>
  <c r="L261"/>
  <c r="I1945"/>
  <c r="V1945"/>
  <c r="J1945"/>
  <c r="S1945"/>
  <c r="W1945"/>
  <c r="U1907"/>
  <c r="Y1907"/>
  <c r="Q1777"/>
  <c r="U1777"/>
  <c r="Y1777"/>
  <c r="U1674"/>
  <c r="Y1674"/>
  <c r="J384"/>
  <c r="S384"/>
  <c r="W384"/>
  <c r="J223"/>
  <c r="S223"/>
  <c r="W223"/>
  <c r="I31"/>
  <c r="V31"/>
  <c r="J31"/>
  <c r="S31"/>
  <c r="W31"/>
  <c r="M1608"/>
  <c r="AN1672"/>
  <c r="AN1666"/>
  <c r="L1581"/>
  <c r="AN1601"/>
  <c r="L1608"/>
  <c r="F1664"/>
  <c r="G1673"/>
  <c r="G251"/>
  <c r="G1936"/>
  <c r="G1833"/>
  <c r="G1831" s="1"/>
  <c r="G1815"/>
  <c r="G1813" s="1"/>
  <c r="G1730"/>
  <c r="G1728" s="1"/>
  <c r="G1712"/>
  <c r="G1710" s="1"/>
  <c r="G1694"/>
  <c r="G1692" s="1"/>
  <c r="G932"/>
  <c r="G930" s="1"/>
  <c r="G912"/>
  <c r="G840"/>
  <c r="G838" s="1"/>
  <c r="G703"/>
  <c r="G701" s="1"/>
  <c r="G685"/>
  <c r="G638"/>
  <c r="G636" s="1"/>
  <c r="G534"/>
  <c r="G487"/>
  <c r="G485" s="1"/>
  <c r="G451"/>
  <c r="G413"/>
  <c r="G337"/>
  <c r="G335" s="1"/>
  <c r="G299"/>
  <c r="G185"/>
  <c r="G183" s="1"/>
  <c r="G1842"/>
  <c r="G1840" s="1"/>
  <c r="G1824"/>
  <c r="G1822" s="1"/>
  <c r="G1806"/>
  <c r="G1721"/>
  <c r="G1719" s="1"/>
  <c r="G1703"/>
  <c r="G1701" s="1"/>
  <c r="G1685"/>
  <c r="G923"/>
  <c r="G921" s="1"/>
  <c r="G905"/>
  <c r="G831"/>
  <c r="G730"/>
  <c r="G728" s="1"/>
  <c r="G694"/>
  <c r="G692" s="1"/>
  <c r="G563"/>
  <c r="G555" s="1"/>
  <c r="G629"/>
  <c r="G525"/>
  <c r="G478"/>
  <c r="G476" s="1"/>
  <c r="G422"/>
  <c r="G420" s="1"/>
  <c r="G404"/>
  <c r="G344"/>
  <c r="G328"/>
  <c r="G176"/>
  <c r="G138"/>
  <c r="G51"/>
  <c r="G147"/>
  <c r="G145" s="1"/>
  <c r="G109"/>
  <c r="G80"/>
  <c r="F1666"/>
  <c r="F1672" s="1"/>
  <c r="G1777"/>
  <c r="G1907"/>
  <c r="G1945"/>
  <c r="G31"/>
  <c r="G384"/>
  <c r="G393"/>
  <c r="G223"/>
  <c r="Y1841"/>
  <c r="V1832"/>
  <c r="Y1823"/>
  <c r="V1814"/>
  <c r="Y1805"/>
  <c r="V1729"/>
  <c r="Y1720"/>
  <c r="V1711"/>
  <c r="Y1702"/>
  <c r="V1693"/>
  <c r="V931"/>
  <c r="Y922"/>
  <c r="V913"/>
  <c r="V839"/>
  <c r="Y729"/>
  <c r="V702"/>
  <c r="Y693"/>
  <c r="V533"/>
  <c r="I533"/>
  <c r="V486"/>
  <c r="Y477"/>
  <c r="Y421"/>
  <c r="V412"/>
  <c r="Y345"/>
  <c r="V336"/>
  <c r="V1841"/>
  <c r="Y1832"/>
  <c r="V1823"/>
  <c r="Y1814"/>
  <c r="V1805"/>
  <c r="Y1729"/>
  <c r="V1720"/>
  <c r="Y1711"/>
  <c r="V1702"/>
  <c r="Y1693"/>
  <c r="Y931"/>
  <c r="V922"/>
  <c r="Y913"/>
  <c r="Y839"/>
  <c r="V729"/>
  <c r="Y702"/>
  <c r="V693"/>
  <c r="Y637"/>
  <c r="Y533"/>
  <c r="W533"/>
  <c r="U533"/>
  <c r="S533"/>
  <c r="Q533"/>
  <c r="J533"/>
  <c r="Y486"/>
  <c r="V477"/>
  <c r="V421"/>
  <c r="Y412"/>
  <c r="U412"/>
  <c r="V345"/>
  <c r="Y336"/>
  <c r="V637"/>
  <c r="M1881" l="1"/>
  <c r="I1804"/>
  <c r="I1805" s="1"/>
  <c r="I1861"/>
  <c r="U1861"/>
  <c r="G1804"/>
  <c r="G1861"/>
  <c r="J1861"/>
  <c r="S1804"/>
  <c r="S1805" s="1"/>
  <c r="S1861"/>
  <c r="S1867" s="1"/>
  <c r="Q1804"/>
  <c r="Q1805" s="1"/>
  <c r="Q1861"/>
  <c r="W1861"/>
  <c r="W1867" s="1"/>
  <c r="J497"/>
  <c r="W497"/>
  <c r="U497"/>
  <c r="J665"/>
  <c r="J666" s="1"/>
  <c r="J785"/>
  <c r="J791" s="1"/>
  <c r="W665"/>
  <c r="W666" s="1"/>
  <c r="W785"/>
  <c r="Q665"/>
  <c r="Q666" s="1"/>
  <c r="Q785"/>
  <c r="Q791" s="1"/>
  <c r="J1887"/>
  <c r="J1888" s="1"/>
  <c r="J1899"/>
  <c r="J1905" s="1"/>
  <c r="J1906" s="1"/>
  <c r="W1887"/>
  <c r="W1888" s="1"/>
  <c r="W1899"/>
  <c r="W1905" s="1"/>
  <c r="W1906" s="1"/>
  <c r="I497"/>
  <c r="Q561"/>
  <c r="Q562" s="1"/>
  <c r="Q582"/>
  <c r="Q610" s="1"/>
  <c r="J561"/>
  <c r="J562" s="1"/>
  <c r="J582"/>
  <c r="W561"/>
  <c r="W562" s="1"/>
  <c r="W582"/>
  <c r="L215"/>
  <c r="L221" s="1"/>
  <c r="S497"/>
  <c r="I561"/>
  <c r="I562" s="1"/>
  <c r="I582"/>
  <c r="S665"/>
  <c r="S666" s="1"/>
  <c r="S785"/>
  <c r="S791" s="1"/>
  <c r="Q497"/>
  <c r="Q1971" s="1"/>
  <c r="U665"/>
  <c r="U666" s="1"/>
  <c r="U785"/>
  <c r="U791" s="1"/>
  <c r="S1887"/>
  <c r="S1888" s="1"/>
  <c r="S1899"/>
  <c r="S1905" s="1"/>
  <c r="S1906" s="1"/>
  <c r="U561"/>
  <c r="U562" s="1"/>
  <c r="U582"/>
  <c r="U610" s="1"/>
  <c r="S561"/>
  <c r="S582"/>
  <c r="I785"/>
  <c r="I791" s="1"/>
  <c r="G1887"/>
  <c r="G1888" s="1"/>
  <c r="G1899"/>
  <c r="J449"/>
  <c r="W449"/>
  <c r="U449"/>
  <c r="U450" s="1"/>
  <c r="I449"/>
  <c r="S449"/>
  <c r="S450" s="1"/>
  <c r="Q449"/>
  <c r="Q450" s="1"/>
  <c r="I1757"/>
  <c r="I1758" s="1"/>
  <c r="I1769"/>
  <c r="I1778" s="1"/>
  <c r="I1784" s="1"/>
  <c r="I1785" s="1"/>
  <c r="J271"/>
  <c r="J277" s="1"/>
  <c r="J278" s="1"/>
  <c r="W271"/>
  <c r="W277" s="1"/>
  <c r="W278" s="1"/>
  <c r="I224"/>
  <c r="I230" s="1"/>
  <c r="I231" s="1"/>
  <c r="J385"/>
  <c r="J391" s="1"/>
  <c r="J224"/>
  <c r="J230" s="1"/>
  <c r="S224"/>
  <c r="S230" s="1"/>
  <c r="S231" s="1"/>
  <c r="W224"/>
  <c r="W230" s="1"/>
  <c r="W231" s="1"/>
  <c r="S271"/>
  <c r="S277" s="1"/>
  <c r="S278" s="1"/>
  <c r="I271"/>
  <c r="I277" s="1"/>
  <c r="I278" s="1"/>
  <c r="J1925"/>
  <c r="J1926" s="1"/>
  <c r="W1925"/>
  <c r="W1926" s="1"/>
  <c r="J1775"/>
  <c r="J1776" s="1"/>
  <c r="G865"/>
  <c r="G866" s="1"/>
  <c r="G665"/>
  <c r="G666" s="1"/>
  <c r="G737"/>
  <c r="G738" s="1"/>
  <c r="G820"/>
  <c r="G821" s="1"/>
  <c r="U820"/>
  <c r="U821" s="1"/>
  <c r="U838"/>
  <c r="U839" s="1"/>
  <c r="U856"/>
  <c r="U857" s="1"/>
  <c r="U874"/>
  <c r="U875" s="1"/>
  <c r="U912"/>
  <c r="U913" s="1"/>
  <c r="U930"/>
  <c r="U931" s="1"/>
  <c r="U1692"/>
  <c r="U1693" s="1"/>
  <c r="U1710"/>
  <c r="U1711" s="1"/>
  <c r="U1728"/>
  <c r="U1729" s="1"/>
  <c r="U1813"/>
  <c r="U1814" s="1"/>
  <c r="U1831"/>
  <c r="U1832" s="1"/>
  <c r="U1887"/>
  <c r="U1888" s="1"/>
  <c r="U250"/>
  <c r="U251" s="1"/>
  <c r="U268"/>
  <c r="U269" s="1"/>
  <c r="U344"/>
  <c r="U345" s="1"/>
  <c r="U420"/>
  <c r="U421" s="1"/>
  <c r="I467"/>
  <c r="I468" s="1"/>
  <c r="S476"/>
  <c r="S477" s="1"/>
  <c r="I485"/>
  <c r="I486" s="1"/>
  <c r="J674"/>
  <c r="J675" s="1"/>
  <c r="W674"/>
  <c r="W675" s="1"/>
  <c r="J692"/>
  <c r="J693" s="1"/>
  <c r="W692"/>
  <c r="W693" s="1"/>
  <c r="J710"/>
  <c r="J711" s="1"/>
  <c r="W710"/>
  <c r="W711" s="1"/>
  <c r="J728"/>
  <c r="J729" s="1"/>
  <c r="J746"/>
  <c r="J747" s="1"/>
  <c r="W746"/>
  <c r="W747" s="1"/>
  <c r="J811"/>
  <c r="J812" s="1"/>
  <c r="W811"/>
  <c r="W812" s="1"/>
  <c r="J847"/>
  <c r="J848" s="1"/>
  <c r="W847"/>
  <c r="W848" s="1"/>
  <c r="J865"/>
  <c r="J866" s="1"/>
  <c r="W865"/>
  <c r="W866" s="1"/>
  <c r="W921"/>
  <c r="W922" s="1"/>
  <c r="G212"/>
  <c r="G213" s="1"/>
  <c r="G1757"/>
  <c r="G1758" s="1"/>
  <c r="G259"/>
  <c r="G260" s="1"/>
  <c r="G467"/>
  <c r="G468" s="1"/>
  <c r="G874"/>
  <c r="G875" s="1"/>
  <c r="Q1701"/>
  <c r="Q1702" s="1"/>
  <c r="Q1822"/>
  <c r="Q1823" s="1"/>
  <c r="Q1840"/>
  <c r="Q1841" s="1"/>
  <c r="Q1925"/>
  <c r="Q1926" s="1"/>
  <c r="J1701"/>
  <c r="J1702" s="1"/>
  <c r="W1701"/>
  <c r="W1702" s="1"/>
  <c r="S1822"/>
  <c r="S1823" s="1"/>
  <c r="I1831"/>
  <c r="I1832" s="1"/>
  <c r="S1840"/>
  <c r="S1841" s="1"/>
  <c r="Q224"/>
  <c r="Q230" s="1"/>
  <c r="Q231" s="1"/>
  <c r="U224"/>
  <c r="U230" s="1"/>
  <c r="U231" s="1"/>
  <c r="I385"/>
  <c r="I391" s="1"/>
  <c r="I392" s="1"/>
  <c r="Q385"/>
  <c r="Q391" s="1"/>
  <c r="Q392" s="1"/>
  <c r="S385"/>
  <c r="S391" s="1"/>
  <c r="S392" s="1"/>
  <c r="U385"/>
  <c r="U391" s="1"/>
  <c r="U392" s="1"/>
  <c r="W385"/>
  <c r="W391" s="1"/>
  <c r="W392" s="1"/>
  <c r="AN526"/>
  <c r="L532"/>
  <c r="AN405"/>
  <c r="L411"/>
  <c r="Q1906"/>
  <c r="Q271"/>
  <c r="Q241"/>
  <c r="Q242" s="1"/>
  <c r="G847"/>
  <c r="G848" s="1"/>
  <c r="G719"/>
  <c r="G720" s="1"/>
  <c r="Q820"/>
  <c r="Q821" s="1"/>
  <c r="Q838"/>
  <c r="Q839" s="1"/>
  <c r="Q856"/>
  <c r="Q857" s="1"/>
  <c r="Q874"/>
  <c r="Q875" s="1"/>
  <c r="Q912"/>
  <c r="Q913" s="1"/>
  <c r="Q930"/>
  <c r="Q931" s="1"/>
  <c r="Q1692"/>
  <c r="Q1693" s="1"/>
  <c r="Q1710"/>
  <c r="Q1711" s="1"/>
  <c r="Q1728"/>
  <c r="Q1729" s="1"/>
  <c r="Q1813"/>
  <c r="Q1814" s="1"/>
  <c r="Q1831"/>
  <c r="Q1832" s="1"/>
  <c r="Q1887"/>
  <c r="Q1888" s="1"/>
  <c r="Q250"/>
  <c r="Q251" s="1"/>
  <c r="Q268"/>
  <c r="Q269" s="1"/>
  <c r="Q344"/>
  <c r="Q345" s="1"/>
  <c r="Q420"/>
  <c r="Q421" s="1"/>
  <c r="W458"/>
  <c r="W459" s="1"/>
  <c r="I636"/>
  <c r="I637" s="1"/>
  <c r="I665"/>
  <c r="I666" s="1"/>
  <c r="S674"/>
  <c r="S675" s="1"/>
  <c r="S692"/>
  <c r="S693" s="1"/>
  <c r="I701"/>
  <c r="I702" s="1"/>
  <c r="S710"/>
  <c r="S711" s="1"/>
  <c r="I719"/>
  <c r="I720" s="1"/>
  <c r="S728"/>
  <c r="S729" s="1"/>
  <c r="I737"/>
  <c r="I738" s="1"/>
  <c r="S746"/>
  <c r="S747" s="1"/>
  <c r="I755"/>
  <c r="I756" s="1"/>
  <c r="S811"/>
  <c r="S812" s="1"/>
  <c r="I820"/>
  <c r="I821" s="1"/>
  <c r="I838"/>
  <c r="I839" s="1"/>
  <c r="S847"/>
  <c r="S848" s="1"/>
  <c r="I856"/>
  <c r="I857" s="1"/>
  <c r="S865"/>
  <c r="S866" s="1"/>
  <c r="I874"/>
  <c r="I875" s="1"/>
  <c r="I912"/>
  <c r="I913" s="1"/>
  <c r="S921"/>
  <c r="S922" s="1"/>
  <c r="I930"/>
  <c r="I931" s="1"/>
  <c r="G811"/>
  <c r="G812" s="1"/>
  <c r="G241"/>
  <c r="G242" s="1"/>
  <c r="U1701"/>
  <c r="U1702" s="1"/>
  <c r="U1719"/>
  <c r="U1720" s="1"/>
  <c r="U1804"/>
  <c r="U1805" s="1"/>
  <c r="U1822"/>
  <c r="U1823" s="1"/>
  <c r="U1840"/>
  <c r="U1841" s="1"/>
  <c r="U1925"/>
  <c r="U1926" s="1"/>
  <c r="I1692"/>
  <c r="I1693" s="1"/>
  <c r="S1701"/>
  <c r="S1702" s="1"/>
  <c r="I1710"/>
  <c r="I1711" s="1"/>
  <c r="S1719"/>
  <c r="S1720" s="1"/>
  <c r="I1728"/>
  <c r="I1729" s="1"/>
  <c r="J1804"/>
  <c r="J1805" s="1"/>
  <c r="W1804"/>
  <c r="W1805" s="1"/>
  <c r="J1822"/>
  <c r="J1823" s="1"/>
  <c r="W1822"/>
  <c r="W1823" s="1"/>
  <c r="J1840"/>
  <c r="J1841" s="1"/>
  <c r="W1840"/>
  <c r="W1841" s="1"/>
  <c r="S1925"/>
  <c r="S1926" s="1"/>
  <c r="F630"/>
  <c r="F636" s="1"/>
  <c r="G1775"/>
  <c r="G1776" s="1"/>
  <c r="G271"/>
  <c r="G277" s="1"/>
  <c r="G278" s="1"/>
  <c r="U271"/>
  <c r="U277" s="1"/>
  <c r="G376"/>
  <c r="G78"/>
  <c r="F1722"/>
  <c r="F1728" s="1"/>
  <c r="F859"/>
  <c r="F805"/>
  <c r="F367"/>
  <c r="F1713"/>
  <c r="F1719" s="1"/>
  <c r="F206"/>
  <c r="G107"/>
  <c r="G52"/>
  <c r="G58" s="1"/>
  <c r="G174"/>
  <c r="G523"/>
  <c r="G497"/>
  <c r="G785"/>
  <c r="L582"/>
  <c r="L610" s="1"/>
  <c r="Q1908"/>
  <c r="Q1914" s="1"/>
  <c r="Q1915" s="1"/>
  <c r="I1908"/>
  <c r="Q1778"/>
  <c r="S1778"/>
  <c r="S1784" s="1"/>
  <c r="S1785" s="1"/>
  <c r="U1778"/>
  <c r="W1778"/>
  <c r="L223"/>
  <c r="L384"/>
  <c r="L1945"/>
  <c r="U393"/>
  <c r="Q1916"/>
  <c r="L1907"/>
  <c r="I1954"/>
  <c r="AN1722"/>
  <c r="AN1728"/>
  <c r="J393"/>
  <c r="Y393"/>
  <c r="W1916"/>
  <c r="I1916"/>
  <c r="S232"/>
  <c r="J232"/>
  <c r="J1786"/>
  <c r="J203"/>
  <c r="AN43"/>
  <c r="AN49"/>
  <c r="AN630"/>
  <c r="AN636"/>
  <c r="AN291"/>
  <c r="AN297"/>
  <c r="AN677"/>
  <c r="AN683"/>
  <c r="AN206"/>
  <c r="AN212"/>
  <c r="L213"/>
  <c r="AN1607"/>
  <c r="L1673"/>
  <c r="L1777"/>
  <c r="S203"/>
  <c r="J1954"/>
  <c r="Q393"/>
  <c r="Q203"/>
  <c r="V1786"/>
  <c r="U232"/>
  <c r="Y1954"/>
  <c r="W393"/>
  <c r="G203"/>
  <c r="S1954"/>
  <c r="S393"/>
  <c r="F1673"/>
  <c r="J231"/>
  <c r="J1785"/>
  <c r="J392"/>
  <c r="Y232"/>
  <c r="L1674"/>
  <c r="Q232"/>
  <c r="W1786"/>
  <c r="S1786"/>
  <c r="W232"/>
  <c r="U1786"/>
  <c r="I1786"/>
  <c r="Y1786"/>
  <c r="Q1786"/>
  <c r="G532"/>
  <c r="G222"/>
  <c r="G224"/>
  <c r="G230" s="1"/>
  <c r="J61"/>
  <c r="J67" s="1"/>
  <c r="J52"/>
  <c r="J58" s="1"/>
  <c r="J50"/>
  <c r="S61"/>
  <c r="S67" s="1"/>
  <c r="S52"/>
  <c r="S58" s="1"/>
  <c r="S50"/>
  <c r="W61"/>
  <c r="W67" s="1"/>
  <c r="W52"/>
  <c r="W58" s="1"/>
  <c r="W50"/>
  <c r="Q186"/>
  <c r="Q192" s="1"/>
  <c r="Q175"/>
  <c r="U186"/>
  <c r="U192" s="1"/>
  <c r="U175"/>
  <c r="S562"/>
  <c r="J81"/>
  <c r="J87" s="1"/>
  <c r="J79"/>
  <c r="S81"/>
  <c r="S87" s="1"/>
  <c r="S79"/>
  <c r="W81"/>
  <c r="W87" s="1"/>
  <c r="W79"/>
  <c r="Q110"/>
  <c r="Q116" s="1"/>
  <c r="Q108"/>
  <c r="W110"/>
  <c r="W116" s="1"/>
  <c r="W108"/>
  <c r="I186"/>
  <c r="I192" s="1"/>
  <c r="I175"/>
  <c r="Q300"/>
  <c r="Q306" s="1"/>
  <c r="Q298"/>
  <c r="U300"/>
  <c r="U306" s="1"/>
  <c r="U298"/>
  <c r="W450"/>
  <c r="I535"/>
  <c r="I541" s="1"/>
  <c r="I524"/>
  <c r="I639"/>
  <c r="I645" s="1"/>
  <c r="I628"/>
  <c r="V639"/>
  <c r="V645" s="1"/>
  <c r="V628"/>
  <c r="V588"/>
  <c r="V562"/>
  <c r="Q684"/>
  <c r="U684"/>
  <c r="W791"/>
  <c r="W684"/>
  <c r="Y791"/>
  <c r="Y684"/>
  <c r="I877"/>
  <c r="I883" s="1"/>
  <c r="I830"/>
  <c r="V877"/>
  <c r="V883" s="1"/>
  <c r="V830"/>
  <c r="V933"/>
  <c r="V939" s="1"/>
  <c r="V904"/>
  <c r="I1684"/>
  <c r="I1731"/>
  <c r="I1737" s="1"/>
  <c r="V1684"/>
  <c r="V1731"/>
  <c r="V1737" s="1"/>
  <c r="Q1867"/>
  <c r="Y1867"/>
  <c r="J1937"/>
  <c r="J1943" s="1"/>
  <c r="J1935"/>
  <c r="Q1937"/>
  <c r="Q1943" s="1"/>
  <c r="Q1935"/>
  <c r="S1937"/>
  <c r="S1943" s="1"/>
  <c r="S1935"/>
  <c r="U1937"/>
  <c r="U1943" s="1"/>
  <c r="U1935"/>
  <c r="W1937"/>
  <c r="W1943" s="1"/>
  <c r="W1935"/>
  <c r="J148"/>
  <c r="J154" s="1"/>
  <c r="J137"/>
  <c r="S148"/>
  <c r="S154" s="1"/>
  <c r="S137"/>
  <c r="W148"/>
  <c r="W154" s="1"/>
  <c r="W137"/>
  <c r="V186"/>
  <c r="V192" s="1"/>
  <c r="V184"/>
  <c r="I300"/>
  <c r="I306" s="1"/>
  <c r="I298"/>
  <c r="J347"/>
  <c r="J353" s="1"/>
  <c r="J327"/>
  <c r="S347"/>
  <c r="S353" s="1"/>
  <c r="S327"/>
  <c r="U347"/>
  <c r="U353" s="1"/>
  <c r="U327"/>
  <c r="Y347"/>
  <c r="Y353" s="1"/>
  <c r="Y327"/>
  <c r="J423"/>
  <c r="J429" s="1"/>
  <c r="J403"/>
  <c r="U423"/>
  <c r="U429" s="1"/>
  <c r="U403"/>
  <c r="I450"/>
  <c r="V450"/>
  <c r="J524"/>
  <c r="J535"/>
  <c r="J541" s="1"/>
  <c r="Q524"/>
  <c r="Q535"/>
  <c r="Q541" s="1"/>
  <c r="S524"/>
  <c r="S535"/>
  <c r="S541" s="1"/>
  <c r="U524"/>
  <c r="U535"/>
  <c r="U541" s="1"/>
  <c r="W524"/>
  <c r="W535"/>
  <c r="W541" s="1"/>
  <c r="Y524"/>
  <c r="Y535"/>
  <c r="Y541" s="1"/>
  <c r="J628"/>
  <c r="J639"/>
  <c r="J645" s="1"/>
  <c r="S628"/>
  <c r="S639"/>
  <c r="S645" s="1"/>
  <c r="U628"/>
  <c r="U639"/>
  <c r="U645" s="1"/>
  <c r="I684"/>
  <c r="V791"/>
  <c r="V684"/>
  <c r="Q61"/>
  <c r="Q67" s="1"/>
  <c r="Q52"/>
  <c r="Q58" s="1"/>
  <c r="Q50"/>
  <c r="U61"/>
  <c r="U67" s="1"/>
  <c r="U52"/>
  <c r="U58" s="1"/>
  <c r="U50"/>
  <c r="I81"/>
  <c r="I87" s="1"/>
  <c r="I79"/>
  <c r="I110"/>
  <c r="I116" s="1"/>
  <c r="I108"/>
  <c r="Q148"/>
  <c r="Q154" s="1"/>
  <c r="Q137"/>
  <c r="U148"/>
  <c r="U154" s="1"/>
  <c r="U137"/>
  <c r="J186"/>
  <c r="J192" s="1"/>
  <c r="J175"/>
  <c r="S186"/>
  <c r="S192" s="1"/>
  <c r="S175"/>
  <c r="W186"/>
  <c r="W192" s="1"/>
  <c r="W175"/>
  <c r="Q628"/>
  <c r="Q639"/>
  <c r="Q645" s="1"/>
  <c r="W628"/>
  <c r="W639"/>
  <c r="W645" s="1"/>
  <c r="Y628"/>
  <c r="Y639"/>
  <c r="Y645" s="1"/>
  <c r="Y588"/>
  <c r="Y562"/>
  <c r="I61"/>
  <c r="I67" s="1"/>
  <c r="I52"/>
  <c r="I58" s="1"/>
  <c r="I50"/>
  <c r="Q81"/>
  <c r="Q87" s="1"/>
  <c r="Q79"/>
  <c r="U81"/>
  <c r="U87" s="1"/>
  <c r="U79"/>
  <c r="J110"/>
  <c r="J116" s="1"/>
  <c r="J108"/>
  <c r="S110"/>
  <c r="S116" s="1"/>
  <c r="S108"/>
  <c r="U110"/>
  <c r="U116" s="1"/>
  <c r="U108"/>
  <c r="I148"/>
  <c r="I154" s="1"/>
  <c r="I137"/>
  <c r="Y186"/>
  <c r="Y192" s="1"/>
  <c r="Y184"/>
  <c r="J300"/>
  <c r="J306" s="1"/>
  <c r="J298"/>
  <c r="S300"/>
  <c r="S306" s="1"/>
  <c r="S298"/>
  <c r="W298"/>
  <c r="W300"/>
  <c r="W306" s="1"/>
  <c r="Y298"/>
  <c r="Y300"/>
  <c r="Y306" s="1"/>
  <c r="I347"/>
  <c r="I353" s="1"/>
  <c r="I327"/>
  <c r="V347"/>
  <c r="V353" s="1"/>
  <c r="V327"/>
  <c r="I423"/>
  <c r="I429" s="1"/>
  <c r="I403"/>
  <c r="V423"/>
  <c r="V429" s="1"/>
  <c r="V403"/>
  <c r="J450"/>
  <c r="Y450"/>
  <c r="V535"/>
  <c r="V541" s="1"/>
  <c r="V524"/>
  <c r="J684"/>
  <c r="S684"/>
  <c r="I933"/>
  <c r="I939" s="1"/>
  <c r="I904"/>
  <c r="J1867"/>
  <c r="U1867"/>
  <c r="Y1937"/>
  <c r="Y1943" s="1"/>
  <c r="Y1935"/>
  <c r="V300"/>
  <c r="V306" s="1"/>
  <c r="V298"/>
  <c r="Q347"/>
  <c r="Q353" s="1"/>
  <c r="Q327"/>
  <c r="W347"/>
  <c r="W353" s="1"/>
  <c r="W327"/>
  <c r="Q423"/>
  <c r="Q429" s="1"/>
  <c r="Q403"/>
  <c r="S423"/>
  <c r="S429" s="1"/>
  <c r="S403"/>
  <c r="W423"/>
  <c r="W429" s="1"/>
  <c r="W403"/>
  <c r="Y423"/>
  <c r="Y429" s="1"/>
  <c r="Y403"/>
  <c r="J877"/>
  <c r="J883" s="1"/>
  <c r="J830"/>
  <c r="Q877"/>
  <c r="Q883" s="1"/>
  <c r="Q830"/>
  <c r="S877"/>
  <c r="S883" s="1"/>
  <c r="S830"/>
  <c r="U877"/>
  <c r="U883" s="1"/>
  <c r="U830"/>
  <c r="W877"/>
  <c r="W883" s="1"/>
  <c r="W830"/>
  <c r="Y877"/>
  <c r="Y883" s="1"/>
  <c r="Y830"/>
  <c r="J904"/>
  <c r="J933"/>
  <c r="J939" s="1"/>
  <c r="Q904"/>
  <c r="Q933"/>
  <c r="Q939" s="1"/>
  <c r="S904"/>
  <c r="S933"/>
  <c r="S939" s="1"/>
  <c r="U904"/>
  <c r="U933"/>
  <c r="U939" s="1"/>
  <c r="W904"/>
  <c r="W933"/>
  <c r="W939" s="1"/>
  <c r="Y904"/>
  <c r="Y933"/>
  <c r="Y939" s="1"/>
  <c r="J1731"/>
  <c r="J1737" s="1"/>
  <c r="J1684"/>
  <c r="Q1731"/>
  <c r="Q1737" s="1"/>
  <c r="Q1684"/>
  <c r="S1731"/>
  <c r="S1737" s="1"/>
  <c r="S1684"/>
  <c r="U1731"/>
  <c r="U1737" s="1"/>
  <c r="U1684"/>
  <c r="W1731"/>
  <c r="W1737" s="1"/>
  <c r="W1684"/>
  <c r="Y1731"/>
  <c r="Y1737" s="1"/>
  <c r="Y1684"/>
  <c r="I1867"/>
  <c r="V1867"/>
  <c r="I1937"/>
  <c r="I1943" s="1"/>
  <c r="I1935"/>
  <c r="V1937"/>
  <c r="V1943" s="1"/>
  <c r="V1935"/>
  <c r="G1674"/>
  <c r="G1786"/>
  <c r="G1954"/>
  <c r="G1916"/>
  <c r="G232"/>
  <c r="L1729"/>
  <c r="W280" l="1"/>
  <c r="L1881"/>
  <c r="M1887"/>
  <c r="M1888" s="1"/>
  <c r="M1899"/>
  <c r="J1908"/>
  <c r="J1914" s="1"/>
  <c r="J1915" s="1"/>
  <c r="Q588"/>
  <c r="Q589" s="1"/>
  <c r="W1908"/>
  <c r="U588"/>
  <c r="U589" s="1"/>
  <c r="L224"/>
  <c r="L230" s="1"/>
  <c r="AN230" s="1"/>
  <c r="F215"/>
  <c r="F221" s="1"/>
  <c r="F222" s="1"/>
  <c r="AN215"/>
  <c r="L1861"/>
  <c r="I588"/>
  <c r="I589" s="1"/>
  <c r="I610"/>
  <c r="I616" s="1"/>
  <c r="W588"/>
  <c r="W589" s="1"/>
  <c r="W610"/>
  <c r="W616" s="1"/>
  <c r="S588"/>
  <c r="S589" s="1"/>
  <c r="S610"/>
  <c r="S616" s="1"/>
  <c r="J588"/>
  <c r="J589" s="1"/>
  <c r="J610"/>
  <c r="J616" s="1"/>
  <c r="J1971"/>
  <c r="U1971"/>
  <c r="S1971"/>
  <c r="W1971"/>
  <c r="L1769"/>
  <c r="L1778" s="1"/>
  <c r="AN411"/>
  <c r="AN532"/>
  <c r="AN221"/>
  <c r="L497"/>
  <c r="L785"/>
  <c r="F785" s="1"/>
  <c r="G1905"/>
  <c r="G1906" s="1"/>
  <c r="G561"/>
  <c r="G562" s="1"/>
  <c r="G582"/>
  <c r="J280"/>
  <c r="J286" s="1"/>
  <c r="J287" s="1"/>
  <c r="G81"/>
  <c r="G87" s="1"/>
  <c r="G88" s="1"/>
  <c r="S1908"/>
  <c r="S1914" s="1"/>
  <c r="S1915" s="1"/>
  <c r="G1778"/>
  <c r="G1784" s="1"/>
  <c r="G1785" s="1"/>
  <c r="G280"/>
  <c r="G286" s="1"/>
  <c r="G287" s="1"/>
  <c r="I280"/>
  <c r="I286" s="1"/>
  <c r="I287" s="1"/>
  <c r="S280"/>
  <c r="S286" s="1"/>
  <c r="S287" s="1"/>
  <c r="W286"/>
  <c r="W287" s="1"/>
  <c r="U1784"/>
  <c r="U1785" s="1"/>
  <c r="Q1784"/>
  <c r="Q1785" s="1"/>
  <c r="I1914"/>
  <c r="I1915" s="1"/>
  <c r="AN517"/>
  <c r="L523"/>
  <c r="L1701"/>
  <c r="F668"/>
  <c r="L674"/>
  <c r="F414"/>
  <c r="F420" s="1"/>
  <c r="L420"/>
  <c r="F479"/>
  <c r="F485" s="1"/>
  <c r="L485"/>
  <c r="L1683"/>
  <c r="L1934"/>
  <c r="L561"/>
  <c r="F262"/>
  <c r="L268"/>
  <c r="AN443"/>
  <c r="L449"/>
  <c r="L174"/>
  <c r="F1807"/>
  <c r="F1813" s="1"/>
  <c r="L1813"/>
  <c r="L326"/>
  <c r="L903"/>
  <c r="L856"/>
  <c r="L838"/>
  <c r="L912"/>
  <c r="G449"/>
  <c r="G450" s="1"/>
  <c r="G1683"/>
  <c r="G1684" s="1"/>
  <c r="F373"/>
  <c r="F374" s="1"/>
  <c r="F212"/>
  <c r="F213" s="1"/>
  <c r="F865"/>
  <c r="F866" s="1"/>
  <c r="L1757"/>
  <c r="L746"/>
  <c r="AN731"/>
  <c r="L737"/>
  <c r="L1831"/>
  <c r="L1840"/>
  <c r="L136"/>
  <c r="AN367"/>
  <c r="L373"/>
  <c r="L145"/>
  <c r="L755"/>
  <c r="L241"/>
  <c r="L829"/>
  <c r="L930"/>
  <c r="L335"/>
  <c r="W1914"/>
  <c r="W1915" s="1"/>
  <c r="F291"/>
  <c r="F297" s="1"/>
  <c r="G297"/>
  <c r="G298" s="1"/>
  <c r="G627"/>
  <c r="G628" s="1"/>
  <c r="G326"/>
  <c r="G327" s="1"/>
  <c r="G382"/>
  <c r="G383" s="1"/>
  <c r="Q277"/>
  <c r="Q278" s="1"/>
  <c r="Q280"/>
  <c r="Q286" s="1"/>
  <c r="Q287" s="1"/>
  <c r="L533"/>
  <c r="G110"/>
  <c r="G116" s="1"/>
  <c r="G117" s="1"/>
  <c r="AN1751"/>
  <c r="W1784"/>
  <c r="W1785" s="1"/>
  <c r="F461"/>
  <c r="L467"/>
  <c r="L1692"/>
  <c r="L458"/>
  <c r="L183"/>
  <c r="F695"/>
  <c r="F701" s="1"/>
  <c r="L701"/>
  <c r="L1804"/>
  <c r="L728"/>
  <c r="L250"/>
  <c r="L476"/>
  <c r="L719"/>
  <c r="L710"/>
  <c r="F338"/>
  <c r="F344" s="1"/>
  <c r="L344"/>
  <c r="F814"/>
  <c r="L820"/>
  <c r="L921"/>
  <c r="F868"/>
  <c r="L874"/>
  <c r="AN253"/>
  <c r="L259"/>
  <c r="F677"/>
  <c r="F683" s="1"/>
  <c r="G683"/>
  <c r="G684" s="1"/>
  <c r="G903"/>
  <c r="G904" s="1"/>
  <c r="F43"/>
  <c r="F49" s="1"/>
  <c r="G49"/>
  <c r="G50" s="1"/>
  <c r="F811"/>
  <c r="F812" s="1"/>
  <c r="F731"/>
  <c r="F737" s="1"/>
  <c r="F738" s="1"/>
  <c r="L107"/>
  <c r="L1822"/>
  <c r="L627"/>
  <c r="L1719"/>
  <c r="L1710"/>
  <c r="L692"/>
  <c r="L78"/>
  <c r="L811"/>
  <c r="L402"/>
  <c r="L1925"/>
  <c r="L665"/>
  <c r="AN859"/>
  <c r="L865"/>
  <c r="AN841"/>
  <c r="L847"/>
  <c r="G1934"/>
  <c r="G1935" s="1"/>
  <c r="F405"/>
  <c r="F411" s="1"/>
  <c r="G411"/>
  <c r="G412" s="1"/>
  <c r="G829"/>
  <c r="G830" s="1"/>
  <c r="G402"/>
  <c r="G403" s="1"/>
  <c r="G136"/>
  <c r="G137" s="1"/>
  <c r="I1775"/>
  <c r="I1776" s="1"/>
  <c r="U278"/>
  <c r="U280"/>
  <c r="G1937"/>
  <c r="G1908"/>
  <c r="L271"/>
  <c r="L277" s="1"/>
  <c r="AN906"/>
  <c r="F1704"/>
  <c r="F1710" s="1"/>
  <c r="F101"/>
  <c r="F107" s="1"/>
  <c r="F659"/>
  <c r="F841"/>
  <c r="U1906"/>
  <c r="U1908"/>
  <c r="F832"/>
  <c r="F838" s="1"/>
  <c r="AN461"/>
  <c r="AN1695"/>
  <c r="AN1686"/>
  <c r="AN668"/>
  <c r="AN452"/>
  <c r="AN414"/>
  <c r="AN177"/>
  <c r="AN479"/>
  <c r="AN695"/>
  <c r="AN1677"/>
  <c r="AN1928"/>
  <c r="AN1798"/>
  <c r="AN555"/>
  <c r="AN722"/>
  <c r="AN262"/>
  <c r="AN244"/>
  <c r="AN470"/>
  <c r="AN168"/>
  <c r="AN713"/>
  <c r="AN1807"/>
  <c r="AN704"/>
  <c r="AN320"/>
  <c r="AN338"/>
  <c r="AN897"/>
  <c r="AN814"/>
  <c r="AN850"/>
  <c r="AN915"/>
  <c r="AN832"/>
  <c r="AN868"/>
  <c r="F177"/>
  <c r="F183" s="1"/>
  <c r="F555"/>
  <c r="F561" s="1"/>
  <c r="F562" s="1"/>
  <c r="F704"/>
  <c r="G385"/>
  <c r="G61"/>
  <c r="G67" s="1"/>
  <c r="G68" s="1"/>
  <c r="G300"/>
  <c r="G306" s="1"/>
  <c r="G307" s="1"/>
  <c r="L222"/>
  <c r="F924"/>
  <c r="F930" s="1"/>
  <c r="F329"/>
  <c r="F335" s="1"/>
  <c r="F517"/>
  <c r="F523" s="1"/>
  <c r="F168"/>
  <c r="F174" s="1"/>
  <c r="F850"/>
  <c r="F235"/>
  <c r="F244"/>
  <c r="F1825"/>
  <c r="F1831" s="1"/>
  <c r="F443"/>
  <c r="F449" s="1"/>
  <c r="F450" s="1"/>
  <c r="F1816"/>
  <c r="F1822" s="1"/>
  <c r="F1677"/>
  <c r="F897"/>
  <c r="F722"/>
  <c r="F728" s="1"/>
  <c r="G524"/>
  <c r="G175"/>
  <c r="G108"/>
  <c r="F253"/>
  <c r="F1751"/>
  <c r="F1769" s="1"/>
  <c r="F740"/>
  <c r="F749"/>
  <c r="F713"/>
  <c r="F1919"/>
  <c r="F452"/>
  <c r="AN101"/>
  <c r="AN1816"/>
  <c r="AN740"/>
  <c r="AN621"/>
  <c r="AN1713"/>
  <c r="AN1825"/>
  <c r="AN1704"/>
  <c r="AN1834"/>
  <c r="AN686"/>
  <c r="AN130"/>
  <c r="AN72"/>
  <c r="AN805"/>
  <c r="AN139"/>
  <c r="AN396"/>
  <c r="AN749"/>
  <c r="AN1919"/>
  <c r="AN235"/>
  <c r="AN659"/>
  <c r="AN823"/>
  <c r="AN924"/>
  <c r="AN329"/>
  <c r="F906"/>
  <c r="F912" s="1"/>
  <c r="F1798"/>
  <c r="F1804" s="1"/>
  <c r="F915"/>
  <c r="F921" s="1"/>
  <c r="F621"/>
  <c r="F627" s="1"/>
  <c r="F470"/>
  <c r="F476" s="1"/>
  <c r="F72"/>
  <c r="F78" s="1"/>
  <c r="L376"/>
  <c r="L382" s="1"/>
  <c r="F1928"/>
  <c r="F1934" s="1"/>
  <c r="F1686"/>
  <c r="F1692" s="1"/>
  <c r="F1834"/>
  <c r="F1840" s="1"/>
  <c r="F1695"/>
  <c r="F1701" s="1"/>
  <c r="F823"/>
  <c r="F829" s="1"/>
  <c r="F830" s="1"/>
  <c r="F686"/>
  <c r="F692" s="1"/>
  <c r="F396"/>
  <c r="F402" s="1"/>
  <c r="F403" s="1"/>
  <c r="F320"/>
  <c r="F130"/>
  <c r="F136" s="1"/>
  <c r="F139"/>
  <c r="F145" s="1"/>
  <c r="G79"/>
  <c r="L637"/>
  <c r="L412"/>
  <c r="L1786"/>
  <c r="G877"/>
  <c r="G639"/>
  <c r="G347"/>
  <c r="G353" s="1"/>
  <c r="G354" s="1"/>
  <c r="G148"/>
  <c r="G535"/>
  <c r="L203"/>
  <c r="L1916"/>
  <c r="L393"/>
  <c r="I59"/>
  <c r="U68"/>
  <c r="Q59"/>
  <c r="I68"/>
  <c r="U59"/>
  <c r="Q68"/>
  <c r="W59"/>
  <c r="S68"/>
  <c r="J59"/>
  <c r="G59"/>
  <c r="G1814"/>
  <c r="G1693"/>
  <c r="G702"/>
  <c r="G486"/>
  <c r="G1805"/>
  <c r="G922"/>
  <c r="G477"/>
  <c r="G1832"/>
  <c r="G931"/>
  <c r="G533"/>
  <c r="G184"/>
  <c r="G1720"/>
  <c r="G421"/>
  <c r="W68"/>
  <c r="S59"/>
  <c r="J68"/>
  <c r="G1729"/>
  <c r="G637"/>
  <c r="G1841"/>
  <c r="G1702"/>
  <c r="G693"/>
  <c r="G146"/>
  <c r="G1711"/>
  <c r="G839"/>
  <c r="G336"/>
  <c r="G1823"/>
  <c r="G729"/>
  <c r="G345"/>
  <c r="G1731"/>
  <c r="G1737" s="1"/>
  <c r="G933"/>
  <c r="G939" s="1"/>
  <c r="L1954"/>
  <c r="L232"/>
  <c r="G1867"/>
  <c r="G186"/>
  <c r="G192" s="1"/>
  <c r="G231"/>
  <c r="G423"/>
  <c r="G429" s="1"/>
  <c r="L535"/>
  <c r="L639"/>
  <c r="L186"/>
  <c r="L684"/>
  <c r="L1937"/>
  <c r="L148"/>
  <c r="L50"/>
  <c r="L61"/>
  <c r="L67" s="1"/>
  <c r="L52"/>
  <c r="L81"/>
  <c r="F526"/>
  <c r="F532" s="1"/>
  <c r="V1946"/>
  <c r="V1944"/>
  <c r="I1944"/>
  <c r="I1946"/>
  <c r="V1870"/>
  <c r="V1876" s="1"/>
  <c r="V1868"/>
  <c r="I1870"/>
  <c r="I1876" s="1"/>
  <c r="I1868"/>
  <c r="Y1738"/>
  <c r="Y1740"/>
  <c r="Y1746" s="1"/>
  <c r="W1740"/>
  <c r="W1746" s="1"/>
  <c r="W1738"/>
  <c r="U1740"/>
  <c r="U1746" s="1"/>
  <c r="U1738"/>
  <c r="S1740"/>
  <c r="S1746" s="1"/>
  <c r="S1738"/>
  <c r="Q1738"/>
  <c r="Q1740"/>
  <c r="Q1746" s="1"/>
  <c r="J1740"/>
  <c r="J1746" s="1"/>
  <c r="J1738"/>
  <c r="Y884"/>
  <c r="Y886"/>
  <c r="Y892" s="1"/>
  <c r="W884"/>
  <c r="W886"/>
  <c r="W892" s="1"/>
  <c r="U884"/>
  <c r="U886"/>
  <c r="U892" s="1"/>
  <c r="S884"/>
  <c r="S886"/>
  <c r="S892" s="1"/>
  <c r="Q884"/>
  <c r="Q886"/>
  <c r="Q892" s="1"/>
  <c r="J886"/>
  <c r="J892" s="1"/>
  <c r="J884"/>
  <c r="Y430"/>
  <c r="Y432"/>
  <c r="Y438" s="1"/>
  <c r="W432"/>
  <c r="W438" s="1"/>
  <c r="W430"/>
  <c r="S432"/>
  <c r="S438" s="1"/>
  <c r="S430"/>
  <c r="Q430"/>
  <c r="Q432"/>
  <c r="Q438" s="1"/>
  <c r="W354"/>
  <c r="W356"/>
  <c r="W362" s="1"/>
  <c r="Q354"/>
  <c r="Q356"/>
  <c r="Q362" s="1"/>
  <c r="V309"/>
  <c r="V315" s="1"/>
  <c r="V307"/>
  <c r="Y1946"/>
  <c r="Y1944"/>
  <c r="U1870"/>
  <c r="U1876" s="1"/>
  <c r="U1868"/>
  <c r="J1870"/>
  <c r="J1876" s="1"/>
  <c r="J1868"/>
  <c r="I940"/>
  <c r="I942"/>
  <c r="I948" s="1"/>
  <c r="S794"/>
  <c r="S800" s="1"/>
  <c r="S792"/>
  <c r="J794"/>
  <c r="J800" s="1"/>
  <c r="J792"/>
  <c r="V542"/>
  <c r="V544"/>
  <c r="V550" s="1"/>
  <c r="V432"/>
  <c r="V438" s="1"/>
  <c r="V430"/>
  <c r="I432"/>
  <c r="I438" s="1"/>
  <c r="I430"/>
  <c r="V356"/>
  <c r="V362" s="1"/>
  <c r="V354"/>
  <c r="I356"/>
  <c r="I362" s="1"/>
  <c r="I354"/>
  <c r="S309"/>
  <c r="S315" s="1"/>
  <c r="S307"/>
  <c r="J309"/>
  <c r="J315" s="1"/>
  <c r="J307"/>
  <c r="Y195"/>
  <c r="Y201" s="1"/>
  <c r="Y193"/>
  <c r="I157"/>
  <c r="I163" s="1"/>
  <c r="I155"/>
  <c r="U119"/>
  <c r="U125" s="1"/>
  <c r="U117"/>
  <c r="S119"/>
  <c r="S125" s="1"/>
  <c r="S117"/>
  <c r="J119"/>
  <c r="J125" s="1"/>
  <c r="J117"/>
  <c r="U90"/>
  <c r="U96" s="1"/>
  <c r="U88"/>
  <c r="Q90"/>
  <c r="Q96" s="1"/>
  <c r="Q88"/>
  <c r="Y648"/>
  <c r="Y654" s="1"/>
  <c r="Y646"/>
  <c r="W648"/>
  <c r="W654" s="1"/>
  <c r="W646"/>
  <c r="Q648"/>
  <c r="Q654" s="1"/>
  <c r="Q646"/>
  <c r="U648"/>
  <c r="U654" s="1"/>
  <c r="U646"/>
  <c r="S648"/>
  <c r="S654" s="1"/>
  <c r="S646"/>
  <c r="J646"/>
  <c r="J648"/>
  <c r="J654" s="1"/>
  <c r="Y544"/>
  <c r="Y550" s="1"/>
  <c r="Y542"/>
  <c r="W544"/>
  <c r="W550" s="1"/>
  <c r="W542"/>
  <c r="U544"/>
  <c r="U550" s="1"/>
  <c r="U542"/>
  <c r="S544"/>
  <c r="S550" s="1"/>
  <c r="S542"/>
  <c r="Q544"/>
  <c r="Q550" s="1"/>
  <c r="Q542"/>
  <c r="J542"/>
  <c r="J544"/>
  <c r="J550" s="1"/>
  <c r="V1740"/>
  <c r="V1746" s="1"/>
  <c r="V1738"/>
  <c r="I1740"/>
  <c r="I1746" s="1"/>
  <c r="I1738"/>
  <c r="L110"/>
  <c r="L116" s="1"/>
  <c r="L300"/>
  <c r="L298"/>
  <c r="L423"/>
  <c r="L1731"/>
  <c r="L347"/>
  <c r="L933"/>
  <c r="L877"/>
  <c r="L883" s="1"/>
  <c r="Y940"/>
  <c r="Y942"/>
  <c r="Y948" s="1"/>
  <c r="W942"/>
  <c r="W948" s="1"/>
  <c r="W940"/>
  <c r="U940"/>
  <c r="U942"/>
  <c r="U948" s="1"/>
  <c r="S942"/>
  <c r="S948" s="1"/>
  <c r="S940"/>
  <c r="Q940"/>
  <c r="Q942"/>
  <c r="Q948" s="1"/>
  <c r="J942"/>
  <c r="J948" s="1"/>
  <c r="J940"/>
  <c r="Y309"/>
  <c r="Y315" s="1"/>
  <c r="Y307"/>
  <c r="W309"/>
  <c r="W315" s="1"/>
  <c r="W307"/>
  <c r="Y616"/>
  <c r="Y589"/>
  <c r="U616"/>
  <c r="W195"/>
  <c r="W201" s="1"/>
  <c r="W193"/>
  <c r="S195"/>
  <c r="S201" s="1"/>
  <c r="S193"/>
  <c r="J195"/>
  <c r="J201" s="1"/>
  <c r="J193"/>
  <c r="U157"/>
  <c r="U163" s="1"/>
  <c r="U155"/>
  <c r="Q157"/>
  <c r="Q163" s="1"/>
  <c r="Q155"/>
  <c r="I119"/>
  <c r="I125" s="1"/>
  <c r="I117"/>
  <c r="I90"/>
  <c r="I96" s="1"/>
  <c r="I88"/>
  <c r="V794"/>
  <c r="V800" s="1"/>
  <c r="V792"/>
  <c r="I794"/>
  <c r="I800" s="1"/>
  <c r="I792"/>
  <c r="U432"/>
  <c r="U438" s="1"/>
  <c r="U430"/>
  <c r="J432"/>
  <c r="J438" s="1"/>
  <c r="J430"/>
  <c r="Y356"/>
  <c r="Y362" s="1"/>
  <c r="Y354"/>
  <c r="U354"/>
  <c r="U356"/>
  <c r="U362" s="1"/>
  <c r="S354"/>
  <c r="S356"/>
  <c r="S362" s="1"/>
  <c r="J356"/>
  <c r="J362" s="1"/>
  <c r="J354"/>
  <c r="I309"/>
  <c r="I315" s="1"/>
  <c r="I307"/>
  <c r="V195"/>
  <c r="V201" s="1"/>
  <c r="V193"/>
  <c r="W157"/>
  <c r="W163" s="1"/>
  <c r="W155"/>
  <c r="S157"/>
  <c r="S163" s="1"/>
  <c r="S155"/>
  <c r="J157"/>
  <c r="J163" s="1"/>
  <c r="J155"/>
  <c r="W1944"/>
  <c r="W1946"/>
  <c r="U1946"/>
  <c r="U1944"/>
  <c r="S1946"/>
  <c r="S1944"/>
  <c r="Q1946"/>
  <c r="Q1944"/>
  <c r="J1946"/>
  <c r="J1944"/>
  <c r="Y1870"/>
  <c r="Y1876" s="1"/>
  <c r="Y1868"/>
  <c r="W1870"/>
  <c r="W1876" s="1"/>
  <c r="W1868"/>
  <c r="S1870"/>
  <c r="S1876" s="1"/>
  <c r="S1868"/>
  <c r="Q1870"/>
  <c r="Q1876" s="1"/>
  <c r="Q1868"/>
  <c r="V942"/>
  <c r="V948" s="1"/>
  <c r="V940"/>
  <c r="V886"/>
  <c r="V892" s="1"/>
  <c r="V884"/>
  <c r="I886"/>
  <c r="I892" s="1"/>
  <c r="I884"/>
  <c r="Y794"/>
  <c r="Y800" s="1"/>
  <c r="Y792"/>
  <c r="W794"/>
  <c r="W800" s="1"/>
  <c r="W792"/>
  <c r="U794"/>
  <c r="U800" s="1"/>
  <c r="U792"/>
  <c r="Q794"/>
  <c r="Q800" s="1"/>
  <c r="Q792"/>
  <c r="V616"/>
  <c r="V589"/>
  <c r="V646"/>
  <c r="V648"/>
  <c r="V654" s="1"/>
  <c r="I648"/>
  <c r="I654" s="1"/>
  <c r="I646"/>
  <c r="I544"/>
  <c r="I550" s="1"/>
  <c r="I542"/>
  <c r="U309"/>
  <c r="U315" s="1"/>
  <c r="U307"/>
  <c r="Q309"/>
  <c r="Q315" s="1"/>
  <c r="Q307"/>
  <c r="I195"/>
  <c r="I201" s="1"/>
  <c r="I193"/>
  <c r="W119"/>
  <c r="W125" s="1"/>
  <c r="W117"/>
  <c r="Q119"/>
  <c r="Q125" s="1"/>
  <c r="Q117"/>
  <c r="W90"/>
  <c r="W96" s="1"/>
  <c r="W88"/>
  <c r="S90"/>
  <c r="S96" s="1"/>
  <c r="S88"/>
  <c r="J90"/>
  <c r="J96" s="1"/>
  <c r="J88"/>
  <c r="Q616"/>
  <c r="U195"/>
  <c r="U201" s="1"/>
  <c r="U193"/>
  <c r="Q195"/>
  <c r="Q201" s="1"/>
  <c r="Q193"/>
  <c r="W1952" l="1"/>
  <c r="Y1952"/>
  <c r="V1952"/>
  <c r="J1952"/>
  <c r="Q1952"/>
  <c r="S1952"/>
  <c r="U1952"/>
  <c r="I1952"/>
  <c r="M1905"/>
  <c r="M1906" s="1"/>
  <c r="M1908"/>
  <c r="L1899"/>
  <c r="L1887"/>
  <c r="F1881"/>
  <c r="F1887" s="1"/>
  <c r="AN1881"/>
  <c r="F224"/>
  <c r="F230" s="1"/>
  <c r="AN224"/>
  <c r="F582"/>
  <c r="F588" s="1"/>
  <c r="G610"/>
  <c r="F497"/>
  <c r="G942"/>
  <c r="G948" s="1"/>
  <c r="G949" s="1"/>
  <c r="M1769"/>
  <c r="AN1769" s="1"/>
  <c r="M1757"/>
  <c r="M1758" s="1"/>
  <c r="AN665"/>
  <c r="AN402"/>
  <c r="AN78"/>
  <c r="AN1710"/>
  <c r="AN627"/>
  <c r="AN107"/>
  <c r="AN820"/>
  <c r="AN344"/>
  <c r="L711"/>
  <c r="L477"/>
  <c r="L729"/>
  <c r="L459"/>
  <c r="AN467"/>
  <c r="L931"/>
  <c r="AN241"/>
  <c r="AN145"/>
  <c r="AN1840"/>
  <c r="L747"/>
  <c r="AN912"/>
  <c r="L857"/>
  <c r="AN326"/>
  <c r="AN449"/>
  <c r="AN268"/>
  <c r="AN561"/>
  <c r="AN1683"/>
  <c r="L524"/>
  <c r="L1926"/>
  <c r="AN811"/>
  <c r="L693"/>
  <c r="AN1719"/>
  <c r="L1823"/>
  <c r="AN874"/>
  <c r="L922"/>
  <c r="L720"/>
  <c r="L251"/>
  <c r="L1805"/>
  <c r="L702"/>
  <c r="L184"/>
  <c r="L1693"/>
  <c r="L336"/>
  <c r="AN829"/>
  <c r="AN755"/>
  <c r="AN136"/>
  <c r="L1832"/>
  <c r="AN838"/>
  <c r="AN903"/>
  <c r="AN1813"/>
  <c r="AN174"/>
  <c r="AN1934"/>
  <c r="AN420"/>
  <c r="AN674"/>
  <c r="AN1701"/>
  <c r="F1888"/>
  <c r="L403"/>
  <c r="G791"/>
  <c r="G792" s="1"/>
  <c r="G1914"/>
  <c r="G1915" s="1"/>
  <c r="AN701"/>
  <c r="L904"/>
  <c r="G90"/>
  <c r="G96" s="1"/>
  <c r="G97" s="1"/>
  <c r="L756"/>
  <c r="L839"/>
  <c r="L812"/>
  <c r="F271"/>
  <c r="F277" s="1"/>
  <c r="F278" s="1"/>
  <c r="L345"/>
  <c r="L269"/>
  <c r="AN523"/>
  <c r="L1841"/>
  <c r="L468"/>
  <c r="L875"/>
  <c r="L1702"/>
  <c r="AN183"/>
  <c r="AN458"/>
  <c r="AN1692"/>
  <c r="L1784"/>
  <c r="L1785" s="1"/>
  <c r="F1778"/>
  <c r="F1784" s="1"/>
  <c r="F1785" s="1"/>
  <c r="G119"/>
  <c r="G125" s="1"/>
  <c r="G126" s="1"/>
  <c r="L146"/>
  <c r="L821"/>
  <c r="L1711"/>
  <c r="AN921"/>
  <c r="AN710"/>
  <c r="AN719"/>
  <c r="AN476"/>
  <c r="AN250"/>
  <c r="AN728"/>
  <c r="AN1804"/>
  <c r="AN347"/>
  <c r="L353"/>
  <c r="AN582"/>
  <c r="L588"/>
  <c r="AN1861"/>
  <c r="L1867"/>
  <c r="AN1731"/>
  <c r="L1737"/>
  <c r="AN300"/>
  <c r="L306"/>
  <c r="AN81"/>
  <c r="L87"/>
  <c r="AN52"/>
  <c r="L58"/>
  <c r="AN148"/>
  <c r="L154"/>
  <c r="AN1937"/>
  <c r="L1943"/>
  <c r="AN186"/>
  <c r="L192"/>
  <c r="AN639"/>
  <c r="L645"/>
  <c r="AN535"/>
  <c r="L541"/>
  <c r="G541"/>
  <c r="G542" s="1"/>
  <c r="G154"/>
  <c r="G155" s="1"/>
  <c r="G645"/>
  <c r="G646" s="1"/>
  <c r="F1925"/>
  <c r="F1926" s="1"/>
  <c r="F755"/>
  <c r="F756" s="1"/>
  <c r="F1757"/>
  <c r="F1758" s="1"/>
  <c r="F903"/>
  <c r="F904" s="1"/>
  <c r="F250"/>
  <c r="F251" s="1"/>
  <c r="F856"/>
  <c r="F857" s="1"/>
  <c r="F710"/>
  <c r="F711" s="1"/>
  <c r="F665"/>
  <c r="F666" s="1"/>
  <c r="G1943"/>
  <c r="G1944" s="1"/>
  <c r="U286"/>
  <c r="U287" s="1"/>
  <c r="F874"/>
  <c r="F875" s="1"/>
  <c r="F820"/>
  <c r="F821" s="1"/>
  <c r="F467"/>
  <c r="F468" s="1"/>
  <c r="L830"/>
  <c r="AN933"/>
  <c r="L939"/>
  <c r="AN939" s="1"/>
  <c r="L450"/>
  <c r="L327"/>
  <c r="L562"/>
  <c r="L1684"/>
  <c r="AN423"/>
  <c r="L429"/>
  <c r="L108"/>
  <c r="L79"/>
  <c r="L137"/>
  <c r="L1935"/>
  <c r="AN785"/>
  <c r="L791"/>
  <c r="L175"/>
  <c r="L628"/>
  <c r="G883"/>
  <c r="G884" s="1"/>
  <c r="L675"/>
  <c r="L1814"/>
  <c r="F326"/>
  <c r="F327" s="1"/>
  <c r="F458"/>
  <c r="F459" s="1"/>
  <c r="F719"/>
  <c r="F720" s="1"/>
  <c r="F746"/>
  <c r="F747" s="1"/>
  <c r="F259"/>
  <c r="F260" s="1"/>
  <c r="F1683"/>
  <c r="F1684" s="1"/>
  <c r="F241"/>
  <c r="F242" s="1"/>
  <c r="L242"/>
  <c r="G588"/>
  <c r="G589" s="1"/>
  <c r="G391"/>
  <c r="G392" s="1"/>
  <c r="U1914"/>
  <c r="U1915" s="1"/>
  <c r="F847"/>
  <c r="F848" s="1"/>
  <c r="L666"/>
  <c r="L1720"/>
  <c r="L913"/>
  <c r="L421"/>
  <c r="AN1925"/>
  <c r="AN692"/>
  <c r="AN1822"/>
  <c r="AN335"/>
  <c r="AN930"/>
  <c r="AN1831"/>
  <c r="AN746"/>
  <c r="F1775"/>
  <c r="F1776" s="1"/>
  <c r="L1775"/>
  <c r="AN856"/>
  <c r="F268"/>
  <c r="F269" s="1"/>
  <c r="F674"/>
  <c r="F675" s="1"/>
  <c r="AN485"/>
  <c r="L486"/>
  <c r="G1870"/>
  <c r="G1946"/>
  <c r="AN259"/>
  <c r="L260"/>
  <c r="AN271"/>
  <c r="L280"/>
  <c r="L286" s="1"/>
  <c r="G356"/>
  <c r="G309"/>
  <c r="G315" s="1"/>
  <c r="G316" s="1"/>
  <c r="AN376"/>
  <c r="F376"/>
  <c r="L385"/>
  <c r="L391" s="1"/>
  <c r="AN373"/>
  <c r="L374"/>
  <c r="AN847"/>
  <c r="L848"/>
  <c r="AN865"/>
  <c r="L866"/>
  <c r="AN737"/>
  <c r="L738"/>
  <c r="L1758"/>
  <c r="G886"/>
  <c r="AN277"/>
  <c r="L278"/>
  <c r="G648"/>
  <c r="G157"/>
  <c r="G544"/>
  <c r="AN883"/>
  <c r="AN877"/>
  <c r="AN110"/>
  <c r="AN61"/>
  <c r="L231"/>
  <c r="F108"/>
  <c r="V655"/>
  <c r="W1953"/>
  <c r="S363"/>
  <c r="U363"/>
  <c r="F412"/>
  <c r="F1693"/>
  <c r="Q949"/>
  <c r="U949"/>
  <c r="Y949"/>
  <c r="F477"/>
  <c r="F1805"/>
  <c r="F298"/>
  <c r="F637"/>
  <c r="F1935"/>
  <c r="J551"/>
  <c r="J655"/>
  <c r="F345"/>
  <c r="F693"/>
  <c r="F336"/>
  <c r="F931"/>
  <c r="V551"/>
  <c r="I949"/>
  <c r="Q363"/>
  <c r="W363"/>
  <c r="Q439"/>
  <c r="Y439"/>
  <c r="Q893"/>
  <c r="S893"/>
  <c r="U893"/>
  <c r="W893"/>
  <c r="Y893"/>
  <c r="Q1747"/>
  <c r="Y1747"/>
  <c r="I1953"/>
  <c r="F79"/>
  <c r="F421"/>
  <c r="F1720"/>
  <c r="F184"/>
  <c r="F533"/>
  <c r="F231"/>
  <c r="F146"/>
  <c r="Q202"/>
  <c r="U202"/>
  <c r="Q617"/>
  <c r="S617"/>
  <c r="W617"/>
  <c r="J97"/>
  <c r="S97"/>
  <c r="W97"/>
  <c r="Q126"/>
  <c r="W126"/>
  <c r="I202"/>
  <c r="Q316"/>
  <c r="U316"/>
  <c r="I551"/>
  <c r="I655"/>
  <c r="V617"/>
  <c r="Q801"/>
  <c r="U801"/>
  <c r="W801"/>
  <c r="Y801"/>
  <c r="I893"/>
  <c r="V893"/>
  <c r="V949"/>
  <c r="Q1877"/>
  <c r="S1877"/>
  <c r="W1877"/>
  <c r="Y1877"/>
  <c r="J1953"/>
  <c r="Q1953"/>
  <c r="S1953"/>
  <c r="U1953"/>
  <c r="J164"/>
  <c r="S164"/>
  <c r="W164"/>
  <c r="V202"/>
  <c r="I316"/>
  <c r="J363"/>
  <c r="Y363"/>
  <c r="J439"/>
  <c r="U439"/>
  <c r="I801"/>
  <c r="V801"/>
  <c r="F729"/>
  <c r="F839"/>
  <c r="F1729"/>
  <c r="I97"/>
  <c r="I126"/>
  <c r="Q164"/>
  <c r="U164"/>
  <c r="J202"/>
  <c r="S202"/>
  <c r="W202"/>
  <c r="J617"/>
  <c r="U617"/>
  <c r="Y617"/>
  <c r="W316"/>
  <c r="Y316"/>
  <c r="J949"/>
  <c r="S949"/>
  <c r="W949"/>
  <c r="F50"/>
  <c r="F1702"/>
  <c r="F1841"/>
  <c r="F486"/>
  <c r="F1814"/>
  <c r="F877"/>
  <c r="F883" s="1"/>
  <c r="F110"/>
  <c r="F116" s="1"/>
  <c r="AN116"/>
  <c r="I1747"/>
  <c r="V1747"/>
  <c r="Q551"/>
  <c r="S551"/>
  <c r="U551"/>
  <c r="W551"/>
  <c r="Y551"/>
  <c r="S655"/>
  <c r="U655"/>
  <c r="F175"/>
  <c r="F628"/>
  <c r="F922"/>
  <c r="F702"/>
  <c r="F1711"/>
  <c r="Q655"/>
  <c r="W655"/>
  <c r="Y655"/>
  <c r="Q97"/>
  <c r="U97"/>
  <c r="J126"/>
  <c r="S126"/>
  <c r="U126"/>
  <c r="I164"/>
  <c r="Y202"/>
  <c r="J316"/>
  <c r="S316"/>
  <c r="I363"/>
  <c r="V363"/>
  <c r="I439"/>
  <c r="V439"/>
  <c r="I617"/>
  <c r="J801"/>
  <c r="S801"/>
  <c r="J1877"/>
  <c r="U1877"/>
  <c r="Y1953"/>
  <c r="V316"/>
  <c r="S439"/>
  <c r="W439"/>
  <c r="J893"/>
  <c r="J1747"/>
  <c r="S1747"/>
  <c r="U1747"/>
  <c r="W1747"/>
  <c r="I1877"/>
  <c r="V1877"/>
  <c r="V1953"/>
  <c r="F137"/>
  <c r="F524"/>
  <c r="F1823"/>
  <c r="F684"/>
  <c r="F1832"/>
  <c r="AN67"/>
  <c r="G193"/>
  <c r="G1868"/>
  <c r="G940"/>
  <c r="F186"/>
  <c r="F192" s="1"/>
  <c r="G794"/>
  <c r="F1731"/>
  <c r="F1737" s="1"/>
  <c r="F423"/>
  <c r="F429" s="1"/>
  <c r="G1738"/>
  <c r="G1740"/>
  <c r="G1746" s="1"/>
  <c r="G195"/>
  <c r="G201" s="1"/>
  <c r="F61"/>
  <c r="F67" s="1"/>
  <c r="G432"/>
  <c r="G438" s="1"/>
  <c r="G430"/>
  <c r="L942"/>
  <c r="L948" s="1"/>
  <c r="F933"/>
  <c r="F939" s="1"/>
  <c r="L432"/>
  <c r="L438" s="1"/>
  <c r="L794"/>
  <c r="L800" s="1"/>
  <c r="F791"/>
  <c r="L886"/>
  <c r="L892" s="1"/>
  <c r="L356"/>
  <c r="L362" s="1"/>
  <c r="F347"/>
  <c r="F353" s="1"/>
  <c r="L616"/>
  <c r="L1870"/>
  <c r="L1740"/>
  <c r="L309"/>
  <c r="L315" s="1"/>
  <c r="F300"/>
  <c r="F306" s="1"/>
  <c r="L119"/>
  <c r="F1861"/>
  <c r="F1867" s="1"/>
  <c r="L90"/>
  <c r="L96" s="1"/>
  <c r="F81"/>
  <c r="F87" s="1"/>
  <c r="F52"/>
  <c r="F58" s="1"/>
  <c r="L157"/>
  <c r="L163" s="1"/>
  <c r="F148"/>
  <c r="F154" s="1"/>
  <c r="L1946"/>
  <c r="F1937"/>
  <c r="F1943" s="1"/>
  <c r="L195"/>
  <c r="L201" s="1"/>
  <c r="L648"/>
  <c r="L654" s="1"/>
  <c r="F639"/>
  <c r="F645" s="1"/>
  <c r="L544"/>
  <c r="L550" s="1"/>
  <c r="F535"/>
  <c r="F541" s="1"/>
  <c r="G1952" l="1"/>
  <c r="L1888"/>
  <c r="AN1887"/>
  <c r="M1914"/>
  <c r="L1952"/>
  <c r="L1905"/>
  <c r="L1908"/>
  <c r="F1899"/>
  <c r="F1905" s="1"/>
  <c r="F1906" s="1"/>
  <c r="AN1899"/>
  <c r="AN1757"/>
  <c r="I1971"/>
  <c r="L1971"/>
  <c r="AN1964"/>
  <c r="G1869"/>
  <c r="F610"/>
  <c r="M1775"/>
  <c r="M1776" s="1"/>
  <c r="M1778"/>
  <c r="AN791"/>
  <c r="AN429"/>
  <c r="AN541"/>
  <c r="AN645"/>
  <c r="AN192"/>
  <c r="AN1943"/>
  <c r="AN154"/>
  <c r="AN58"/>
  <c r="AN87"/>
  <c r="AN306"/>
  <c r="AN1737"/>
  <c r="AN1867"/>
  <c r="AN588"/>
  <c r="L354"/>
  <c r="F794"/>
  <c r="F800" s="1"/>
  <c r="G800"/>
  <c r="G801" s="1"/>
  <c r="G616"/>
  <c r="AN353"/>
  <c r="AN1740"/>
  <c r="L1746"/>
  <c r="AN1746" s="1"/>
  <c r="G163"/>
  <c r="G164" s="1"/>
  <c r="G892"/>
  <c r="G893" s="1"/>
  <c r="F382"/>
  <c r="F383" s="1"/>
  <c r="L1776"/>
  <c r="L59"/>
  <c r="AN119"/>
  <c r="L125"/>
  <c r="AN125" s="1"/>
  <c r="AN1870"/>
  <c r="L1876"/>
  <c r="AN1876" s="1"/>
  <c r="G550"/>
  <c r="G551" s="1"/>
  <c r="G654"/>
  <c r="G655" s="1"/>
  <c r="G362"/>
  <c r="G363" s="1"/>
  <c r="G1876"/>
  <c r="G1877" s="1"/>
  <c r="L193"/>
  <c r="AN280"/>
  <c r="F280"/>
  <c r="L155"/>
  <c r="AN385"/>
  <c r="F385"/>
  <c r="AN382"/>
  <c r="L383"/>
  <c r="L1944"/>
  <c r="L1868"/>
  <c r="L1738"/>
  <c r="L430"/>
  <c r="L307"/>
  <c r="L88"/>
  <c r="L646"/>
  <c r="L589"/>
  <c r="L542"/>
  <c r="L792"/>
  <c r="L940"/>
  <c r="AN550"/>
  <c r="AN544"/>
  <c r="AN1952"/>
  <c r="AN1946"/>
  <c r="AN800"/>
  <c r="AN794"/>
  <c r="AN948"/>
  <c r="AN942"/>
  <c r="AN648"/>
  <c r="AN201"/>
  <c r="AN195"/>
  <c r="AN163"/>
  <c r="AN157"/>
  <c r="AN90"/>
  <c r="AN315"/>
  <c r="AN309"/>
  <c r="AN616"/>
  <c r="AN610"/>
  <c r="AN362"/>
  <c r="AN356"/>
  <c r="AN892"/>
  <c r="AN886"/>
  <c r="AN432"/>
  <c r="F119"/>
  <c r="L68"/>
  <c r="L117"/>
  <c r="L884"/>
  <c r="F59"/>
  <c r="F88"/>
  <c r="AN438"/>
  <c r="F940"/>
  <c r="G202"/>
  <c r="F1738"/>
  <c r="F193"/>
  <c r="F646"/>
  <c r="AN654"/>
  <c r="F155"/>
  <c r="AN96"/>
  <c r="F1868"/>
  <c r="F307"/>
  <c r="F354"/>
  <c r="F792"/>
  <c r="F68"/>
  <c r="G1747"/>
  <c r="F430"/>
  <c r="F542"/>
  <c r="F1944"/>
  <c r="F589"/>
  <c r="G439"/>
  <c r="F117"/>
  <c r="F884"/>
  <c r="F309"/>
  <c r="F315" s="1"/>
  <c r="F1870"/>
  <c r="F1876" s="1"/>
  <c r="F1946"/>
  <c r="F356"/>
  <c r="F362" s="1"/>
  <c r="F195"/>
  <c r="F201" s="1"/>
  <c r="F942"/>
  <c r="F948" s="1"/>
  <c r="F157"/>
  <c r="F163" s="1"/>
  <c r="F1740"/>
  <c r="F1746" s="1"/>
  <c r="F90"/>
  <c r="F96" s="1"/>
  <c r="F648"/>
  <c r="F654" s="1"/>
  <c r="F886"/>
  <c r="F892" s="1"/>
  <c r="F544"/>
  <c r="F550" s="1"/>
  <c r="F432"/>
  <c r="F438" s="1"/>
  <c r="V22"/>
  <c r="I22"/>
  <c r="Y22"/>
  <c r="W22"/>
  <c r="U22"/>
  <c r="S22"/>
  <c r="Q22"/>
  <c r="J22"/>
  <c r="M1915" l="1"/>
  <c r="G1953"/>
  <c r="F616"/>
  <c r="G617"/>
  <c r="L1914"/>
  <c r="AN1908"/>
  <c r="F1908"/>
  <c r="F1914" s="1"/>
  <c r="F1915" s="1"/>
  <c r="F1952"/>
  <c r="F1953" s="1"/>
  <c r="AN1905"/>
  <c r="L1906"/>
  <c r="AN1775"/>
  <c r="M1784"/>
  <c r="AN1778"/>
  <c r="F125"/>
  <c r="F126" s="1"/>
  <c r="F391"/>
  <c r="F392" s="1"/>
  <c r="F286"/>
  <c r="F287" s="1"/>
  <c r="AN286"/>
  <c r="L287"/>
  <c r="AN391"/>
  <c r="L392"/>
  <c r="L1877"/>
  <c r="G22"/>
  <c r="L1747"/>
  <c r="L949"/>
  <c r="L363"/>
  <c r="L617"/>
  <c r="L97"/>
  <c r="L655"/>
  <c r="L439"/>
  <c r="L893"/>
  <c r="L126"/>
  <c r="L551"/>
  <c r="L801"/>
  <c r="L316"/>
  <c r="L164"/>
  <c r="L202"/>
  <c r="L1953"/>
  <c r="F949"/>
  <c r="F316"/>
  <c r="F439"/>
  <c r="F893"/>
  <c r="F97"/>
  <c r="F551"/>
  <c r="F655"/>
  <c r="F1747"/>
  <c r="F164"/>
  <c r="F202"/>
  <c r="F363"/>
  <c r="F1877"/>
  <c r="F801"/>
  <c r="J20"/>
  <c r="L22"/>
  <c r="F617" l="1"/>
  <c r="AN1914"/>
  <c r="L1915"/>
  <c r="M1785"/>
  <c r="AN1784"/>
  <c r="G20"/>
  <c r="G21" s="1"/>
  <c r="G23"/>
  <c r="G32" s="1"/>
  <c r="L31"/>
  <c r="J23"/>
  <c r="J29" s="1"/>
  <c r="J21"/>
  <c r="W20"/>
  <c r="G38" l="1"/>
  <c r="G39" s="1"/>
  <c r="G29"/>
  <c r="G30" s="1"/>
  <c r="W23"/>
  <c r="W29" s="1"/>
  <c r="W21"/>
  <c r="Y21"/>
  <c r="Y23"/>
  <c r="Y29" s="1"/>
  <c r="J32"/>
  <c r="J30"/>
  <c r="C120" i="6"/>
  <c r="C121" s="1"/>
  <c r="C87"/>
  <c r="C80"/>
  <c r="C81" s="1"/>
  <c r="C57"/>
  <c r="C58" s="1"/>
  <c r="C20"/>
  <c r="C21" s="1"/>
  <c r="J38" i="7" l="1"/>
  <c r="J39" s="1"/>
  <c r="W30"/>
  <c r="W32"/>
  <c r="V23"/>
  <c r="V29" s="1"/>
  <c r="V21"/>
  <c r="Y32"/>
  <c r="Y30"/>
  <c r="U20"/>
  <c r="C217" i="6"/>
  <c r="C218" s="1"/>
  <c r="C199"/>
  <c r="C128"/>
  <c r="C129" s="1"/>
  <c r="C109"/>
  <c r="C92"/>
  <c r="C93" s="1"/>
  <c r="C64"/>
  <c r="C65" s="1"/>
  <c r="C30"/>
  <c r="C31" s="1"/>
  <c r="C25"/>
  <c r="C26" s="1"/>
  <c r="C247" l="1"/>
  <c r="Y38" i="7"/>
  <c r="W38"/>
  <c r="W39" s="1"/>
  <c r="J118"/>
  <c r="U118"/>
  <c r="V118"/>
  <c r="L60"/>
  <c r="V60"/>
  <c r="S60"/>
  <c r="Q60"/>
  <c r="L1869"/>
  <c r="W1869"/>
  <c r="V1869"/>
  <c r="U1869"/>
  <c r="I1869"/>
  <c r="W941"/>
  <c r="V941"/>
  <c r="Q941"/>
  <c r="U941"/>
  <c r="J941"/>
  <c r="U885"/>
  <c r="W885"/>
  <c r="Q885"/>
  <c r="S885"/>
  <c r="V885"/>
  <c r="J885"/>
  <c r="U793"/>
  <c r="Q793"/>
  <c r="J793"/>
  <c r="V590"/>
  <c r="I590"/>
  <c r="U590"/>
  <c r="J590"/>
  <c r="Q590"/>
  <c r="W647"/>
  <c r="J647"/>
  <c r="I647"/>
  <c r="V647"/>
  <c r="I543"/>
  <c r="Y543"/>
  <c r="J543"/>
  <c r="V543"/>
  <c r="S543"/>
  <c r="W543"/>
  <c r="Q543"/>
  <c r="L431"/>
  <c r="I431"/>
  <c r="S431"/>
  <c r="J431"/>
  <c r="V431"/>
  <c r="V308"/>
  <c r="J308"/>
  <c r="I308"/>
  <c r="Y194"/>
  <c r="V194"/>
  <c r="W194"/>
  <c r="W156"/>
  <c r="Y156"/>
  <c r="Q156"/>
  <c r="Y89"/>
  <c r="S89"/>
  <c r="W89"/>
  <c r="U89"/>
  <c r="L89"/>
  <c r="L505"/>
  <c r="Q505"/>
  <c r="J505"/>
  <c r="I505"/>
  <c r="U505"/>
  <c r="V505"/>
  <c r="V355"/>
  <c r="S355"/>
  <c r="Y355"/>
  <c r="Q355"/>
  <c r="L279"/>
  <c r="Y279"/>
  <c r="V279"/>
  <c r="J279"/>
  <c r="Q279"/>
  <c r="I40"/>
  <c r="S40"/>
  <c r="Y40"/>
  <c r="Y118"/>
  <c r="L40"/>
  <c r="I118"/>
  <c r="S118"/>
  <c r="W118"/>
  <c r="L118"/>
  <c r="Q118"/>
  <c r="I60"/>
  <c r="U60"/>
  <c r="J60"/>
  <c r="Y60"/>
  <c r="W60"/>
  <c r="S1869"/>
  <c r="Q1869"/>
  <c r="Y1869"/>
  <c r="J1869"/>
  <c r="L941"/>
  <c r="S941"/>
  <c r="I941"/>
  <c r="Y941"/>
  <c r="L885"/>
  <c r="I885"/>
  <c r="Y885"/>
  <c r="L793"/>
  <c r="Y793"/>
  <c r="V793"/>
  <c r="S793"/>
  <c r="W793"/>
  <c r="I793"/>
  <c r="L590"/>
  <c r="S590"/>
  <c r="W590"/>
  <c r="Y590"/>
  <c r="L647"/>
  <c r="S647"/>
  <c r="Y647"/>
  <c r="Q647"/>
  <c r="U647"/>
  <c r="L543"/>
  <c r="U543"/>
  <c r="U431"/>
  <c r="Q431"/>
  <c r="Y431"/>
  <c r="W431"/>
  <c r="S308"/>
  <c r="Y308"/>
  <c r="W308"/>
  <c r="L308"/>
  <c r="U308"/>
  <c r="Q308"/>
  <c r="L194"/>
  <c r="Q194"/>
  <c r="S194"/>
  <c r="U194"/>
  <c r="I194"/>
  <c r="J194"/>
  <c r="L156"/>
  <c r="S156"/>
  <c r="V156"/>
  <c r="I156"/>
  <c r="J156"/>
  <c r="U156"/>
  <c r="V89"/>
  <c r="I89"/>
  <c r="Q89"/>
  <c r="J89"/>
  <c r="Y505"/>
  <c r="S505"/>
  <c r="W505"/>
  <c r="L355"/>
  <c r="J355"/>
  <c r="W355"/>
  <c r="I355"/>
  <c r="U355"/>
  <c r="U279"/>
  <c r="S279"/>
  <c r="I279"/>
  <c r="W279"/>
  <c r="J40"/>
  <c r="W40"/>
  <c r="U40"/>
  <c r="Q40"/>
  <c r="V40"/>
  <c r="Y39"/>
  <c r="U23"/>
  <c r="U29" s="1"/>
  <c r="U21"/>
  <c r="V32"/>
  <c r="V30"/>
  <c r="G118"/>
  <c r="G885"/>
  <c r="G793"/>
  <c r="G431"/>
  <c r="G308"/>
  <c r="G60"/>
  <c r="G941"/>
  <c r="G590"/>
  <c r="G647"/>
  <c r="G543"/>
  <c r="G89"/>
  <c r="G505"/>
  <c r="G279"/>
  <c r="G194"/>
  <c r="G156"/>
  <c r="G355"/>
  <c r="G40"/>
  <c r="V38" l="1"/>
  <c r="V39" s="1"/>
  <c r="L514"/>
  <c r="J514"/>
  <c r="S514"/>
  <c r="W514"/>
  <c r="U288"/>
  <c r="U165"/>
  <c r="S165"/>
  <c r="Y317"/>
  <c r="I317"/>
  <c r="W552"/>
  <c r="Q552"/>
  <c r="I552"/>
  <c r="U552"/>
  <c r="L618"/>
  <c r="U618"/>
  <c r="V618"/>
  <c r="I618"/>
  <c r="Q618"/>
  <c r="J618"/>
  <c r="J894"/>
  <c r="Y894"/>
  <c r="S894"/>
  <c r="L894"/>
  <c r="J1739"/>
  <c r="I1739"/>
  <c r="W1739"/>
  <c r="V1739"/>
  <c r="L69"/>
  <c r="Q69"/>
  <c r="J69"/>
  <c r="S69"/>
  <c r="W69"/>
  <c r="I1878"/>
  <c r="J1878"/>
  <c r="Q1878"/>
  <c r="Y1878"/>
  <c r="L1878"/>
  <c r="W1878"/>
  <c r="I364"/>
  <c r="U364"/>
  <c r="W364"/>
  <c r="L440"/>
  <c r="V440"/>
  <c r="U440"/>
  <c r="Y440"/>
  <c r="W440"/>
  <c r="L656"/>
  <c r="V656"/>
  <c r="U656"/>
  <c r="Q656"/>
  <c r="J656"/>
  <c r="L802"/>
  <c r="W802"/>
  <c r="S802"/>
  <c r="U802"/>
  <c r="S950"/>
  <c r="Q950"/>
  <c r="V950"/>
  <c r="I98"/>
  <c r="Y98"/>
  <c r="L98"/>
  <c r="Q98"/>
  <c r="V98"/>
  <c r="U98"/>
  <c r="L127"/>
  <c r="W127"/>
  <c r="I127"/>
  <c r="U127"/>
  <c r="S127"/>
  <c r="V127"/>
  <c r="U514"/>
  <c r="Y514"/>
  <c r="I288"/>
  <c r="S288"/>
  <c r="W288"/>
  <c r="V514"/>
  <c r="I514"/>
  <c r="Q514"/>
  <c r="L288"/>
  <c r="J288"/>
  <c r="V288"/>
  <c r="Y288"/>
  <c r="Q288"/>
  <c r="L165"/>
  <c r="J165"/>
  <c r="V165"/>
  <c r="Y165"/>
  <c r="Q165"/>
  <c r="I165"/>
  <c r="W165"/>
  <c r="J317"/>
  <c r="U317"/>
  <c r="V317"/>
  <c r="W317"/>
  <c r="L317"/>
  <c r="Q317"/>
  <c r="S317"/>
  <c r="L552"/>
  <c r="J552"/>
  <c r="Y552"/>
  <c r="S552"/>
  <c r="V552"/>
  <c r="S618"/>
  <c r="Y618"/>
  <c r="W618"/>
  <c r="U894"/>
  <c r="I894"/>
  <c r="V894"/>
  <c r="W894"/>
  <c r="Q894"/>
  <c r="L1739"/>
  <c r="Y1739"/>
  <c r="S1739"/>
  <c r="Q1739"/>
  <c r="U1739"/>
  <c r="Y69"/>
  <c r="I69"/>
  <c r="V69"/>
  <c r="U69"/>
  <c r="U1878"/>
  <c r="V1878"/>
  <c r="S1878"/>
  <c r="L364"/>
  <c r="Y364"/>
  <c r="Q364"/>
  <c r="S364"/>
  <c r="J364"/>
  <c r="V364"/>
  <c r="J440"/>
  <c r="I440"/>
  <c r="S440"/>
  <c r="Q440"/>
  <c r="S656"/>
  <c r="Y656"/>
  <c r="W656"/>
  <c r="I656"/>
  <c r="I802"/>
  <c r="Q802"/>
  <c r="J802"/>
  <c r="Y802"/>
  <c r="V802"/>
  <c r="L950"/>
  <c r="J950"/>
  <c r="W950"/>
  <c r="Y950"/>
  <c r="U950"/>
  <c r="I950"/>
  <c r="W98"/>
  <c r="J98"/>
  <c r="S98"/>
  <c r="J127"/>
  <c r="Q127"/>
  <c r="Y127"/>
  <c r="U30"/>
  <c r="U32"/>
  <c r="G514"/>
  <c r="G317"/>
  <c r="G364"/>
  <c r="G950"/>
  <c r="G288"/>
  <c r="G165"/>
  <c r="G552"/>
  <c r="G618"/>
  <c r="G894"/>
  <c r="G1739"/>
  <c r="G69"/>
  <c r="G1878"/>
  <c r="G440"/>
  <c r="G656"/>
  <c r="G802"/>
  <c r="G127"/>
  <c r="G98"/>
  <c r="S20"/>
  <c r="U38" l="1"/>
  <c r="U39" s="1"/>
  <c r="I1748"/>
  <c r="W1748"/>
  <c r="Y1748"/>
  <c r="V1748"/>
  <c r="U1748"/>
  <c r="J1748"/>
  <c r="S1748"/>
  <c r="L1748"/>
  <c r="Q1748"/>
  <c r="S23"/>
  <c r="S29" s="1"/>
  <c r="S21"/>
  <c r="G1748"/>
  <c r="Q20"/>
  <c r="Q23" l="1"/>
  <c r="Q29" s="1"/>
  <c r="Q21"/>
  <c r="S30"/>
  <c r="S32"/>
  <c r="S38" l="1"/>
  <c r="S39" s="1"/>
  <c r="L20"/>
  <c r="AN14"/>
  <c r="Q32"/>
  <c r="Q30"/>
  <c r="L23"/>
  <c r="AN20" l="1"/>
  <c r="Q38"/>
  <c r="Q39" s="1"/>
  <c r="AN23"/>
  <c r="L29"/>
  <c r="L21"/>
  <c r="L32"/>
  <c r="I20"/>
  <c r="AN29" l="1"/>
  <c r="AN32"/>
  <c r="L38"/>
  <c r="AN38" s="1"/>
  <c r="L30"/>
  <c r="I23"/>
  <c r="I29" s="1"/>
  <c r="I21"/>
  <c r="F14"/>
  <c r="F20" s="1"/>
  <c r="F21" s="1"/>
  <c r="L39" l="1"/>
  <c r="I32"/>
  <c r="I38" s="1"/>
  <c r="I30"/>
  <c r="F23"/>
  <c r="F29" s="1"/>
  <c r="I39" l="1"/>
  <c r="F30"/>
  <c r="F32"/>
  <c r="F38" l="1"/>
  <c r="F39" s="1"/>
  <c r="X503" l="1"/>
  <c r="X504" s="1"/>
  <c r="H503"/>
  <c r="H504" s="1"/>
  <c r="R503"/>
  <c r="R504" s="1"/>
  <c r="G503"/>
  <c r="G504" s="1"/>
  <c r="U503"/>
  <c r="U504" s="1"/>
  <c r="K503"/>
  <c r="K504" s="1"/>
  <c r="O503"/>
  <c r="O504" s="1"/>
  <c r="Z503"/>
  <c r="Z504" s="1"/>
  <c r="Z506"/>
  <c r="Y503"/>
  <c r="Y504" s="1"/>
  <c r="V503"/>
  <c r="V504" s="1"/>
  <c r="L503"/>
  <c r="F503"/>
  <c r="F504" s="1"/>
  <c r="Y506"/>
  <c r="Y1973" s="1"/>
  <c r="L506"/>
  <c r="I503"/>
  <c r="I504" s="1"/>
  <c r="P503"/>
  <c r="P504" s="1"/>
  <c r="T503"/>
  <c r="T504" s="1"/>
  <c r="N503"/>
  <c r="N504" s="1"/>
  <c r="M503"/>
  <c r="M504" s="1"/>
  <c r="O506"/>
  <c r="T506"/>
  <c r="X506"/>
  <c r="X1973" s="1"/>
  <c r="K506"/>
  <c r="N506"/>
  <c r="H506"/>
  <c r="H1955" s="1"/>
  <c r="H1973" s="1"/>
  <c r="P506"/>
  <c r="R506"/>
  <c r="W503"/>
  <c r="W504" s="1"/>
  <c r="Q503"/>
  <c r="Q504" s="1"/>
  <c r="S503"/>
  <c r="S504" s="1"/>
  <c r="J503"/>
  <c r="J504" s="1"/>
  <c r="V506"/>
  <c r="M506"/>
  <c r="J506"/>
  <c r="W506"/>
  <c r="W1973" s="1"/>
  <c r="U506"/>
  <c r="S506"/>
  <c r="Q506"/>
  <c r="I506"/>
  <c r="I1955" s="1"/>
  <c r="I1973" s="1"/>
  <c r="AN497"/>
  <c r="G506"/>
  <c r="G1955" s="1"/>
  <c r="G1973" s="1"/>
  <c r="U1955" l="1"/>
  <c r="U1973"/>
  <c r="V1955"/>
  <c r="V1973"/>
  <c r="N1973"/>
  <c r="N1955"/>
  <c r="O1973"/>
  <c r="O1955"/>
  <c r="Z1955"/>
  <c r="Z1973"/>
  <c r="T1973"/>
  <c r="T1955"/>
  <c r="S1955"/>
  <c r="S1973"/>
  <c r="M1973"/>
  <c r="M1955"/>
  <c r="Q1955"/>
  <c r="Q1973"/>
  <c r="J1955"/>
  <c r="J1973"/>
  <c r="P1973"/>
  <c r="P1955"/>
  <c r="L1955"/>
  <c r="L1973"/>
  <c r="R1973"/>
  <c r="R1955"/>
  <c r="K1973"/>
  <c r="K1955"/>
  <c r="I512"/>
  <c r="I513" s="1"/>
  <c r="W1955"/>
  <c r="Y1955"/>
  <c r="X1955"/>
  <c r="X1961"/>
  <c r="X1962" s="1"/>
  <c r="Y1961"/>
  <c r="Y1962" s="1"/>
  <c r="F506"/>
  <c r="Y512"/>
  <c r="S512"/>
  <c r="L512"/>
  <c r="AN503"/>
  <c r="M512"/>
  <c r="V512"/>
  <c r="P512"/>
  <c r="N512"/>
  <c r="K512"/>
  <c r="Z512"/>
  <c r="X512"/>
  <c r="H512"/>
  <c r="J512"/>
  <c r="Q512"/>
  <c r="R512"/>
  <c r="T512"/>
  <c r="O512"/>
  <c r="L504"/>
  <c r="G512"/>
  <c r="W512"/>
  <c r="U512"/>
  <c r="AN506"/>
  <c r="S513" l="1"/>
  <c r="S1979"/>
  <c r="S1980" s="1"/>
  <c r="S1961"/>
  <c r="S1962" s="1"/>
  <c r="R513"/>
  <c r="R1979"/>
  <c r="R1961"/>
  <c r="X513"/>
  <c r="X1979"/>
  <c r="X1980" s="1"/>
  <c r="P513"/>
  <c r="P1979"/>
  <c r="P1961"/>
  <c r="L513"/>
  <c r="L1961"/>
  <c r="Z513"/>
  <c r="Z1979"/>
  <c r="W513"/>
  <c r="W1979"/>
  <c r="W1980" s="1"/>
  <c r="N513"/>
  <c r="N1961"/>
  <c r="N1979" s="1"/>
  <c r="Q513"/>
  <c r="Q1961"/>
  <c r="Q1962" s="1"/>
  <c r="Q1979"/>
  <c r="Q1980" s="1"/>
  <c r="V513"/>
  <c r="V1979"/>
  <c r="V1961"/>
  <c r="V1962" s="1"/>
  <c r="G513"/>
  <c r="G1961"/>
  <c r="G1979" s="1"/>
  <c r="T513"/>
  <c r="T1979"/>
  <c r="T1980" s="1"/>
  <c r="T1961"/>
  <c r="T1962" s="1"/>
  <c r="H513"/>
  <c r="H1961"/>
  <c r="U513"/>
  <c r="U1979"/>
  <c r="U1980" s="1"/>
  <c r="U1961"/>
  <c r="O513"/>
  <c r="O1961"/>
  <c r="J513"/>
  <c r="J1961"/>
  <c r="K513"/>
  <c r="K1961"/>
  <c r="K1979" s="1"/>
  <c r="K1980" s="1"/>
  <c r="M513"/>
  <c r="M1961"/>
  <c r="M1979" s="1"/>
  <c r="Y513"/>
  <c r="Y1979"/>
  <c r="Y1980" s="1"/>
  <c r="W1961"/>
  <c r="W1962" s="1"/>
  <c r="Z1980"/>
  <c r="Z1961"/>
  <c r="Z1962" s="1"/>
  <c r="N1980"/>
  <c r="N1962"/>
  <c r="V1980"/>
  <c r="R1980"/>
  <c r="R1962"/>
  <c r="P1980"/>
  <c r="P1962"/>
  <c r="M1980"/>
  <c r="U1962"/>
  <c r="AN512"/>
  <c r="F512"/>
  <c r="F513" s="1"/>
  <c r="AN1973"/>
  <c r="F1367"/>
  <c r="I1382"/>
  <c r="I1383" s="1"/>
  <c r="O1979" l="1"/>
  <c r="O1980" s="1"/>
  <c r="O1962"/>
  <c r="L1979"/>
  <c r="L1980" s="1"/>
  <c r="L1962"/>
  <c r="J1979"/>
  <c r="J1980" s="1"/>
  <c r="J1962"/>
  <c r="H1979"/>
  <c r="H1980" s="1"/>
  <c r="H1962"/>
  <c r="K1962"/>
  <c r="M1962"/>
  <c r="AN1955"/>
  <c r="G1962"/>
  <c r="F1373"/>
  <c r="F1374" s="1"/>
  <c r="G1980"/>
  <c r="I1373"/>
  <c r="I1374" s="1"/>
  <c r="F1376"/>
  <c r="F1382" l="1"/>
  <c r="F1383" s="1"/>
  <c r="I1472"/>
  <c r="I1473" s="1"/>
  <c r="F1466"/>
  <c r="I1391"/>
  <c r="I1392" s="1"/>
  <c r="F1385"/>
  <c r="F1574" l="1"/>
  <c r="F1955" s="1"/>
  <c r="F1973" s="1"/>
  <c r="F1472"/>
  <c r="F1473" s="1"/>
  <c r="F1391"/>
  <c r="F1392" s="1"/>
  <c r="I1961"/>
  <c r="I1979" s="1"/>
  <c r="F1601" l="1"/>
  <c r="I1581"/>
  <c r="I1607"/>
  <c r="F1598"/>
  <c r="F1599" s="1"/>
  <c r="F1580"/>
  <c r="F1961" s="1"/>
  <c r="F1979" s="1"/>
  <c r="I1608" l="1"/>
  <c r="F1581"/>
  <c r="F1607"/>
  <c r="F1962"/>
  <c r="I1980"/>
  <c r="F1608" l="1"/>
  <c r="F1980"/>
  <c r="I1962"/>
</calcChain>
</file>

<file path=xl/sharedStrings.xml><?xml version="1.0" encoding="utf-8"?>
<sst xmlns="http://schemas.openxmlformats.org/spreadsheetml/2006/main" count="5646" uniqueCount="425">
  <si>
    <t>№ п/п</t>
  </si>
  <si>
    <t>Адрес</t>
  </si>
  <si>
    <t>Общая площадь помещений в многоквартирном доме, кв.м.</t>
  </si>
  <si>
    <t>Источники финансирования</t>
  </si>
  <si>
    <t>в том числе:</t>
  </si>
  <si>
    <t>в том числе: переустройство невентилируемой крыши на вентилируемую крышу, устройство выходов на кровлю</t>
  </si>
  <si>
    <t>в том числе: утепление фасада</t>
  </si>
  <si>
    <t>электроснабжения</t>
  </si>
  <si>
    <t>теплоснабжения и газоснабжения</t>
  </si>
  <si>
    <t>горячего водоснабжения</t>
  </si>
  <si>
    <t>холодного водоснабжения</t>
  </si>
  <si>
    <t>водоотведения</t>
  </si>
  <si>
    <t>установка коллективных (общедомовых) ПУ и УУ</t>
  </si>
  <si>
    <t>теплоснабжения</t>
  </si>
  <si>
    <t>из них установка коллективных (общедомовых) ПУ и УУ</t>
  </si>
  <si>
    <t>газоснабжения</t>
  </si>
  <si>
    <t xml:space="preserve">    Многоквартирные дома, формирующие фонды капитального ремонта на счете регионального оператора</t>
  </si>
  <si>
    <t>1.1</t>
  </si>
  <si>
    <t>п. Горный, ул. Северная, д. 2</t>
  </si>
  <si>
    <t>средства собственников</t>
  </si>
  <si>
    <t>минимальный размер взноса</t>
  </si>
  <si>
    <t>взнос, превышающий минимальный размер</t>
  </si>
  <si>
    <t>меры финансовой поддержки</t>
  </si>
  <si>
    <t>государственной корпорации – Фонд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</si>
  <si>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</si>
  <si>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</si>
  <si>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</si>
  <si>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</si>
  <si>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Х</t>
  </si>
  <si>
    <t>Итого по счету регионального оператора</t>
  </si>
  <si>
    <t>1.2</t>
  </si>
  <si>
    <t>1.3</t>
  </si>
  <si>
    <t>1.4</t>
  </si>
  <si>
    <t>1.5</t>
  </si>
  <si>
    <t>1.6</t>
  </si>
  <si>
    <t>1.7</t>
  </si>
  <si>
    <t>1.8</t>
  </si>
  <si>
    <t>1.9</t>
  </si>
  <si>
    <t>Ачинский муниципальный район - 2015 год</t>
  </si>
  <si>
    <t>Всего по Ачинскому муниципальному району</t>
  </si>
  <si>
    <t xml:space="preserve"> </t>
  </si>
  <si>
    <t>государственной корпорации – Фонд содействия реформированию жилищно коммунального хозяйства</t>
  </si>
  <si>
    <t>1.10</t>
  </si>
  <si>
    <t>1. Многоквартирные дома, формирующие фонды капитального ремонта на счете регионального оператора</t>
  </si>
  <si>
    <t>государственной корпорации - Фонд содействия реформированию жилищно-коммунального хозяйства</t>
  </si>
  <si>
    <t>Удельная стоимость капитального ремонта 1 кв.м. общей площади помещений многоквартирного дома, руб./кв.м.</t>
  </si>
  <si>
    <t>Утвержденная предельная стоимость капитального ремонта 1 кв.м. общей площади помещений многоквартирного дома, руб./кв.м.</t>
  </si>
  <si>
    <t>1.2.</t>
  </si>
  <si>
    <t>1.3.</t>
  </si>
  <si>
    <t>1.4.</t>
  </si>
  <si>
    <t>1.1.</t>
  </si>
  <si>
    <t>Емельяновский муниципальный район - 2015 год</t>
  </si>
  <si>
    <t>пгт Емельяново, ул. Спортивная, д. 2</t>
  </si>
  <si>
    <t>Всего по Емельяновскому муниципальному району</t>
  </si>
  <si>
    <t>1.5.</t>
  </si>
  <si>
    <t>1.6.</t>
  </si>
  <si>
    <t>с.Ермаковское, ул. Курнатовского, д.64</t>
  </si>
  <si>
    <t>г. Иланский, ул. Мещерякова, д. 3</t>
  </si>
  <si>
    <t>с. Шалинское, ул. Ленина, д.32</t>
  </si>
  <si>
    <t>г.Кодинск, ул.Михайлова, д.1</t>
  </si>
  <si>
    <t>г.Кодинск, ул.Михайлова, д.3</t>
  </si>
  <si>
    <t>Всего по Кежемскому муниципальному району</t>
  </si>
  <si>
    <t>пгт Большая Ирба, ул. Ленина, д. 14</t>
  </si>
  <si>
    <t>с. Брагино, ул. Центральная, д.158</t>
  </si>
  <si>
    <t>1.11</t>
  </si>
  <si>
    <t>1.12</t>
  </si>
  <si>
    <t>п. Поканаевка, ул. Пролетарская, д. 21</t>
  </si>
  <si>
    <t>п. Поканаевка, ул. Пролетарская, д. 20</t>
  </si>
  <si>
    <t>п. Тинской, ул. Молодежная, д. 10</t>
  </si>
  <si>
    <t>Всего по Нижнеингашскому муниципальному району</t>
  </si>
  <si>
    <t>Таймырский Долгано-Ненецкий муниципальный район - 2015 год</t>
  </si>
  <si>
    <t>г. Дудинка, ул. 40 лет Победы, д. 3</t>
  </si>
  <si>
    <t>Всего по Таймырскому Долгано-Ненецкому муниципальному району</t>
  </si>
  <si>
    <t>Туруханский муниципальный район - 2015 год</t>
  </si>
  <si>
    <t>Шушенский муниципальный район - 2015 год</t>
  </si>
  <si>
    <t>пгт Шушенское, 2 мкр., д. 52А</t>
  </si>
  <si>
    <t>пгт Шушенское, кв-л МКК., д. 2</t>
  </si>
  <si>
    <t>пгт Шушенское, ул. Дзержинского, д. 17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</si>
  <si>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</si>
  <si>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</si>
  <si>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</si>
  <si>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</si>
  <si>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</si>
  <si>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</si>
  <si>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</si>
  <si>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</si>
  <si>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</si>
  <si>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</si>
  <si>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</si>
  <si>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</si>
  <si>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</si>
  <si>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</si>
  <si>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г. Ачинск, мкр. 1-й, д. 30</t>
  </si>
  <si>
    <t>г. Ачинск, мкр. 2-й, д. 2</t>
  </si>
  <si>
    <t>г. Ачинск, ул. Дзержинского, д. 47</t>
  </si>
  <si>
    <t>г. Ачинск, мкр. 1-й, д. 37</t>
  </si>
  <si>
    <t>г. Ачинск, мкр. 4-й, д. 24</t>
  </si>
  <si>
    <t>Всего по городу Ачинску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</si>
  <si>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</si>
  <si>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</si>
  <si>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</si>
  <si>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</si>
  <si>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</si>
  <si>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</si>
  <si>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</si>
  <si>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</si>
  <si>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</si>
  <si>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</si>
  <si>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</si>
  <si>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</si>
  <si>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</si>
  <si>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</si>
  <si>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</si>
  <si>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г. Бородино, ул. 9 мая, д. 48</t>
  </si>
  <si>
    <t>г. Бородино, ул. 9 мая, д. 44</t>
  </si>
  <si>
    <t>Всего по городу Бородино</t>
  </si>
  <si>
    <t>город Бородино - 2015 год</t>
  </si>
  <si>
    <t>г. Енисейск, ул. Бабкина, д. 70</t>
  </si>
  <si>
    <t>г. Енисейск, ул. Лыткина, д. 27</t>
  </si>
  <si>
    <t>Всего по городу Енисейску</t>
  </si>
  <si>
    <t>г. Железногорск, ул. Комсомольская, д.1</t>
  </si>
  <si>
    <t>г. Железногорск, ул. Комсомольская, д.2</t>
  </si>
  <si>
    <t xml:space="preserve"> г. Железногорск, ул. Школьная, д. 53 А</t>
  </si>
  <si>
    <t>г.Железногорск, ул. Октябрьская, д. 45</t>
  </si>
  <si>
    <t>г. Железногорск, ул. Свердлова, д. 18</t>
  </si>
  <si>
    <t>г. Железногорск, ул. Комсомольская, д. 36</t>
  </si>
  <si>
    <t>г. Железногорск,  Поселковый проезд, д.6</t>
  </si>
  <si>
    <t>г. Железногорск, ул. Свердлова, д.  66</t>
  </si>
  <si>
    <t>г. Железногорск, ул. Толстого, д. 20</t>
  </si>
  <si>
    <t xml:space="preserve"> г. Железногорск, ул. Калинина, д. 19</t>
  </si>
  <si>
    <t xml:space="preserve"> г. Железногорск, ул. Свердлова, д.  61</t>
  </si>
  <si>
    <t>Всего по городу Железногорску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</si>
  <si>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</si>
  <si>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</si>
  <si>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</si>
  <si>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</si>
  <si>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</si>
  <si>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</si>
  <si>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</si>
  <si>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</si>
  <si>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</si>
  <si>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</si>
  <si>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</si>
  <si>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</si>
  <si>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</si>
  <si>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</si>
  <si>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</si>
  <si>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</si>
  <si>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</si>
  <si>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</si>
  <si>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</si>
  <si>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</si>
  <si>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</si>
  <si>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</si>
  <si>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</si>
  <si>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</si>
  <si>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</si>
  <si>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ЗАТО г. Зеленогорск, ул. Ленина, 21</t>
  </si>
  <si>
    <t>ЗАТО г. Зеленогорск, ул. Мира, 10 Б</t>
  </si>
  <si>
    <t>ЗАТО г. Зеленогорск, ул. Бортникова, 4</t>
  </si>
  <si>
    <t>ЗАТО г. Зеленогорск, ул. Ленина, 7</t>
  </si>
  <si>
    <t>ЗАТО г. Зеленогорск, ул. Гагарина, 13</t>
  </si>
  <si>
    <t>ЗАТО г. Зеленогорск, ул. Мира, 23</t>
  </si>
  <si>
    <t>ЗАТО г. Зеленогорск, ул. Ленина, 3</t>
  </si>
  <si>
    <t>ЗАТО г. Зеленогорск, ул. Ленина, 11</t>
  </si>
  <si>
    <t>Многоквартирные дома, формирующие фонды капитального ремонта на счете регионального оператора</t>
  </si>
  <si>
    <t xml:space="preserve"> г Канск, ул Восточная, д. 36</t>
  </si>
  <si>
    <t xml:space="preserve"> г Канск, ул Рембаза ВЭС, д. 1</t>
  </si>
  <si>
    <t>г Канск, ул 40 лет Октября, д. 33А</t>
  </si>
  <si>
    <t>г Канск, ул Эйдемана, д. 20</t>
  </si>
  <si>
    <t>Всего по городу Канску</t>
  </si>
  <si>
    <t>г. Красноярск, пр-кт им газеты Красноярский Рабочий, д. 24</t>
  </si>
  <si>
    <t>г. Красноярск, ул Калинина, д. 35А</t>
  </si>
  <si>
    <t>г. Красноярск, ул Калинина, д. 80В</t>
  </si>
  <si>
    <t>г. Красноярск, ул Чайковского, д. 1</t>
  </si>
  <si>
    <t>г. Красноярск, ул Краснодарская, д. 13А</t>
  </si>
  <si>
    <t>г. Красноярск, ул им Говорова, д. 36</t>
  </si>
  <si>
    <t>г. Красноярск, пер Вузовский, д. 7</t>
  </si>
  <si>
    <t>г. Красноярск, ул Омская, д. 18</t>
  </si>
  <si>
    <t>г. Красноярск, пр-кт Свободный, д. 47</t>
  </si>
  <si>
    <t>г. Красноярск, ул Партизана Железняка, д. 11Б</t>
  </si>
  <si>
    <t>г. Красноярск, пр-кт Свободный, д. 38</t>
  </si>
  <si>
    <t>г. Красноярск, ул Калинина, д. 3В</t>
  </si>
  <si>
    <t>г. Красноярск, ул Кольцевая, д. 11</t>
  </si>
  <si>
    <t>г. Красноярск, ул Сурикова, д. 3</t>
  </si>
  <si>
    <t>г. Красноярск, ул Борьбы, д. 28</t>
  </si>
  <si>
    <t>г. Красноярск, ул Западная, д. 14</t>
  </si>
  <si>
    <t>г. Красноярск, ул Новая, д. 30</t>
  </si>
  <si>
    <t>г. Красноярск, пр-кт Мира, д. 37</t>
  </si>
  <si>
    <t>г. Красноярск, ул 60 лет Октября, д. 16</t>
  </si>
  <si>
    <t>г. Красноярск, ул Свердловская, д. 51</t>
  </si>
  <si>
    <t>г. Красноярск, пр-кт Мира, д. 89</t>
  </si>
  <si>
    <t>г. Красноярск, пр-кт им газеты Красноярский Рабочий, д. 108А</t>
  </si>
  <si>
    <t>г. Красноярск, пр-кт им газеты Красноярский Рабочий, д. 100</t>
  </si>
  <si>
    <t>г. Красноярск, ул Омская, д. 16</t>
  </si>
  <si>
    <t>г. Красноярск, ул Кольцевая, д. 30</t>
  </si>
  <si>
    <t>г. Красноярск, ул Ладо Кецховели, д. 68</t>
  </si>
  <si>
    <t>г. Красноярск, ул 60 лет Октября, д. 18</t>
  </si>
  <si>
    <t>г. Красноярск, ул Робеспьера, д. 29</t>
  </si>
  <si>
    <t>г. Красноярск, ул Дубровинского, д. 104</t>
  </si>
  <si>
    <t>г. Красноярск, ул Кутузова, д. 22</t>
  </si>
  <si>
    <t>г. Красноярск, пр-кт Мира, д. 27</t>
  </si>
  <si>
    <t>г. Красноярск, ул им Академика Вавилова, д. 48</t>
  </si>
  <si>
    <t>г. Красноярск, ул Корнетова Дружинника, д. 8</t>
  </si>
  <si>
    <t>г. Красноярск, ул им Академика Вавилова, д. 86</t>
  </si>
  <si>
    <t>г. Красноярск, пр-кт им газеты Красноярский Рабочий, д. 105</t>
  </si>
  <si>
    <t>г. Красноярск, проезд Центральный, д. 1</t>
  </si>
  <si>
    <t>г. Красноярск, проезд Центральный, д. 3</t>
  </si>
  <si>
    <t>г. Красноярск, ул 52 Квартал, д. 8</t>
  </si>
  <si>
    <t>г. Красноярск, ул 52 Квартал, д. 9</t>
  </si>
  <si>
    <t>г. Красноярск, ул Юности, д. 27</t>
  </si>
  <si>
    <t>г. Красноярск, ул Мичурина, д. 4</t>
  </si>
  <si>
    <t>г. Красноярск, ул Высотная, д. 7</t>
  </si>
  <si>
    <t>г. Красноярск, ул Высотная, д. 5</t>
  </si>
  <si>
    <t>г. Красноярск, ул им Академика Вавилова, д. 47</t>
  </si>
  <si>
    <t>г. Красноярск, пр-кт им газеты Красноярский Рабочий, д. 109</t>
  </si>
  <si>
    <t>г. Красноярск, ул Западная, д. 13</t>
  </si>
  <si>
    <t>г. Красноярск, ул им Шевченко, д. 24</t>
  </si>
  <si>
    <t>г. Лесосибирск, ул. Садовая, д.8</t>
  </si>
  <si>
    <t>государственной корпорации - Фонд содйствия реформированю жилищно-коммунального хозяйства</t>
  </si>
  <si>
    <t>г. Лесосибирск. ул. Южная, д.19</t>
  </si>
  <si>
    <t>г. Лесосибирск, ул. Победы, д. 11</t>
  </si>
  <si>
    <t>г. Лесосибирск, ул. Промышленная, д.26</t>
  </si>
  <si>
    <t>пос.Стрелка,ул. Первомайская, д. 23</t>
  </si>
  <si>
    <t>Всего по городу Лесосибирску</t>
  </si>
  <si>
    <t>г. Минусинск, пер. Колхозный, д.6</t>
  </si>
  <si>
    <t>г. Минусинск, ул. Корнева, д. 14 А</t>
  </si>
  <si>
    <t xml:space="preserve">г. Минусинск, ул. Абаканская, д. 23 Б </t>
  </si>
  <si>
    <t>г. Минусинск, пер. Колхозный, д. 2</t>
  </si>
  <si>
    <t>г. Минусинск, ул. Н. Крупской, д. 111</t>
  </si>
  <si>
    <t>г. Минусинск, ул. Комарова, д. 7</t>
  </si>
  <si>
    <t>г. Назарово, ул. Арбузова, д.75 В</t>
  </si>
  <si>
    <t>государственной корпорации-Фонд содействия реформированию жилищно-коммунального хозяйства</t>
  </si>
  <si>
    <t>г. Сосновоборск, ул. Новоселов, д. 4</t>
  </si>
  <si>
    <t>Всего по городу Сосновоборску</t>
  </si>
  <si>
    <t>г. Шарыпово, мкр. Пионерный, д. 53</t>
  </si>
  <si>
    <t>г. Шарыпово, мкр. 1-й,д 27</t>
  </si>
  <si>
    <t>Всего по городу Шарыпово</t>
  </si>
  <si>
    <t>Объем услуг и (или) работ по капитальному ремонту общего имущества многоквартирного дома,</t>
  </si>
  <si>
    <t>ремонт сетей</t>
  </si>
  <si>
    <t>кв.м.</t>
  </si>
  <si>
    <t>ед.</t>
  </si>
  <si>
    <t>п.м.</t>
  </si>
  <si>
    <t>ед. / ед.</t>
  </si>
  <si>
    <t>куб.м.</t>
  </si>
  <si>
    <t xml:space="preserve">Всего по Иланскому муниципальному району </t>
  </si>
  <si>
    <t>Всего по Манскому муниципальному району</t>
  </si>
  <si>
    <t>п. Тинской, ул. Молодежная, 10</t>
  </si>
  <si>
    <t>пгт Шушенское, 2 мкр., д.52а</t>
  </si>
  <si>
    <t>пгт Шушенское, кв-л МКК, д.2</t>
  </si>
  <si>
    <t>пгт Шушенское, ул.Дзержинского, 17</t>
  </si>
  <si>
    <t>Всего по  Шушенскому муниципальному району</t>
  </si>
  <si>
    <t>г.Бородино,  ул.9 Мая, д. 48</t>
  </si>
  <si>
    <t>г.Бородино, ул.9 Мая, д. 44</t>
  </si>
  <si>
    <t>г. Железногорск, ул. Комсомольская, д. 2</t>
  </si>
  <si>
    <t>Всего по ЗАТО 
г. Зеленогорску</t>
  </si>
  <si>
    <t>г. Минусинск. пер. Колхозный, д. 6</t>
  </si>
  <si>
    <t>г. Минусинск, ул. Абаканская, д. 23 Б</t>
  </si>
  <si>
    <t>г. Назарово, ул. Арбузова, д. 75В</t>
  </si>
  <si>
    <t>г. Шарыпово, мкр. 1-й, д. 27</t>
  </si>
  <si>
    <t>г. Норильск, ул Хантайская, д. 11</t>
  </si>
  <si>
    <t>г. Норильск, ул Павлова, д. 3</t>
  </si>
  <si>
    <t>г. Норильск, ул Комсомольская, д. 18</t>
  </si>
  <si>
    <t>г. Норильск, ул Комсомольская, д. 8</t>
  </si>
  <si>
    <t>г. Норильск, ул Комсомольская, д. 22</t>
  </si>
  <si>
    <t>Всего по городу Норильску</t>
  </si>
  <si>
    <t>пгт. Емельяново, ул. Спортивная, д.2 </t>
  </si>
  <si>
    <t>Всего по Ермаковскому муниципальному району</t>
  </si>
  <si>
    <t xml:space="preserve">Всего по Курагинскому муниципальному району </t>
  </si>
  <si>
    <t>Шарыповский муниципальный район - 2015 год</t>
  </si>
  <si>
    <t>Всего по городу Красноярску</t>
  </si>
  <si>
    <t>Всего по городу Минусинску</t>
  </si>
  <si>
    <t>Всего по городу Назарово</t>
  </si>
  <si>
    <t xml:space="preserve"> Многоквартирные дома, формирующие фонды капитального ремонта на счете регионального оператора</t>
  </si>
  <si>
    <t>г. Дивногорск, ул. Чкалова, д. 161</t>
  </si>
  <si>
    <t>Всего по городу Дивногорску</t>
  </si>
  <si>
    <t xml:space="preserve"> Ермаковский муниципальный район - 2015 год</t>
  </si>
  <si>
    <t>Форма № 1</t>
  </si>
  <si>
    <t>Раздел № 1. Стоимость услуг и (или) работ по капитальному ремонту общего имущества в многоквартирных домах, включенных в краткосрочный план</t>
  </si>
  <si>
    <t>Н.С. Глушков</t>
  </si>
  <si>
    <t>Приложение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Красноярского края, утвержденной постановлением Правительства Красноярского края от 27.12.2013 № 709-п, на 2015-2016 гг.</t>
  </si>
  <si>
    <t>Форма № 2</t>
  </si>
  <si>
    <t>крыша</t>
  </si>
  <si>
    <t>лифт</t>
  </si>
  <si>
    <t>электрика</t>
  </si>
  <si>
    <t>тепло+газ</t>
  </si>
  <si>
    <t>ГВС</t>
  </si>
  <si>
    <t>ХВС</t>
  </si>
  <si>
    <t>ВО</t>
  </si>
  <si>
    <t>подвал</t>
  </si>
  <si>
    <t>фасад</t>
  </si>
  <si>
    <t>фундамент</t>
  </si>
  <si>
    <t>Удельная стоимость капитального ремонта 1 кв.м. общей площади помещений многоквартирного дома, руб./кв.м</t>
  </si>
  <si>
    <t>Утвержденная предельная стоимость капитального ремонта 1 кв.м. общей площади помещений многоквартирного дома, руб./кв.м</t>
  </si>
  <si>
    <t xml:space="preserve">                          меры финансовой поддержки</t>
  </si>
  <si>
    <t>Итого по счету регионального оператора 2015 год</t>
  </si>
  <si>
    <t>Всего по Ачинскому муниципальному району 2015 год</t>
  </si>
  <si>
    <t>Всего по Таймырскому Долгано-Ненецкому муниципальному району 2015 год</t>
  </si>
  <si>
    <t>Всего по Туруханскому муниципальному району 2015 год</t>
  </si>
  <si>
    <t>Всего по Шарыповскому муниципальному району 2015 год</t>
  </si>
  <si>
    <t>Всего по Шушенскому муниципальному району 2015 год</t>
  </si>
  <si>
    <t>Всего по городу Бородино 2015 год</t>
  </si>
  <si>
    <t xml:space="preserve"> г. Красноярск, ул 60 лет Октября, д. 18</t>
  </si>
  <si>
    <t xml:space="preserve"> г. Красноярск, ул Калинина, д. 80В</t>
  </si>
  <si>
    <t xml:space="preserve"> г. Красноярск, ул Краснодарская, д. 13А</t>
  </si>
  <si>
    <t xml:space="preserve"> г. Красноярск, ул Омская, д. 18</t>
  </si>
  <si>
    <t xml:space="preserve"> г. Красноярск, ул Борьбы, д. 28</t>
  </si>
  <si>
    <t xml:space="preserve">  г. Красноярск, ул 60 лет Октября, д. 16</t>
  </si>
  <si>
    <t xml:space="preserve"> г. Красноярск, пр-кт им газеты Красноярский Рабочий, д. 100</t>
  </si>
  <si>
    <t>Раздел № 2. Объем работ и (или) услуг по капитальному ремонту общего имущества в многоквартирных домах, включенных в краткосрочный план</t>
  </si>
  <si>
    <t xml:space="preserve"> 1. Многоквартирные дома, формирующие фонды капитального ремонта на счете регионального оператора</t>
  </si>
  <si>
    <t>Министр строительства и 
жилищно-коммунального хозяйства 
Красноярского края</t>
  </si>
  <si>
    <t>г. Назарово, ул. Арбузова, д.85 Б</t>
  </si>
  <si>
    <t>г. Дивногорск, ул. Гидростроителей, д. 22</t>
  </si>
  <si>
    <t xml:space="preserve"> г. Железногорск, ул. Маяковского 19 Б</t>
  </si>
  <si>
    <t>г. Красноярск, ул им Академика Вавилова, д. 13</t>
  </si>
  <si>
    <t>г. Красноярск, ул Щорса, д. 69</t>
  </si>
  <si>
    <t>г. Красноярск, ул Юности, д. 4</t>
  </si>
  <si>
    <t>г. Красноярск, пр-т Металлургов, д. 32</t>
  </si>
  <si>
    <t>г. Красноярск, ул им Шевченко, д. 82</t>
  </si>
  <si>
    <t>г. Красноярск, пр-кт Металлургов, д. 18</t>
  </si>
  <si>
    <t>г. Красноярск, ул Краснодарская, д. 7</t>
  </si>
  <si>
    <t>г. Красноярск, пр-кт Металлургов, д. 10</t>
  </si>
  <si>
    <t>г. Красноярск, пр-кт Металлургов, д. 6А</t>
  </si>
  <si>
    <t>г. Красноярск, ул Яковлева, д. 57</t>
  </si>
  <si>
    <t>г. Красноярск, ул Республики, д. 46</t>
  </si>
  <si>
    <t>г. Красноярск, ул им С. М. Воронова, д. 12</t>
  </si>
  <si>
    <t>г. Красноярск, ул Львовская, д. 33</t>
  </si>
  <si>
    <t>г. Красноярск, ул им Шевченко, д. 86</t>
  </si>
  <si>
    <t>г. Красноярск, ул Краснодарская, д. 5</t>
  </si>
  <si>
    <t>г. Красноярск, ул Ферганская, д. 7</t>
  </si>
  <si>
    <t>г. Красноярск, пр-кт им газеты Красноярский рабочий, д. 161</t>
  </si>
  <si>
    <t>г. Сосновоборск, ул Энтузиастов, д. 19</t>
  </si>
  <si>
    <t xml:space="preserve"> г. Железногорск, ул. Маяковского, д. 19Б</t>
  </si>
  <si>
    <t>г. Красноярск, ул Академика Вавилова, д. 13</t>
  </si>
  <si>
    <t>г. Красноярск, пр-кт Металлургов, д. 32</t>
  </si>
  <si>
    <t>г. Красноярск, ул им С.М. Воронова, д. 12</t>
  </si>
  <si>
    <t>г. Красноярск, пр-кт им газеты Красноярский Рабочий, д. 161</t>
  </si>
  <si>
    <t>г. Назарово, ул. Арбузова, д. 85Б</t>
  </si>
  <si>
    <t>X</t>
  </si>
  <si>
    <t>с. Шалинское ул. Ленина 32 </t>
  </si>
  <si>
    <t>г. Сосновоборск, ул. Энтузиастов, д. 19</t>
  </si>
  <si>
    <t>1.68</t>
  </si>
  <si>
    <t>Ачинский муниципальный район</t>
  </si>
  <si>
    <t>Емельяновский муниципальный район</t>
  </si>
  <si>
    <t>Ермаковский муниципальный район</t>
  </si>
  <si>
    <t>Иланский муниципальный район</t>
  </si>
  <si>
    <t>Кежемский муниципальный район</t>
  </si>
  <si>
    <t>Курагинский муниципальный район</t>
  </si>
  <si>
    <t>Манский муниципальный район</t>
  </si>
  <si>
    <t>Нижнеингашский муниципальный район</t>
  </si>
  <si>
    <t>Таймырский Долгано-Ненецкий муниципальный район</t>
  </si>
  <si>
    <t>Шушенский муниципальный район</t>
  </si>
  <si>
    <t>город Ачинск</t>
  </si>
  <si>
    <t>город Бородино</t>
  </si>
  <si>
    <t>город Дивногорск</t>
  </si>
  <si>
    <t>город Енисейск</t>
  </si>
  <si>
    <t xml:space="preserve"> город Железногорск</t>
  </si>
  <si>
    <t>ЗАТО город Зеленогорск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</si>
  <si>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</si>
  <si>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</si>
  <si>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</si>
  <si>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</si>
  <si>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</si>
  <si>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</si>
  <si>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</si>
  <si>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</si>
  <si>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Всего по Красноярскому краю</t>
  </si>
  <si>
    <t xml:space="preserve">  город Железногорск</t>
  </si>
  <si>
    <t>город Зеленогорск</t>
  </si>
  <si>
    <t xml:space="preserve"> город Шарыпово</t>
  </si>
  <si>
    <t>1.69</t>
  </si>
  <si>
    <t>1/1</t>
  </si>
  <si>
    <t>г. Норильск, ул Комсомольская, д. 49В</t>
  </si>
  <si>
    <t>г. Норильск, ул Строительная, д. 14</t>
  </si>
  <si>
    <t>г. Ачинск, ул. мкр 7-й, д. 13</t>
  </si>
  <si>
    <t>г Канск, ул Восточная, д. 36</t>
  </si>
  <si>
    <t>г Канск, ул Рембаза ВЭС, д. 1</t>
  </si>
  <si>
    <t>г. Ачинск, мкр. 7-й, д. 13</t>
  </si>
  <si>
    <t>г. Красноярск, пр-кт им газеты Красноярский рабочий, д. 118</t>
  </si>
  <si>
    <t>ремонт внутридомовых инженерных систем:</t>
  </si>
  <si>
    <t>ремонт крыши</t>
  </si>
  <si>
    <t>ремонт 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</si>
  <si>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</si>
  <si>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ремонт фундамента многоквартирного дома</t>
  </si>
  <si>
    <t>утепление и ремонт фасада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</si>
  <si>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</si>
  <si>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</si>
  <si>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прочие виды работ, не выполняемые за счет минимального размера взноса</t>
  </si>
  <si>
    <t>2.1</t>
  </si>
  <si>
    <t>Многоквартирные дома, формирующие фонды капитального ремонта на специальных счетах</t>
  </si>
  <si>
    <t>Итого поспециальным счетам</t>
  </si>
  <si>
    <t>Итого по Красноярскому краю по специальным счетам на 2015 год</t>
  </si>
  <si>
    <t>г. Красноярск, ул Судостроительная, д. 113</t>
  </si>
  <si>
    <t>итого по счету регионального оператора</t>
  </si>
  <si>
    <t>всего по городу Ачинску</t>
  </si>
  <si>
    <t>всего по городу Зеленогорску</t>
  </si>
  <si>
    <t>всего по городу Красноярску</t>
  </si>
  <si>
    <t>всего по городу Лесосибирску</t>
  </si>
  <si>
    <t>всего по городу Минусинску</t>
  </si>
  <si>
    <t>всего по  городу Назарово</t>
  </si>
  <si>
    <t>всего по городу Норильску</t>
  </si>
  <si>
    <t>всего по городу Сосновоборску</t>
  </si>
  <si>
    <t>всего по городу Шарыпово</t>
  </si>
  <si>
    <t>итого по Красноярскому краю по счету регионального оператора</t>
  </si>
  <si>
    <t>всего по Красноярскому краю</t>
  </si>
  <si>
    <t>1 / 0</t>
  </si>
  <si>
    <t>2 / 0</t>
  </si>
  <si>
    <t>Итого  по счету регионального оператора</t>
  </si>
  <si>
    <t>Всего  по Ермаковскому муниципальному району</t>
  </si>
  <si>
    <t>Всего по Иланскому муниципальному району</t>
  </si>
  <si>
    <t xml:space="preserve"> Кежемский муниципальный район</t>
  </si>
  <si>
    <t>Всего по Курагинскому муниципальному району</t>
  </si>
  <si>
    <t>Итого по Манскому муниципальному району</t>
  </si>
  <si>
    <t>всего по Нижнеингашскому муниципальному району</t>
  </si>
  <si>
    <t>6 / 0</t>
  </si>
  <si>
    <t>10 / 0</t>
  </si>
  <si>
    <t>11 / 0</t>
  </si>
  <si>
    <t>13/6</t>
  </si>
  <si>
    <t>г. Красноярск, пр-кт им газеты Красноярский рабочий, д. 127А</t>
  </si>
  <si>
    <t>г. Красноярск, ул. 9 Мая, д. 58</t>
  </si>
  <si>
    <t>итого по специальному счету регионального оператора</t>
  </si>
  <si>
    <t>г. Красноярск, пр-кт им газеты Красноярский Рабочий, д. 127</t>
  </si>
  <si>
    <t>г. Красноярск, ул. 9 Мая, 58</t>
  </si>
  <si>
    <t>Итого по специальному счету регионального оператора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</si>
</sst>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0" fontId="1" fillId="0" borderId="0"/>
  </cellStyleXfs>
  <cellXfs count="209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4" fontId="0" fillId="0" borderId="0" xfId="0" applyNumberFormat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 applyBorder="1"/>
    <xf numFmtId="2" fontId="0" fillId="0" borderId="0" xfId="0" applyNumberFormat="1" applyFill="1"/>
    <xf numFmtId="0" fontId="14" fillId="2" borderId="0" xfId="3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0" borderId="0" xfId="0" applyBorder="1"/>
    <xf numFmtId="49" fontId="0" fillId="0" borderId="0" xfId="0" applyNumberFormat="1"/>
    <xf numFmtId="49" fontId="2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9" fontId="0" fillId="0" borderId="0" xfId="0" applyNumberFormat="1" applyFill="1"/>
    <xf numFmtId="0" fontId="0" fillId="4" borderId="0" xfId="0" applyFill="1" applyBorder="1"/>
    <xf numFmtId="49" fontId="0" fillId="5" borderId="0" xfId="0" applyNumberFormat="1" applyFill="1"/>
    <xf numFmtId="0" fontId="0" fillId="5" borderId="1" xfId="0" applyFill="1" applyBorder="1"/>
    <xf numFmtId="0" fontId="0" fillId="2" borderId="0" xfId="0" applyFill="1" applyAlignment="1">
      <alignment horizontal="center" vertical="center" textRotation="90"/>
    </xf>
    <xf numFmtId="4" fontId="0" fillId="2" borderId="0" xfId="0" applyNumberFormat="1" applyFill="1" applyAlignment="1">
      <alignment horizontal="center" vertical="center" textRotation="90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textRotation="90" wrapText="1"/>
    </xf>
    <xf numFmtId="4" fontId="20" fillId="2" borderId="8" xfId="0" applyNumberFormat="1" applyFont="1" applyFill="1" applyBorder="1" applyAlignment="1">
      <alignment horizontal="center" vertical="center" textRotation="90" wrapText="1"/>
    </xf>
    <xf numFmtId="49" fontId="20" fillId="2" borderId="2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12" fontId="17" fillId="2" borderId="1" xfId="0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 vertical="center" wrapText="1"/>
    </xf>
    <xf numFmtId="4" fontId="17" fillId="2" borderId="1" xfId="6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4" fontId="13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4" fontId="9" fillId="2" borderId="1" xfId="0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textRotation="90" wrapText="1"/>
    </xf>
    <xf numFmtId="4" fontId="20" fillId="2" borderId="7" xfId="0" applyNumberFormat="1" applyFont="1" applyFill="1" applyBorder="1" applyAlignment="1">
      <alignment horizontal="center" vertical="center" textRotation="90" wrapText="1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20" fillId="2" borderId="7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4" fontId="4" fillId="2" borderId="1" xfId="0" applyNumberFormat="1" applyFont="1" applyFill="1" applyBorder="1" applyAlignment="1">
      <alignment horizontal="center" vertical="center" textRotation="90"/>
    </xf>
    <xf numFmtId="4" fontId="20" fillId="2" borderId="8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9" fillId="2" borderId="7" xfId="0" applyNumberFormat="1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4" fontId="9" fillId="2" borderId="2" xfId="0" applyNumberFormat="1" applyFont="1" applyFill="1" applyBorder="1" applyAlignment="1">
      <alignment horizontal="center" vertical="center" textRotation="90" wrapText="1"/>
    </xf>
    <xf numFmtId="4" fontId="9" fillId="2" borderId="6" xfId="0" applyNumberFormat="1" applyFont="1" applyFill="1" applyBorder="1" applyAlignment="1">
      <alignment horizontal="center" vertical="center" textRotation="90" wrapText="1"/>
    </xf>
    <xf numFmtId="4" fontId="9" fillId="2" borderId="7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textRotation="90" wrapText="1" readingOrder="2"/>
    </xf>
    <xf numFmtId="4" fontId="20" fillId="2" borderId="6" xfId="0" applyNumberFormat="1" applyFont="1" applyFill="1" applyBorder="1" applyAlignment="1">
      <alignment horizontal="center" vertical="center" textRotation="90" wrapText="1" readingOrder="2"/>
    </xf>
    <xf numFmtId="4" fontId="20" fillId="2" borderId="7" xfId="0" applyNumberFormat="1" applyFont="1" applyFill="1" applyBorder="1" applyAlignment="1">
      <alignment horizontal="center" vertical="center" textRotation="90" wrapText="1" readingOrder="2"/>
    </xf>
    <xf numFmtId="4" fontId="13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2" fontId="16" fillId="2" borderId="0" xfId="0" applyNumberFormat="1" applyFont="1" applyFill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vertical="center" textRotation="90" wrapText="1" readingOrder="2"/>
    </xf>
    <xf numFmtId="49" fontId="20" fillId="2" borderId="6" xfId="0" applyNumberFormat="1" applyFont="1" applyFill="1" applyBorder="1" applyAlignment="1">
      <alignment horizontal="center" vertical="center" textRotation="90" wrapText="1" readingOrder="2"/>
    </xf>
    <xf numFmtId="49" fontId="20" fillId="2" borderId="7" xfId="0" applyNumberFormat="1" applyFont="1" applyFill="1" applyBorder="1" applyAlignment="1">
      <alignment horizontal="center" vertical="center" textRotation="90" wrapText="1" readingOrder="2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4" fontId="4" fillId="2" borderId="7" xfId="0" applyNumberFormat="1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textRotation="90" wrapText="1"/>
    </xf>
    <xf numFmtId="4" fontId="18" fillId="2" borderId="6" xfId="0" applyNumberFormat="1" applyFont="1" applyFill="1" applyBorder="1" applyAlignment="1">
      <alignment horizontal="center" vertical="center" textRotation="90" wrapText="1"/>
    </xf>
    <xf numFmtId="4" fontId="18" fillId="2" borderId="7" xfId="0" applyNumberFormat="1" applyFont="1" applyFill="1" applyBorder="1" applyAlignment="1">
      <alignment horizontal="center" vertical="center" textRotation="90" wrapText="1"/>
    </xf>
    <xf numFmtId="4" fontId="11" fillId="2" borderId="1" xfId="2" applyNumberFormat="1" applyFont="1" applyFill="1" applyBorder="1" applyAlignment="1">
      <alignment horizontal="center" vertical="center" textRotation="90" shrinkToFit="1"/>
    </xf>
    <xf numFmtId="4" fontId="11" fillId="2" borderId="2" xfId="2" applyNumberFormat="1" applyFont="1" applyFill="1" applyBorder="1" applyAlignment="1">
      <alignment horizontal="center" vertical="center" textRotation="90" shrinkToFit="1"/>
    </xf>
    <xf numFmtId="4" fontId="11" fillId="2" borderId="6" xfId="2" applyNumberFormat="1" applyFont="1" applyFill="1" applyBorder="1" applyAlignment="1">
      <alignment horizontal="center" vertical="center" textRotation="90" shrinkToFit="1"/>
    </xf>
    <xf numFmtId="4" fontId="11" fillId="2" borderId="7" xfId="2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textRotation="90"/>
    </xf>
    <xf numFmtId="4" fontId="4" fillId="2" borderId="2" xfId="0" applyNumberFormat="1" applyFont="1" applyFill="1" applyBorder="1" applyAlignment="1">
      <alignment horizontal="center" vertical="center" textRotation="90"/>
    </xf>
    <xf numFmtId="4" fontId="4" fillId="2" borderId="6" xfId="0" applyNumberFormat="1" applyFont="1" applyFill="1" applyBorder="1" applyAlignment="1">
      <alignment horizontal="center" vertical="center" textRotation="90"/>
    </xf>
    <xf numFmtId="16" fontId="4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center" vertical="center" textRotation="90" wrapText="1"/>
    </xf>
    <xf numFmtId="4" fontId="24" fillId="2" borderId="1" xfId="0" applyNumberFormat="1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_Книга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view="pageBreakPreview" zoomScale="80" zoomScaleNormal="100" zoomScaleSheetLayoutView="80" workbookViewId="0">
      <selection activeCell="B5" sqref="B5:B10"/>
    </sheetView>
  </sheetViews>
  <sheetFormatPr defaultRowHeight="15"/>
  <cols>
    <col min="1" max="1" width="8.28515625" style="60" customWidth="1"/>
    <col min="2" max="2" width="30.7109375" style="61" customWidth="1"/>
    <col min="3" max="4" width="14" style="62" customWidth="1"/>
    <col min="5" max="5" width="13.85546875" style="62" customWidth="1"/>
    <col min="6" max="6" width="10.7109375" style="62" customWidth="1"/>
    <col min="7" max="7" width="13.28515625" style="62" customWidth="1"/>
    <col min="8" max="10" width="10.7109375" style="62" customWidth="1"/>
    <col min="11" max="11" width="12.140625" style="62" customWidth="1"/>
    <col min="12" max="12" width="10.7109375" style="62" customWidth="1"/>
    <col min="13" max="13" width="12" style="62" customWidth="1"/>
    <col min="14" max="14" width="10.7109375" style="62" customWidth="1"/>
    <col min="15" max="15" width="15.28515625" style="62" customWidth="1"/>
    <col min="16" max="16" width="11.5703125" style="62" customWidth="1"/>
    <col min="17" max="19" width="10.7109375" style="62" customWidth="1"/>
  </cols>
  <sheetData>
    <row r="1" spans="1:19" ht="18.75">
      <c r="R1" s="96" t="s">
        <v>281</v>
      </c>
      <c r="S1" s="96"/>
    </row>
    <row r="3" spans="1:19" ht="18.75">
      <c r="A3" s="97" t="s">
        <v>309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18.75" customHeight="1">
      <c r="A5" s="102" t="s">
        <v>0</v>
      </c>
      <c r="B5" s="102" t="s">
        <v>1</v>
      </c>
      <c r="C5" s="107" t="s">
        <v>238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8.75" customHeight="1">
      <c r="A6" s="102"/>
      <c r="B6" s="102"/>
      <c r="C6" s="107" t="s">
        <v>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4.25" customHeight="1">
      <c r="A7" s="102"/>
      <c r="B7" s="102"/>
      <c r="C7" s="108" t="s">
        <v>381</v>
      </c>
      <c r="D7" s="108" t="s">
        <v>382</v>
      </c>
      <c r="E7" s="107" t="s">
        <v>380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383</v>
      </c>
      <c r="Q7" s="108" t="s">
        <v>385</v>
      </c>
      <c r="R7" s="108" t="s">
        <v>6</v>
      </c>
      <c r="S7" s="108" t="s">
        <v>384</v>
      </c>
    </row>
    <row r="8" spans="1:19" ht="38.25" customHeight="1">
      <c r="A8" s="102"/>
      <c r="B8" s="102"/>
      <c r="C8" s="108"/>
      <c r="D8" s="108"/>
      <c r="E8" s="107" t="s">
        <v>7</v>
      </c>
      <c r="F8" s="107"/>
      <c r="G8" s="107" t="s">
        <v>13</v>
      </c>
      <c r="H8" s="107"/>
      <c r="I8" s="107" t="s">
        <v>15</v>
      </c>
      <c r="J8" s="107"/>
      <c r="K8" s="107" t="s">
        <v>9</v>
      </c>
      <c r="L8" s="107"/>
      <c r="M8" s="107" t="s">
        <v>10</v>
      </c>
      <c r="N8" s="107"/>
      <c r="O8" s="108" t="s">
        <v>11</v>
      </c>
      <c r="P8" s="108"/>
      <c r="Q8" s="108"/>
      <c r="R8" s="108"/>
      <c r="S8" s="108"/>
    </row>
    <row r="9" spans="1:19" ht="165.75">
      <c r="A9" s="102"/>
      <c r="B9" s="102"/>
      <c r="C9" s="108"/>
      <c r="D9" s="108"/>
      <c r="E9" s="63" t="s">
        <v>239</v>
      </c>
      <c r="F9" s="63" t="s">
        <v>12</v>
      </c>
      <c r="G9" s="63" t="s">
        <v>239</v>
      </c>
      <c r="H9" s="63" t="s">
        <v>12</v>
      </c>
      <c r="I9" s="63" t="s">
        <v>239</v>
      </c>
      <c r="J9" s="63" t="s">
        <v>12</v>
      </c>
      <c r="K9" s="63" t="s">
        <v>239</v>
      </c>
      <c r="L9" s="63" t="s">
        <v>12</v>
      </c>
      <c r="M9" s="63" t="s">
        <v>239</v>
      </c>
      <c r="N9" s="63" t="s">
        <v>12</v>
      </c>
      <c r="O9" s="108"/>
      <c r="P9" s="108"/>
      <c r="Q9" s="108"/>
      <c r="R9" s="108"/>
      <c r="S9" s="108"/>
    </row>
    <row r="10" spans="1:19" ht="18.75">
      <c r="A10" s="102"/>
      <c r="B10" s="102"/>
      <c r="C10" s="17" t="s">
        <v>240</v>
      </c>
      <c r="D10" s="17" t="s">
        <v>241</v>
      </c>
      <c r="E10" s="17" t="s">
        <v>242</v>
      </c>
      <c r="F10" s="17" t="s">
        <v>243</v>
      </c>
      <c r="G10" s="17" t="s">
        <v>242</v>
      </c>
      <c r="H10" s="17" t="s">
        <v>243</v>
      </c>
      <c r="I10" s="17" t="s">
        <v>242</v>
      </c>
      <c r="J10" s="17" t="s">
        <v>243</v>
      </c>
      <c r="K10" s="17" t="s">
        <v>242</v>
      </c>
      <c r="L10" s="17" t="s">
        <v>243</v>
      </c>
      <c r="M10" s="17" t="s">
        <v>242</v>
      </c>
      <c r="N10" s="17" t="s">
        <v>243</v>
      </c>
      <c r="O10" s="17" t="s">
        <v>242</v>
      </c>
      <c r="P10" s="17" t="s">
        <v>240</v>
      </c>
      <c r="Q10" s="17" t="s">
        <v>240</v>
      </c>
      <c r="R10" s="17" t="s">
        <v>240</v>
      </c>
      <c r="S10" s="17" t="s">
        <v>244</v>
      </c>
    </row>
    <row r="11" spans="1:19" ht="18.75">
      <c r="A11" s="64">
        <v>1</v>
      </c>
      <c r="B11" s="64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5">
        <v>13</v>
      </c>
      <c r="N11" s="65">
        <v>14</v>
      </c>
      <c r="O11" s="65">
        <v>15</v>
      </c>
      <c r="P11" s="65">
        <v>16</v>
      </c>
      <c r="Q11" s="65">
        <v>17</v>
      </c>
      <c r="R11" s="65">
        <v>18</v>
      </c>
      <c r="S11" s="65">
        <v>19</v>
      </c>
    </row>
    <row r="12" spans="1:19" ht="18.75">
      <c r="A12" s="102" t="s">
        <v>343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8.75">
      <c r="A13" s="102" t="s">
        <v>43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 ht="37.5">
      <c r="A14" s="66" t="s">
        <v>17</v>
      </c>
      <c r="B14" s="67" t="s">
        <v>18</v>
      </c>
      <c r="C14" s="68">
        <v>342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40.5" customHeight="1">
      <c r="A15" s="70"/>
      <c r="B15" s="67" t="s">
        <v>29</v>
      </c>
      <c r="C15" s="68">
        <f>C14</f>
        <v>342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56.25">
      <c r="A16" s="70"/>
      <c r="B16" s="67" t="s">
        <v>39</v>
      </c>
      <c r="C16" s="68">
        <f>C15</f>
        <v>342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8.75">
      <c r="A17" s="101" t="s">
        <v>344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ht="18.75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37.5">
      <c r="A19" s="64" t="s">
        <v>17</v>
      </c>
      <c r="B19" s="67" t="s">
        <v>266</v>
      </c>
      <c r="C19" s="17">
        <v>375.96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56.25">
      <c r="A20" s="71"/>
      <c r="B20" s="67" t="s">
        <v>29</v>
      </c>
      <c r="C20" s="17">
        <f>C19</f>
        <v>375.96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75">
      <c r="A21" s="72"/>
      <c r="B21" s="67" t="s">
        <v>53</v>
      </c>
      <c r="C21" s="17">
        <f>C20</f>
        <v>375.96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" customHeight="1">
      <c r="A22" s="102" t="s">
        <v>345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5" customHeight="1">
      <c r="A23" s="102" t="s">
        <v>43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37.5">
      <c r="A24" s="64" t="s">
        <v>17</v>
      </c>
      <c r="B24" s="15" t="s">
        <v>56</v>
      </c>
      <c r="C24" s="17">
        <v>175.2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56.25">
      <c r="A25" s="64"/>
      <c r="B25" s="15" t="s">
        <v>29</v>
      </c>
      <c r="C25" s="17">
        <f>C24</f>
        <v>175.2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56.25">
      <c r="A26" s="64"/>
      <c r="B26" s="15" t="s">
        <v>267</v>
      </c>
      <c r="C26" s="17">
        <f>C25</f>
        <v>175.2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8.75">
      <c r="A27" s="101" t="s">
        <v>346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8.75">
      <c r="A28" s="101" t="s">
        <v>43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37.5">
      <c r="A29" s="64" t="s">
        <v>17</v>
      </c>
      <c r="B29" s="16" t="s">
        <v>57</v>
      </c>
      <c r="C29" s="17">
        <v>404.4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56.25">
      <c r="A30" s="72"/>
      <c r="B30" s="67" t="s">
        <v>29</v>
      </c>
      <c r="C30" s="17">
        <f>C29</f>
        <v>404.4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56.25">
      <c r="A31" s="72"/>
      <c r="B31" s="67" t="s">
        <v>245</v>
      </c>
      <c r="C31" s="17">
        <f>C30</f>
        <v>404.4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 customHeight="1">
      <c r="A32" s="102" t="s">
        <v>347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5" customHeight="1">
      <c r="A33" s="102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37.5">
      <c r="A34" s="64" t="s">
        <v>17</v>
      </c>
      <c r="B34" s="67" t="s">
        <v>59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1114.5999999999999</v>
      </c>
      <c r="Q34" s="17"/>
      <c r="R34" s="17"/>
      <c r="S34" s="17"/>
    </row>
    <row r="35" spans="1:19" ht="37.5">
      <c r="A35" s="64" t="s">
        <v>30</v>
      </c>
      <c r="B35" s="67" t="s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1114.5999999999999</v>
      </c>
      <c r="Q35" s="17"/>
      <c r="R35" s="17"/>
      <c r="S35" s="17"/>
    </row>
    <row r="36" spans="1:19" ht="56.25">
      <c r="A36" s="64"/>
      <c r="B36" s="15" t="s">
        <v>29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f t="shared" ref="P36" si="0">P34+P35</f>
        <v>2229.1999999999998</v>
      </c>
      <c r="Q36" s="17"/>
      <c r="R36" s="17"/>
      <c r="S36" s="17"/>
    </row>
    <row r="37" spans="1:19" ht="56.25">
      <c r="A37" s="64"/>
      <c r="B37" s="67" t="s">
        <v>61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ref="P37" si="1">P36</f>
        <v>2229.1999999999998</v>
      </c>
      <c r="Q37" s="17"/>
      <c r="R37" s="17"/>
      <c r="S37" s="17"/>
    </row>
    <row r="38" spans="1:19" ht="18.75">
      <c r="A38" s="102" t="s">
        <v>348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8.75">
      <c r="A39" s="106" t="s">
        <v>43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19" ht="37.5">
      <c r="A40" s="73" t="s">
        <v>17</v>
      </c>
      <c r="B40" s="74" t="s">
        <v>62</v>
      </c>
      <c r="C40" s="68"/>
      <c r="D40" s="68"/>
      <c r="E40" s="68"/>
      <c r="F40" s="68"/>
      <c r="G40" s="68"/>
      <c r="H40" s="68"/>
      <c r="I40" s="68"/>
      <c r="J40" s="68"/>
      <c r="K40" s="68">
        <v>440</v>
      </c>
      <c r="L40" s="68"/>
      <c r="M40" s="68"/>
      <c r="N40" s="68"/>
      <c r="O40" s="68"/>
      <c r="P40" s="68"/>
      <c r="Q40" s="68"/>
      <c r="R40" s="68"/>
      <c r="S40" s="68"/>
    </row>
    <row r="41" spans="1:19" ht="37.5">
      <c r="A41" s="75" t="s">
        <v>30</v>
      </c>
      <c r="B41" s="74" t="s">
        <v>63</v>
      </c>
      <c r="C41" s="68">
        <v>182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56.25">
      <c r="A42" s="75"/>
      <c r="B42" s="74" t="s">
        <v>29</v>
      </c>
      <c r="C42" s="68">
        <f>C40+C41</f>
        <v>182</v>
      </c>
      <c r="D42" s="68"/>
      <c r="E42" s="68"/>
      <c r="F42" s="68"/>
      <c r="G42" s="68"/>
      <c r="H42" s="68"/>
      <c r="I42" s="68"/>
      <c r="J42" s="68"/>
      <c r="K42" s="68">
        <f t="shared" ref="K42" si="2">K40+K41</f>
        <v>440</v>
      </c>
      <c r="L42" s="68"/>
      <c r="M42" s="68"/>
      <c r="N42" s="68"/>
      <c r="O42" s="68"/>
      <c r="P42" s="68"/>
      <c r="Q42" s="68"/>
      <c r="R42" s="68"/>
      <c r="S42" s="68"/>
    </row>
    <row r="43" spans="1:19" ht="56.25">
      <c r="A43" s="75"/>
      <c r="B43" s="74" t="s">
        <v>268</v>
      </c>
      <c r="C43" s="68">
        <f>C42</f>
        <v>182</v>
      </c>
      <c r="D43" s="68"/>
      <c r="E43" s="68"/>
      <c r="F43" s="68"/>
      <c r="G43" s="68"/>
      <c r="H43" s="68"/>
      <c r="I43" s="68"/>
      <c r="J43" s="68"/>
      <c r="K43" s="68">
        <f t="shared" ref="K43" si="3">K42</f>
        <v>440</v>
      </c>
      <c r="L43" s="68"/>
      <c r="M43" s="68"/>
      <c r="N43" s="68"/>
      <c r="O43" s="68"/>
      <c r="P43" s="68"/>
      <c r="Q43" s="68"/>
      <c r="R43" s="68"/>
      <c r="S43" s="68"/>
    </row>
    <row r="44" spans="1:19" ht="18.75">
      <c r="A44" s="101" t="s">
        <v>349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t="18.75">
      <c r="A45" s="101" t="s">
        <v>43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ht="37.5">
      <c r="A46" s="72" t="s">
        <v>50</v>
      </c>
      <c r="B46" s="67" t="s">
        <v>340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21</v>
      </c>
      <c r="P46" s="17"/>
      <c r="Q46" s="17"/>
      <c r="R46" s="17"/>
      <c r="S46" s="17"/>
    </row>
    <row r="47" spans="1:19" ht="56.25">
      <c r="A47" s="64"/>
      <c r="B47" s="67" t="s">
        <v>29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ref="O47:O48" si="4">O46</f>
        <v>21</v>
      </c>
      <c r="P47" s="17"/>
      <c r="Q47" s="17"/>
      <c r="R47" s="17"/>
      <c r="S47" s="17"/>
    </row>
    <row r="48" spans="1:19" ht="56.25">
      <c r="A48" s="70"/>
      <c r="B48" s="67" t="s">
        <v>246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>
        <f t="shared" si="4"/>
        <v>21</v>
      </c>
      <c r="P48" s="69"/>
      <c r="Q48" s="69"/>
      <c r="R48" s="69"/>
      <c r="S48" s="69"/>
    </row>
    <row r="49" spans="1:19" ht="18.75">
      <c r="A49" s="101" t="s">
        <v>350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18.75">
      <c r="A50" s="101" t="s">
        <v>43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 ht="37.5">
      <c r="A51" s="76" t="s">
        <v>48</v>
      </c>
      <c r="B51" s="77" t="s">
        <v>247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72.2</v>
      </c>
      <c r="P51" s="18"/>
      <c r="Q51" s="18"/>
      <c r="R51" s="18"/>
      <c r="S51" s="18"/>
    </row>
    <row r="52" spans="1:19" ht="56.25">
      <c r="A52" s="76"/>
      <c r="B52" s="77" t="s">
        <v>29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>
        <f>O51</f>
        <v>72.2</v>
      </c>
      <c r="P52" s="18"/>
      <c r="Q52" s="18"/>
      <c r="R52" s="18"/>
      <c r="S52" s="18"/>
    </row>
    <row r="53" spans="1:19" ht="75">
      <c r="A53" s="76"/>
      <c r="B53" s="77" t="s">
        <v>69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>
        <f t="shared" ref="O53" si="5">O52</f>
        <v>72.2</v>
      </c>
      <c r="P53" s="18"/>
      <c r="Q53" s="18"/>
      <c r="R53" s="18"/>
      <c r="S53" s="18"/>
    </row>
    <row r="54" spans="1:19" ht="18.75">
      <c r="A54" s="102" t="s">
        <v>351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8.75">
      <c r="A55" s="102" t="s">
        <v>43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37.5">
      <c r="A56" s="66" t="s">
        <v>17</v>
      </c>
      <c r="B56" s="78" t="s">
        <v>71</v>
      </c>
      <c r="C56" s="68">
        <v>1164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56.25">
      <c r="A57" s="66"/>
      <c r="B57" s="67" t="s">
        <v>29</v>
      </c>
      <c r="C57" s="68">
        <f>C56</f>
        <v>1164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19" ht="75">
      <c r="A58" s="66"/>
      <c r="B58" s="67" t="s">
        <v>72</v>
      </c>
      <c r="C58" s="68">
        <f>C57</f>
        <v>1164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19" ht="18.75">
      <c r="A59" s="101" t="s">
        <v>352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 ht="18.75">
      <c r="A60" s="101" t="s">
        <v>43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1:19" ht="37.5">
      <c r="A61" s="75" t="s">
        <v>50</v>
      </c>
      <c r="B61" s="79" t="s">
        <v>248</v>
      </c>
      <c r="C61" s="68">
        <v>277.89999999999998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37.5">
      <c r="A62" s="75" t="s">
        <v>47</v>
      </c>
      <c r="B62" s="80" t="s">
        <v>249</v>
      </c>
      <c r="C62" s="68">
        <v>496.8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37.5">
      <c r="A63" s="75" t="s">
        <v>48</v>
      </c>
      <c r="B63" s="80" t="s">
        <v>250</v>
      </c>
      <c r="C63" s="68">
        <v>279.5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56.25">
      <c r="A64" s="75"/>
      <c r="B64" s="74" t="s">
        <v>29</v>
      </c>
      <c r="C64" s="68">
        <f>C61+C62+C63</f>
        <v>1054.2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ht="56.25">
      <c r="A65" s="81"/>
      <c r="B65" s="74" t="s">
        <v>251</v>
      </c>
      <c r="C65" s="68">
        <f>C64</f>
        <v>1054.2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ht="18.75">
      <c r="A66" s="102" t="s">
        <v>353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19" ht="18.75">
      <c r="A67" s="102" t="s">
        <v>310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37.5">
      <c r="A68" s="64" t="s">
        <v>17</v>
      </c>
      <c r="B68" s="15" t="s">
        <v>92</v>
      </c>
      <c r="C68" s="17">
        <v>877.2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37.5">
      <c r="A69" s="64" t="s">
        <v>30</v>
      </c>
      <c r="B69" s="15" t="s">
        <v>95</v>
      </c>
      <c r="C69" s="17">
        <v>967.5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8.75">
      <c r="A70" s="64" t="s">
        <v>31</v>
      </c>
      <c r="B70" s="15" t="s">
        <v>93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104</v>
      </c>
      <c r="P70" s="17"/>
      <c r="Q70" s="17"/>
      <c r="R70" s="17"/>
      <c r="S70" s="17"/>
    </row>
    <row r="71" spans="1:19" ht="37.5">
      <c r="A71" s="64" t="s">
        <v>32</v>
      </c>
      <c r="B71" s="15" t="s">
        <v>96</v>
      </c>
      <c r="C71" s="18">
        <v>970.1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37.5">
      <c r="A72" s="64" t="s">
        <v>33</v>
      </c>
      <c r="B72" s="15" t="s">
        <v>94</v>
      </c>
      <c r="C72" s="17"/>
      <c r="D72" s="17"/>
      <c r="E72" s="17"/>
      <c r="F72" s="17"/>
      <c r="G72" s="17">
        <v>483</v>
      </c>
      <c r="H72" s="64" t="s">
        <v>372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37.5">
      <c r="A73" s="64" t="s">
        <v>34</v>
      </c>
      <c r="B73" s="15" t="s">
        <v>375</v>
      </c>
      <c r="C73" s="17"/>
      <c r="D73" s="17">
        <v>3</v>
      </c>
      <c r="E73" s="17"/>
      <c r="F73" s="17"/>
      <c r="G73" s="17"/>
      <c r="H73" s="82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56.25">
      <c r="A74" s="72"/>
      <c r="B74" s="67" t="s">
        <v>29</v>
      </c>
      <c r="C74" s="17">
        <f>C68+C69+C70+C71+C72+C73</f>
        <v>2814.8</v>
      </c>
      <c r="D74" s="17">
        <f t="shared" ref="D74:O74" si="6">D68+D69+D70+D71+D72+D73</f>
        <v>3</v>
      </c>
      <c r="E74" s="17"/>
      <c r="F74" s="17"/>
      <c r="G74" s="17">
        <f t="shared" si="6"/>
        <v>483</v>
      </c>
      <c r="H74" s="82" t="str">
        <f>H72</f>
        <v>1/1</v>
      </c>
      <c r="I74" s="17"/>
      <c r="J74" s="17"/>
      <c r="K74" s="17"/>
      <c r="L74" s="17"/>
      <c r="M74" s="17"/>
      <c r="N74" s="17"/>
      <c r="O74" s="17">
        <f t="shared" si="6"/>
        <v>104</v>
      </c>
      <c r="P74" s="17"/>
      <c r="Q74" s="17"/>
      <c r="R74" s="17"/>
      <c r="S74" s="17"/>
    </row>
    <row r="75" spans="1:19" ht="37.5">
      <c r="A75" s="72"/>
      <c r="B75" s="67" t="s">
        <v>97</v>
      </c>
      <c r="C75" s="17">
        <f>C74</f>
        <v>2814.8</v>
      </c>
      <c r="D75" s="17">
        <f t="shared" ref="D75:O75" si="7">D74</f>
        <v>3</v>
      </c>
      <c r="E75" s="17"/>
      <c r="F75" s="17"/>
      <c r="G75" s="17">
        <f t="shared" si="7"/>
        <v>483</v>
      </c>
      <c r="H75" s="82" t="str">
        <f t="shared" si="7"/>
        <v>1/1</v>
      </c>
      <c r="I75" s="17"/>
      <c r="J75" s="17"/>
      <c r="K75" s="17"/>
      <c r="L75" s="17"/>
      <c r="M75" s="17"/>
      <c r="N75" s="17"/>
      <c r="O75" s="17">
        <f t="shared" si="7"/>
        <v>104</v>
      </c>
      <c r="P75" s="17"/>
      <c r="Q75" s="17"/>
      <c r="R75" s="17"/>
      <c r="S75" s="17"/>
    </row>
    <row r="76" spans="1:19" ht="18.75">
      <c r="A76" s="101" t="s">
        <v>354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1:19" ht="18.75">
      <c r="A77" s="101" t="s">
        <v>43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1:19" ht="37.5">
      <c r="A78" s="83" t="s">
        <v>50</v>
      </c>
      <c r="B78" s="84" t="s">
        <v>252</v>
      </c>
      <c r="C78" s="85">
        <v>581.97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37.5">
      <c r="A79" s="83" t="s">
        <v>47</v>
      </c>
      <c r="B79" s="84" t="s">
        <v>253</v>
      </c>
      <c r="C79" s="85">
        <v>581.97</v>
      </c>
      <c r="D79" s="8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56.25">
      <c r="A80" s="83"/>
      <c r="B80" s="84" t="s">
        <v>29</v>
      </c>
      <c r="C80" s="85">
        <f>C78+C79</f>
        <v>1163.94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</row>
    <row r="81" spans="1:19" ht="37.5">
      <c r="A81" s="70"/>
      <c r="B81" s="74" t="s">
        <v>115</v>
      </c>
      <c r="C81" s="86">
        <f>C80</f>
        <v>1163.94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1:19" ht="18.75">
      <c r="A82" s="98" t="s">
        <v>355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/>
    </row>
    <row r="83" spans="1:19" ht="18.75">
      <c r="A83" s="101" t="s">
        <v>43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1:19" ht="37.5">
      <c r="A84" s="87" t="s">
        <v>17</v>
      </c>
      <c r="B84" s="74" t="s">
        <v>274</v>
      </c>
      <c r="C84" s="85">
        <v>902.6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1:19" ht="37.5">
      <c r="A85" s="87" t="s">
        <v>30</v>
      </c>
      <c r="B85" s="74" t="s">
        <v>313</v>
      </c>
      <c r="C85" s="85"/>
      <c r="D85" s="69">
        <v>1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1:19" ht="56.25">
      <c r="A86" s="70"/>
      <c r="B86" s="84" t="s">
        <v>29</v>
      </c>
      <c r="C86" s="85">
        <f>C84+C85</f>
        <v>902.6</v>
      </c>
      <c r="D86" s="85">
        <f>D84+D85</f>
        <v>1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  <row r="87" spans="1:19" ht="37.5">
      <c r="A87" s="70"/>
      <c r="B87" s="74" t="s">
        <v>275</v>
      </c>
      <c r="C87" s="85">
        <f>C86</f>
        <v>902.6</v>
      </c>
      <c r="D87" s="85">
        <f t="shared" ref="D87" si="8">D86</f>
        <v>1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</row>
    <row r="88" spans="1:19" ht="18.75">
      <c r="A88" s="101" t="s">
        <v>356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1:19" ht="18.75">
      <c r="A89" s="101" t="s">
        <v>43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1:19" ht="37.5">
      <c r="A90" s="64" t="s">
        <v>17</v>
      </c>
      <c r="B90" s="67" t="s">
        <v>117</v>
      </c>
      <c r="C90" s="69">
        <v>206.2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37.5">
      <c r="A91" s="64" t="s">
        <v>30</v>
      </c>
      <c r="B91" s="67" t="s">
        <v>118</v>
      </c>
      <c r="C91" s="18">
        <v>172.8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56.25">
      <c r="A92" s="72"/>
      <c r="B92" s="67" t="s">
        <v>29</v>
      </c>
      <c r="C92" s="17">
        <f>C90+C91</f>
        <v>379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37.5">
      <c r="A93" s="70"/>
      <c r="B93" s="74" t="s">
        <v>119</v>
      </c>
      <c r="C93" s="85">
        <f>C92</f>
        <v>379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</row>
    <row r="94" spans="1:19" ht="18.75">
      <c r="A94" s="101" t="s">
        <v>357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ht="18.75">
      <c r="A95" s="102" t="s">
        <v>43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1:19" ht="37.5">
      <c r="A96" s="76" t="s">
        <v>17</v>
      </c>
      <c r="B96" s="19" t="s">
        <v>120</v>
      </c>
      <c r="C96" s="18"/>
      <c r="D96" s="68"/>
      <c r="E96" s="68">
        <v>210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1:19" ht="37.5">
      <c r="A97" s="76" t="s">
        <v>30</v>
      </c>
      <c r="B97" s="19" t="s">
        <v>254</v>
      </c>
      <c r="C97" s="18"/>
      <c r="D97" s="68"/>
      <c r="E97" s="68">
        <v>170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1:19" ht="37.5">
      <c r="A98" s="76" t="s">
        <v>31</v>
      </c>
      <c r="B98" s="19" t="s">
        <v>122</v>
      </c>
      <c r="C98" s="18">
        <v>1209</v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1:19" ht="37.5">
      <c r="A99" s="76" t="s">
        <v>32</v>
      </c>
      <c r="B99" s="19" t="s">
        <v>123</v>
      </c>
      <c r="C99" s="18">
        <v>887.9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1:19" ht="37.5">
      <c r="A100" s="76" t="s">
        <v>33</v>
      </c>
      <c r="B100" s="19" t="s">
        <v>124</v>
      </c>
      <c r="C100" s="18">
        <v>763.1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37.5">
      <c r="A101" s="76" t="s">
        <v>34</v>
      </c>
      <c r="B101" s="19" t="s">
        <v>125</v>
      </c>
      <c r="C101" s="18"/>
      <c r="D101" s="68"/>
      <c r="E101" s="68">
        <v>122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37.5">
      <c r="A102" s="76" t="s">
        <v>35</v>
      </c>
      <c r="B102" s="19" t="s">
        <v>126</v>
      </c>
      <c r="C102" s="18"/>
      <c r="D102" s="68"/>
      <c r="E102" s="68">
        <v>90</v>
      </c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ht="37.5">
      <c r="A103" s="76" t="s">
        <v>36</v>
      </c>
      <c r="B103" s="19" t="s">
        <v>127</v>
      </c>
      <c r="C103" s="18">
        <v>458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1:19" ht="37.5">
      <c r="A104" s="76" t="s">
        <v>37</v>
      </c>
      <c r="B104" s="19" t="s">
        <v>128</v>
      </c>
      <c r="C104" s="18"/>
      <c r="D104" s="68"/>
      <c r="E104" s="68">
        <v>90</v>
      </c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 ht="37.5">
      <c r="A105" s="76" t="s">
        <v>42</v>
      </c>
      <c r="B105" s="19" t="s">
        <v>129</v>
      </c>
      <c r="C105" s="18"/>
      <c r="D105" s="68"/>
      <c r="E105" s="68">
        <v>90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1:19" ht="37.5">
      <c r="A106" s="76" t="s">
        <v>64</v>
      </c>
      <c r="B106" s="19" t="s">
        <v>130</v>
      </c>
      <c r="C106" s="18"/>
      <c r="D106" s="68"/>
      <c r="E106" s="68"/>
      <c r="F106" s="68"/>
      <c r="G106" s="68">
        <v>320</v>
      </c>
      <c r="H106" s="68"/>
      <c r="I106" s="68"/>
      <c r="J106" s="68"/>
      <c r="K106" s="68">
        <v>96</v>
      </c>
      <c r="L106" s="68"/>
      <c r="M106" s="68"/>
      <c r="N106" s="68"/>
      <c r="O106" s="68"/>
      <c r="P106" s="68"/>
      <c r="Q106" s="68"/>
      <c r="R106" s="68"/>
      <c r="S106" s="68"/>
    </row>
    <row r="107" spans="1:19" ht="37.5">
      <c r="A107" s="76" t="s">
        <v>65</v>
      </c>
      <c r="B107" s="19" t="s">
        <v>333</v>
      </c>
      <c r="C107" s="18"/>
      <c r="D107" s="68">
        <v>1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1:19" ht="56.25">
      <c r="A108" s="76"/>
      <c r="B108" s="19" t="s">
        <v>29</v>
      </c>
      <c r="C108" s="18">
        <f>C96+C97+C98+C99+C100+C101+C102+C103+C104+C105+C106+C107</f>
        <v>3318</v>
      </c>
      <c r="D108" s="18">
        <f t="shared" ref="D108:K108" si="9">D96+D97+D98+D99+D100+D101+D102+D103+D104+D105+D106+D107</f>
        <v>1</v>
      </c>
      <c r="E108" s="18">
        <f t="shared" si="9"/>
        <v>772</v>
      </c>
      <c r="F108" s="18"/>
      <c r="G108" s="18">
        <f t="shared" si="9"/>
        <v>320</v>
      </c>
      <c r="H108" s="18"/>
      <c r="I108" s="18"/>
      <c r="J108" s="18"/>
      <c r="K108" s="18">
        <f t="shared" si="9"/>
        <v>96</v>
      </c>
      <c r="L108" s="18"/>
      <c r="M108" s="18"/>
      <c r="N108" s="18"/>
      <c r="O108" s="18"/>
      <c r="P108" s="18"/>
      <c r="Q108" s="18"/>
      <c r="R108" s="18"/>
      <c r="S108" s="18"/>
    </row>
    <row r="109" spans="1:19" ht="37.5">
      <c r="A109" s="70"/>
      <c r="B109" s="19" t="s">
        <v>131</v>
      </c>
      <c r="C109" s="18">
        <f>C108</f>
        <v>3318</v>
      </c>
      <c r="D109" s="18">
        <f t="shared" ref="D109:K109" si="10">D108</f>
        <v>1</v>
      </c>
      <c r="E109" s="18">
        <f t="shared" si="10"/>
        <v>772</v>
      </c>
      <c r="F109" s="18"/>
      <c r="G109" s="18">
        <f t="shared" si="10"/>
        <v>320</v>
      </c>
      <c r="H109" s="18"/>
      <c r="I109" s="18"/>
      <c r="J109" s="18"/>
      <c r="K109" s="18">
        <f t="shared" si="10"/>
        <v>96</v>
      </c>
      <c r="L109" s="18"/>
      <c r="M109" s="18"/>
      <c r="N109" s="18"/>
      <c r="O109" s="18"/>
      <c r="P109" s="18"/>
      <c r="Q109" s="18"/>
      <c r="R109" s="18"/>
      <c r="S109" s="18"/>
    </row>
    <row r="110" spans="1:19" ht="18.75">
      <c r="A110" s="101" t="s">
        <v>358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1:19" ht="18.75">
      <c r="A111" s="101" t="s">
        <v>43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ht="37.5">
      <c r="A112" s="87" t="s">
        <v>17</v>
      </c>
      <c r="B112" s="74" t="s">
        <v>157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>
        <v>260</v>
      </c>
      <c r="N112" s="69"/>
      <c r="O112" s="69"/>
      <c r="P112" s="69"/>
      <c r="Q112" s="69"/>
      <c r="R112" s="69"/>
      <c r="S112" s="69"/>
    </row>
    <row r="113" spans="1:19" ht="37.5">
      <c r="A113" s="87" t="s">
        <v>30</v>
      </c>
      <c r="B113" s="74" t="s">
        <v>158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>
        <v>253</v>
      </c>
      <c r="P113" s="69"/>
      <c r="Q113" s="69"/>
      <c r="R113" s="69"/>
      <c r="S113" s="69"/>
    </row>
    <row r="114" spans="1:19" ht="37.5">
      <c r="A114" s="87" t="s">
        <v>31</v>
      </c>
      <c r="B114" s="74" t="s">
        <v>159</v>
      </c>
      <c r="C114" s="69">
        <v>768.6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1:19" ht="37.5">
      <c r="A115" s="87" t="s">
        <v>32</v>
      </c>
      <c r="B115" s="74" t="s">
        <v>160</v>
      </c>
      <c r="C115" s="69">
        <v>1043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1:19" ht="37.5">
      <c r="A116" s="87" t="s">
        <v>33</v>
      </c>
      <c r="B116" s="74" t="s">
        <v>161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>
        <v>253.5</v>
      </c>
      <c r="N116" s="69"/>
      <c r="O116" s="69"/>
      <c r="P116" s="69"/>
      <c r="Q116" s="69"/>
      <c r="R116" s="69"/>
      <c r="S116" s="69"/>
    </row>
    <row r="117" spans="1:19" ht="37.5">
      <c r="A117" s="87" t="s">
        <v>34</v>
      </c>
      <c r="B117" s="74" t="s">
        <v>162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>
        <v>253</v>
      </c>
      <c r="P117" s="69"/>
      <c r="Q117" s="69"/>
      <c r="R117" s="69"/>
      <c r="S117" s="69"/>
    </row>
    <row r="118" spans="1:19" ht="37.5">
      <c r="A118" s="87" t="s">
        <v>35</v>
      </c>
      <c r="B118" s="74" t="s">
        <v>163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>
        <v>253</v>
      </c>
      <c r="N118" s="69"/>
      <c r="O118" s="69"/>
      <c r="P118" s="69"/>
      <c r="Q118" s="69"/>
      <c r="R118" s="69"/>
      <c r="S118" s="69"/>
    </row>
    <row r="119" spans="1:19" ht="37.5">
      <c r="A119" s="87" t="s">
        <v>36</v>
      </c>
      <c r="B119" s="74" t="s">
        <v>164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>
        <v>253</v>
      </c>
      <c r="N119" s="69"/>
      <c r="O119" s="69"/>
      <c r="P119" s="69"/>
      <c r="Q119" s="69"/>
      <c r="R119" s="69"/>
      <c r="S119" s="69"/>
    </row>
    <row r="120" spans="1:19" ht="56.25">
      <c r="A120" s="70"/>
      <c r="B120" s="67" t="s">
        <v>29</v>
      </c>
      <c r="C120" s="69">
        <f>C112+C113+C114+C115+C116+C117+C118+C119</f>
        <v>1811.6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>
        <f t="shared" ref="M120:O120" si="11">M112+M113+M114+M115+M116+M117+M118+M119</f>
        <v>1019.5</v>
      </c>
      <c r="N120" s="69"/>
      <c r="O120" s="69">
        <f t="shared" si="11"/>
        <v>506</v>
      </c>
      <c r="P120" s="69"/>
      <c r="Q120" s="69"/>
      <c r="R120" s="69"/>
      <c r="S120" s="69"/>
    </row>
    <row r="121" spans="1:19" ht="37.5">
      <c r="A121" s="70"/>
      <c r="B121" s="16" t="s">
        <v>255</v>
      </c>
      <c r="C121" s="69">
        <f>C120</f>
        <v>1811.6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>
        <f t="shared" ref="M121:O121" si="12">M120</f>
        <v>1019.5</v>
      </c>
      <c r="N121" s="69"/>
      <c r="O121" s="69">
        <f t="shared" si="12"/>
        <v>506</v>
      </c>
      <c r="P121" s="69"/>
      <c r="Q121" s="69"/>
      <c r="R121" s="69"/>
      <c r="S121" s="69"/>
    </row>
    <row r="122" spans="1:19" ht="18.75">
      <c r="A122" s="101" t="s">
        <v>359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1:19" ht="18.75">
      <c r="A123" s="102" t="s">
        <v>43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1:19" ht="37.5">
      <c r="A124" s="76" t="s">
        <v>17</v>
      </c>
      <c r="B124" s="19" t="s">
        <v>376</v>
      </c>
      <c r="C124" s="69">
        <v>326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19" ht="37.5">
      <c r="A125" s="76" t="s">
        <v>30</v>
      </c>
      <c r="B125" s="19" t="s">
        <v>377</v>
      </c>
      <c r="C125" s="69">
        <v>584.1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ht="37.5">
      <c r="A126" s="76" t="s">
        <v>31</v>
      </c>
      <c r="B126" s="19" t="s">
        <v>168</v>
      </c>
      <c r="C126" s="69">
        <v>870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1:19" ht="37.5">
      <c r="A127" s="76" t="s">
        <v>32</v>
      </c>
      <c r="B127" s="19" t="s">
        <v>169</v>
      </c>
      <c r="C127" s="69">
        <v>1136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1:19" ht="56.25">
      <c r="A128" s="70"/>
      <c r="B128" s="19" t="s">
        <v>29</v>
      </c>
      <c r="C128" s="69">
        <f>SUM(C124:C127)</f>
        <v>2916.1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ht="18.75">
      <c r="A129" s="70"/>
      <c r="B129" s="19" t="s">
        <v>170</v>
      </c>
      <c r="C129" s="69">
        <f>C128</f>
        <v>2916.1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1:19" ht="18.75">
      <c r="A130" s="101" t="s">
        <v>360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1:19" ht="18.75">
      <c r="A131" s="101" t="s">
        <v>43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1:19" ht="56.25">
      <c r="A132" s="64" t="s">
        <v>17</v>
      </c>
      <c r="B132" s="16" t="s">
        <v>171</v>
      </c>
      <c r="C132" s="18"/>
      <c r="D132" s="17"/>
      <c r="E132" s="17"/>
      <c r="F132" s="17"/>
      <c r="G132" s="17">
        <v>582</v>
      </c>
      <c r="H132" s="17" t="s">
        <v>406</v>
      </c>
      <c r="I132" s="17"/>
      <c r="J132" s="17"/>
      <c r="K132" s="17">
        <v>408</v>
      </c>
      <c r="L132" s="17" t="s">
        <v>406</v>
      </c>
      <c r="M132" s="17"/>
      <c r="N132" s="17"/>
      <c r="O132" s="17"/>
      <c r="P132" s="17"/>
      <c r="Q132" s="17"/>
      <c r="R132" s="17"/>
      <c r="S132" s="17"/>
    </row>
    <row r="133" spans="1:19" ht="37.5">
      <c r="A133" s="64" t="s">
        <v>30</v>
      </c>
      <c r="B133" s="16" t="s">
        <v>172</v>
      </c>
      <c r="C133" s="18">
        <v>1062.72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37.5">
      <c r="A134" s="64" t="s">
        <v>31</v>
      </c>
      <c r="B134" s="16" t="s">
        <v>173</v>
      </c>
      <c r="C134" s="18">
        <v>3983.4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37.5">
      <c r="A135" s="64" t="s">
        <v>32</v>
      </c>
      <c r="B135" s="16" t="s">
        <v>174</v>
      </c>
      <c r="C135" s="18"/>
      <c r="D135" s="17"/>
      <c r="E135" s="17">
        <v>2120.9</v>
      </c>
      <c r="F135" s="17" t="s">
        <v>406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37.5">
      <c r="A136" s="64" t="s">
        <v>33</v>
      </c>
      <c r="B136" s="16" t="s">
        <v>175</v>
      </c>
      <c r="C136" s="18"/>
      <c r="D136" s="17"/>
      <c r="E136" s="17"/>
      <c r="F136" s="17"/>
      <c r="G136" s="17">
        <v>609</v>
      </c>
      <c r="H136" s="17" t="s">
        <v>407</v>
      </c>
      <c r="I136" s="17"/>
      <c r="J136" s="17"/>
      <c r="K136" s="17">
        <v>482</v>
      </c>
      <c r="L136" s="17" t="s">
        <v>407</v>
      </c>
      <c r="M136" s="17"/>
      <c r="N136" s="17"/>
      <c r="O136" s="17"/>
      <c r="P136" s="17"/>
      <c r="Q136" s="17"/>
      <c r="R136" s="17"/>
      <c r="S136" s="17"/>
    </row>
    <row r="137" spans="1:19" ht="37.5">
      <c r="A137" s="64" t="s">
        <v>34</v>
      </c>
      <c r="B137" s="16" t="s">
        <v>176</v>
      </c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>
        <v>785</v>
      </c>
      <c r="N137" s="17" t="s">
        <v>406</v>
      </c>
      <c r="O137" s="17"/>
      <c r="P137" s="17"/>
      <c r="Q137" s="17"/>
      <c r="R137" s="17"/>
      <c r="S137" s="17"/>
    </row>
    <row r="138" spans="1:19" ht="37.5">
      <c r="A138" s="64" t="s">
        <v>35</v>
      </c>
      <c r="B138" s="16" t="s">
        <v>177</v>
      </c>
      <c r="C138" s="18">
        <v>2345.7600000000002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37.5">
      <c r="A139" s="64" t="s">
        <v>36</v>
      </c>
      <c r="B139" s="16" t="s">
        <v>178</v>
      </c>
      <c r="C139" s="18"/>
      <c r="D139" s="17"/>
      <c r="E139" s="17"/>
      <c r="F139" s="17"/>
      <c r="G139" s="17">
        <v>588.9</v>
      </c>
      <c r="H139" s="17"/>
      <c r="I139" s="17"/>
      <c r="J139" s="17"/>
      <c r="K139" s="17">
        <v>412</v>
      </c>
      <c r="L139" s="17"/>
      <c r="M139" s="17"/>
      <c r="N139" s="17"/>
      <c r="O139" s="17"/>
      <c r="P139" s="17"/>
      <c r="Q139" s="17"/>
      <c r="R139" s="17"/>
      <c r="S139" s="17"/>
    </row>
    <row r="140" spans="1:19" ht="37.5">
      <c r="A140" s="64" t="s">
        <v>37</v>
      </c>
      <c r="B140" s="16" t="s">
        <v>179</v>
      </c>
      <c r="C140" s="18"/>
      <c r="D140" s="17"/>
      <c r="E140" s="17"/>
      <c r="F140" s="17"/>
      <c r="G140" s="17">
        <v>589.29999999999995</v>
      </c>
      <c r="H140" s="17" t="s">
        <v>406</v>
      </c>
      <c r="I140" s="17"/>
      <c r="J140" s="17"/>
      <c r="K140" s="17">
        <v>390.6</v>
      </c>
      <c r="L140" s="17" t="s">
        <v>406</v>
      </c>
      <c r="M140" s="17"/>
      <c r="N140" s="17"/>
      <c r="O140" s="17"/>
      <c r="P140" s="17"/>
      <c r="Q140" s="17"/>
      <c r="R140" s="17"/>
      <c r="S140" s="17"/>
    </row>
    <row r="141" spans="1:19" ht="56.25">
      <c r="A141" s="64" t="s">
        <v>42</v>
      </c>
      <c r="B141" s="16" t="s">
        <v>180</v>
      </c>
      <c r="C141" s="18">
        <v>2412.8000000000002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37.5">
      <c r="A142" s="64" t="s">
        <v>64</v>
      </c>
      <c r="B142" s="16" t="s">
        <v>181</v>
      </c>
      <c r="C142" s="18">
        <v>2184.1999999999998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37.5">
      <c r="A143" s="64" t="s">
        <v>65</v>
      </c>
      <c r="B143" s="16" t="s">
        <v>182</v>
      </c>
      <c r="C143" s="18"/>
      <c r="D143" s="17"/>
      <c r="E143" s="17">
        <v>2095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37.5">
      <c r="A144" s="64" t="s">
        <v>78</v>
      </c>
      <c r="B144" s="16" t="s">
        <v>183</v>
      </c>
      <c r="C144" s="18">
        <v>658.8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37.5">
      <c r="A145" s="64" t="s">
        <v>79</v>
      </c>
      <c r="B145" s="16" t="s">
        <v>184</v>
      </c>
      <c r="C145" s="18"/>
      <c r="D145" s="17"/>
      <c r="E145" s="17"/>
      <c r="F145" s="17"/>
      <c r="G145" s="17">
        <v>615.79999999999995</v>
      </c>
      <c r="H145" s="17" t="s">
        <v>406</v>
      </c>
      <c r="I145" s="17"/>
      <c r="J145" s="17"/>
      <c r="K145" s="17">
        <v>459.2</v>
      </c>
      <c r="L145" s="17" t="s">
        <v>406</v>
      </c>
      <c r="M145" s="17"/>
      <c r="N145" s="17"/>
      <c r="O145" s="17"/>
      <c r="P145" s="17"/>
      <c r="Q145" s="17"/>
      <c r="R145" s="17"/>
      <c r="S145" s="17"/>
    </row>
    <row r="146" spans="1:19" ht="37.5">
      <c r="A146" s="64" t="s">
        <v>80</v>
      </c>
      <c r="B146" s="16" t="s">
        <v>185</v>
      </c>
      <c r="C146" s="18"/>
      <c r="D146" s="17"/>
      <c r="E146" s="17">
        <v>2090.4</v>
      </c>
      <c r="F146" s="17" t="s">
        <v>407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37.5">
      <c r="A147" s="64" t="s">
        <v>81</v>
      </c>
      <c r="B147" s="16" t="s">
        <v>186</v>
      </c>
      <c r="C147" s="18">
        <v>1017.75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37.5">
      <c r="A148" s="64" t="s">
        <v>82</v>
      </c>
      <c r="B148" s="16" t="s">
        <v>187</v>
      </c>
      <c r="C148" s="18"/>
      <c r="D148" s="17"/>
      <c r="E148" s="17">
        <v>2038</v>
      </c>
      <c r="F148" s="17" t="s">
        <v>406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37.5">
      <c r="A149" s="64" t="s">
        <v>83</v>
      </c>
      <c r="B149" s="16" t="s">
        <v>188</v>
      </c>
      <c r="C149" s="18"/>
      <c r="D149" s="17"/>
      <c r="E149" s="17"/>
      <c r="F149" s="17"/>
      <c r="G149" s="17">
        <v>621.29999999999995</v>
      </c>
      <c r="H149" s="17" t="s">
        <v>406</v>
      </c>
      <c r="I149" s="17"/>
      <c r="J149" s="17"/>
      <c r="K149" s="17">
        <v>414</v>
      </c>
      <c r="L149" s="17" t="s">
        <v>407</v>
      </c>
      <c r="M149" s="17"/>
      <c r="N149" s="17"/>
      <c r="O149" s="17"/>
      <c r="P149" s="17"/>
      <c r="Q149" s="17"/>
      <c r="R149" s="17"/>
      <c r="S149" s="17"/>
    </row>
    <row r="150" spans="1:19" ht="37.5">
      <c r="A150" s="64" t="s">
        <v>84</v>
      </c>
      <c r="B150" s="16" t="s">
        <v>189</v>
      </c>
      <c r="C150" s="18">
        <v>951.6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37.5">
      <c r="A151" s="64" t="s">
        <v>85</v>
      </c>
      <c r="B151" s="16" t="s">
        <v>190</v>
      </c>
      <c r="C151" s="18">
        <v>662.6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37.5">
      <c r="A152" s="64" t="s">
        <v>86</v>
      </c>
      <c r="B152" s="16" t="s">
        <v>191</v>
      </c>
      <c r="C152" s="18">
        <v>503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56.25">
      <c r="A153" s="64" t="s">
        <v>87</v>
      </c>
      <c r="B153" s="16" t="s">
        <v>192</v>
      </c>
      <c r="C153" s="18">
        <v>1041.67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56.25">
      <c r="A154" s="64" t="s">
        <v>88</v>
      </c>
      <c r="B154" s="16" t="s">
        <v>193</v>
      </c>
      <c r="C154" s="18">
        <v>984.98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37.5">
      <c r="A155" s="64" t="s">
        <v>89</v>
      </c>
      <c r="B155" s="16" t="s">
        <v>194</v>
      </c>
      <c r="C155" s="18"/>
      <c r="D155" s="17"/>
      <c r="E155" s="17"/>
      <c r="F155" s="17"/>
      <c r="G155" s="17">
        <v>603.9</v>
      </c>
      <c r="H155" s="17"/>
      <c r="I155" s="17"/>
      <c r="J155" s="17"/>
      <c r="K155" s="17">
        <v>401</v>
      </c>
      <c r="L155" s="17"/>
      <c r="M155" s="17"/>
      <c r="N155" s="17"/>
      <c r="O155" s="17"/>
      <c r="P155" s="17"/>
      <c r="Q155" s="17"/>
      <c r="R155" s="17"/>
      <c r="S155" s="17"/>
    </row>
    <row r="156" spans="1:19" ht="37.5">
      <c r="A156" s="64" t="s">
        <v>90</v>
      </c>
      <c r="B156" s="16" t="s">
        <v>195</v>
      </c>
      <c r="C156" s="18">
        <v>878.4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37.5">
      <c r="A157" s="64" t="s">
        <v>91</v>
      </c>
      <c r="B157" s="16" t="s">
        <v>196</v>
      </c>
      <c r="C157" s="18"/>
      <c r="D157" s="17"/>
      <c r="E157" s="17"/>
      <c r="F157" s="17"/>
      <c r="G157" s="17">
        <v>612.5</v>
      </c>
      <c r="H157" s="17" t="s">
        <v>406</v>
      </c>
      <c r="I157" s="17"/>
      <c r="J157" s="17"/>
      <c r="K157" s="17">
        <v>412</v>
      </c>
      <c r="L157" s="17" t="s">
        <v>406</v>
      </c>
      <c r="M157" s="17"/>
      <c r="N157" s="17"/>
      <c r="O157" s="17"/>
      <c r="P157" s="17"/>
      <c r="Q157" s="17"/>
      <c r="R157" s="17"/>
      <c r="S157" s="17"/>
    </row>
    <row r="158" spans="1:19" ht="37.5">
      <c r="A158" s="64" t="s">
        <v>98</v>
      </c>
      <c r="B158" s="16" t="s">
        <v>197</v>
      </c>
      <c r="C158" s="18"/>
      <c r="D158" s="17"/>
      <c r="E158" s="17">
        <v>2055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37.5">
      <c r="A159" s="64" t="s">
        <v>99</v>
      </c>
      <c r="B159" s="16" t="s">
        <v>198</v>
      </c>
      <c r="C159" s="18"/>
      <c r="D159" s="17"/>
      <c r="E159" s="17"/>
      <c r="F159" s="17"/>
      <c r="G159" s="17">
        <v>622.4</v>
      </c>
      <c r="H159" s="17" t="s">
        <v>406</v>
      </c>
      <c r="I159" s="17"/>
      <c r="J159" s="17"/>
      <c r="K159" s="17">
        <v>490.2</v>
      </c>
      <c r="L159" s="17" t="s">
        <v>406</v>
      </c>
      <c r="M159" s="17"/>
      <c r="N159" s="17"/>
      <c r="O159" s="17"/>
      <c r="P159" s="17"/>
      <c r="Q159" s="17"/>
      <c r="R159" s="17"/>
      <c r="S159" s="17"/>
    </row>
    <row r="160" spans="1:19" ht="37.5">
      <c r="A160" s="64" t="s">
        <v>100</v>
      </c>
      <c r="B160" s="16" t="s">
        <v>199</v>
      </c>
      <c r="C160" s="18">
        <v>870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37.5">
      <c r="A161" s="64" t="s">
        <v>101</v>
      </c>
      <c r="B161" s="16" t="s">
        <v>200</v>
      </c>
      <c r="C161" s="18">
        <v>870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37.5">
      <c r="A162" s="64" t="s">
        <v>102</v>
      </c>
      <c r="B162" s="16" t="s">
        <v>201</v>
      </c>
      <c r="C162" s="18"/>
      <c r="D162" s="17"/>
      <c r="E162" s="17">
        <v>2093.1999999999998</v>
      </c>
      <c r="F162" s="17" t="s">
        <v>406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56.25">
      <c r="A163" s="64" t="s">
        <v>103</v>
      </c>
      <c r="B163" s="16" t="s">
        <v>202</v>
      </c>
      <c r="C163" s="18"/>
      <c r="D163" s="17"/>
      <c r="E163" s="17"/>
      <c r="F163" s="17"/>
      <c r="G163" s="17">
        <v>661</v>
      </c>
      <c r="H163" s="17"/>
      <c r="I163" s="17"/>
      <c r="J163" s="17"/>
      <c r="K163" s="17">
        <v>502</v>
      </c>
      <c r="L163" s="17"/>
      <c r="M163" s="17"/>
      <c r="N163" s="17"/>
      <c r="O163" s="17"/>
      <c r="P163" s="17"/>
      <c r="Q163" s="17"/>
      <c r="R163" s="17"/>
      <c r="S163" s="17"/>
    </row>
    <row r="164" spans="1:19" ht="56.25">
      <c r="A164" s="64" t="s">
        <v>104</v>
      </c>
      <c r="B164" s="16" t="s">
        <v>203</v>
      </c>
      <c r="C164" s="18">
        <v>929.32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56.25">
      <c r="A165" s="64" t="s">
        <v>105</v>
      </c>
      <c r="B165" s="16" t="s">
        <v>204</v>
      </c>
      <c r="C165" s="18">
        <v>1012.23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56.25">
      <c r="A166" s="64" t="s">
        <v>106</v>
      </c>
      <c r="B166" s="16" t="s">
        <v>205</v>
      </c>
      <c r="C166" s="18">
        <v>2444.39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37.5">
      <c r="A167" s="64" t="s">
        <v>107</v>
      </c>
      <c r="B167" s="16" t="s">
        <v>206</v>
      </c>
      <c r="C167" s="18"/>
      <c r="D167" s="17"/>
      <c r="E167" s="17"/>
      <c r="F167" s="17"/>
      <c r="G167" s="17">
        <v>613.4</v>
      </c>
      <c r="H167" s="17"/>
      <c r="I167" s="17"/>
      <c r="J167" s="17"/>
      <c r="K167" s="17">
        <v>390.8</v>
      </c>
      <c r="L167" s="17"/>
      <c r="M167" s="17"/>
      <c r="N167" s="17"/>
      <c r="O167" s="17"/>
      <c r="P167" s="17"/>
      <c r="Q167" s="17"/>
      <c r="R167" s="17"/>
      <c r="S167" s="17"/>
    </row>
    <row r="168" spans="1:19" ht="37.5">
      <c r="A168" s="64" t="s">
        <v>108</v>
      </c>
      <c r="B168" s="16" t="s">
        <v>207</v>
      </c>
      <c r="C168" s="18"/>
      <c r="D168" s="17"/>
      <c r="E168" s="17"/>
      <c r="F168" s="17"/>
      <c r="G168" s="17">
        <v>615.4</v>
      </c>
      <c r="H168" s="17"/>
      <c r="I168" s="17"/>
      <c r="J168" s="17"/>
      <c r="K168" s="17">
        <v>399</v>
      </c>
      <c r="L168" s="17"/>
      <c r="M168" s="17"/>
      <c r="N168" s="17"/>
      <c r="O168" s="17"/>
      <c r="P168" s="17"/>
      <c r="Q168" s="17"/>
      <c r="R168" s="17"/>
      <c r="S168" s="17"/>
    </row>
    <row r="169" spans="1:19" ht="37.5">
      <c r="A169" s="64" t="s">
        <v>109</v>
      </c>
      <c r="B169" s="16" t="s">
        <v>208</v>
      </c>
      <c r="C169" s="18">
        <v>1161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37.5">
      <c r="A170" s="64" t="s">
        <v>110</v>
      </c>
      <c r="B170" s="16" t="s">
        <v>209</v>
      </c>
      <c r="C170" s="18">
        <v>774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37.5">
      <c r="A171" s="64" t="s">
        <v>111</v>
      </c>
      <c r="B171" s="16" t="s">
        <v>210</v>
      </c>
      <c r="C171" s="18"/>
      <c r="D171" s="17"/>
      <c r="E171" s="17"/>
      <c r="F171" s="17"/>
      <c r="G171" s="17">
        <v>623.5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37.5">
      <c r="A172" s="64" t="s">
        <v>112</v>
      </c>
      <c r="B172" s="16" t="s">
        <v>211</v>
      </c>
      <c r="C172" s="18"/>
      <c r="D172" s="17"/>
      <c r="E172" s="17">
        <v>2122.3000000000002</v>
      </c>
      <c r="F172" s="17" t="s">
        <v>406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37.5">
      <c r="A173" s="64" t="s">
        <v>132</v>
      </c>
      <c r="B173" s="16" t="s">
        <v>212</v>
      </c>
      <c r="C173" s="18"/>
      <c r="D173" s="17"/>
      <c r="E173" s="17"/>
      <c r="F173" s="17"/>
      <c r="G173" s="17">
        <v>562.9</v>
      </c>
      <c r="H173" s="17" t="s">
        <v>406</v>
      </c>
      <c r="I173" s="17"/>
      <c r="J173" s="17"/>
      <c r="K173" s="17">
        <v>401</v>
      </c>
      <c r="L173" s="17" t="s">
        <v>406</v>
      </c>
      <c r="M173" s="17"/>
      <c r="N173" s="17"/>
      <c r="O173" s="17"/>
      <c r="P173" s="17"/>
      <c r="Q173" s="17"/>
      <c r="R173" s="17"/>
      <c r="S173" s="17"/>
    </row>
    <row r="174" spans="1:19" ht="37.5">
      <c r="A174" s="64" t="s">
        <v>133</v>
      </c>
      <c r="B174" s="16" t="s">
        <v>213</v>
      </c>
      <c r="C174" s="18"/>
      <c r="D174" s="17"/>
      <c r="E174" s="17"/>
      <c r="F174" s="17"/>
      <c r="G174" s="17">
        <v>622.5</v>
      </c>
      <c r="H174" s="17" t="s">
        <v>406</v>
      </c>
      <c r="I174" s="17"/>
      <c r="J174" s="17"/>
      <c r="K174" s="17">
        <v>486</v>
      </c>
      <c r="L174" s="17" t="s">
        <v>406</v>
      </c>
      <c r="M174" s="17"/>
      <c r="N174" s="17"/>
      <c r="O174" s="17"/>
      <c r="P174" s="17"/>
      <c r="Q174" s="17"/>
      <c r="R174" s="17"/>
      <c r="S174" s="17"/>
    </row>
    <row r="175" spans="1:19" ht="56.25">
      <c r="A175" s="64" t="s">
        <v>134</v>
      </c>
      <c r="B175" s="16" t="s">
        <v>214</v>
      </c>
      <c r="C175" s="18">
        <v>2482.6999999999998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56.25">
      <c r="A176" s="64" t="s">
        <v>135</v>
      </c>
      <c r="B176" s="16" t="s">
        <v>215</v>
      </c>
      <c r="C176" s="18"/>
      <c r="D176" s="17"/>
      <c r="E176" s="18">
        <v>1817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37.5">
      <c r="A177" s="64" t="s">
        <v>136</v>
      </c>
      <c r="B177" s="16" t="s">
        <v>216</v>
      </c>
      <c r="C177" s="18">
        <v>2416.84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37.5">
      <c r="A178" s="64" t="s">
        <v>137</v>
      </c>
      <c r="B178" s="16" t="s">
        <v>217</v>
      </c>
      <c r="C178" s="18"/>
      <c r="D178" s="17">
        <v>1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56.25">
      <c r="A179" s="64" t="s">
        <v>138</v>
      </c>
      <c r="B179" s="16" t="s">
        <v>334</v>
      </c>
      <c r="C179" s="18"/>
      <c r="D179" s="17">
        <v>5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37.5">
      <c r="A180" s="64" t="s">
        <v>139</v>
      </c>
      <c r="B180" s="16" t="s">
        <v>316</v>
      </c>
      <c r="C180" s="18"/>
      <c r="D180" s="17">
        <v>10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37.5">
      <c r="A181" s="64" t="s">
        <v>140</v>
      </c>
      <c r="B181" s="16" t="s">
        <v>317</v>
      </c>
      <c r="C181" s="18"/>
      <c r="D181" s="17">
        <v>4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37.5">
      <c r="A182" s="64" t="s">
        <v>141</v>
      </c>
      <c r="B182" s="16" t="s">
        <v>335</v>
      </c>
      <c r="C182" s="18"/>
      <c r="D182" s="17">
        <v>4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37.5">
      <c r="A183" s="64" t="s">
        <v>142</v>
      </c>
      <c r="B183" s="16" t="s">
        <v>319</v>
      </c>
      <c r="C183" s="18"/>
      <c r="D183" s="17">
        <v>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37.5">
      <c r="A184" s="64" t="s">
        <v>143</v>
      </c>
      <c r="B184" s="16" t="s">
        <v>320</v>
      </c>
      <c r="C184" s="18"/>
      <c r="D184" s="17">
        <v>9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37.5">
      <c r="A185" s="64" t="s">
        <v>144</v>
      </c>
      <c r="B185" s="16" t="s">
        <v>322</v>
      </c>
      <c r="C185" s="18"/>
      <c r="D185" s="17">
        <v>5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37.5">
      <c r="A186" s="64" t="s">
        <v>145</v>
      </c>
      <c r="B186" s="16" t="s">
        <v>323</v>
      </c>
      <c r="C186" s="18"/>
      <c r="D186" s="17">
        <v>4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37.5">
      <c r="A187" s="64" t="s">
        <v>146</v>
      </c>
      <c r="B187" s="16" t="s">
        <v>324</v>
      </c>
      <c r="C187" s="18"/>
      <c r="D187" s="17">
        <v>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37.5">
      <c r="A188" s="64" t="s">
        <v>147</v>
      </c>
      <c r="B188" s="16" t="s">
        <v>325</v>
      </c>
      <c r="C188" s="18"/>
      <c r="D188" s="17">
        <v>4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37.5">
      <c r="A189" s="64" t="s">
        <v>148</v>
      </c>
      <c r="B189" s="16" t="s">
        <v>336</v>
      </c>
      <c r="C189" s="18"/>
      <c r="D189" s="17">
        <v>7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37.5">
      <c r="A190" s="64" t="s">
        <v>149</v>
      </c>
      <c r="B190" s="16" t="s">
        <v>327</v>
      </c>
      <c r="C190" s="18"/>
      <c r="D190" s="17">
        <v>3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s="2" customFormat="1" ht="37.5">
      <c r="A191" s="64" t="s">
        <v>150</v>
      </c>
      <c r="B191" s="16" t="s">
        <v>328</v>
      </c>
      <c r="C191" s="18"/>
      <c r="D191" s="17">
        <v>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s="2" customFormat="1" ht="37.5">
      <c r="A192" s="64" t="s">
        <v>151</v>
      </c>
      <c r="B192" s="16" t="s">
        <v>329</v>
      </c>
      <c r="C192" s="18"/>
      <c r="D192" s="17">
        <v>5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37.5">
      <c r="A193" s="64" t="s">
        <v>152</v>
      </c>
      <c r="B193" s="16" t="s">
        <v>330</v>
      </c>
      <c r="C193" s="18"/>
      <c r="D193" s="17"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56.25">
      <c r="A194" s="64" t="s">
        <v>153</v>
      </c>
      <c r="B194" s="16" t="s">
        <v>337</v>
      </c>
      <c r="C194" s="18"/>
      <c r="D194" s="17">
        <v>1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s="2" customFormat="1" ht="56.25">
      <c r="A195" s="64" t="s">
        <v>154</v>
      </c>
      <c r="B195" s="16" t="s">
        <v>422</v>
      </c>
      <c r="C195" s="18"/>
      <c r="D195" s="17">
        <v>4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56.25">
      <c r="A196" s="72"/>
      <c r="B196" s="67" t="s">
        <v>29</v>
      </c>
      <c r="C196" s="17">
        <f>SUM(C132:C194)</f>
        <v>31648.160000000003</v>
      </c>
      <c r="D196" s="17">
        <f>SUM(D132:D195)</f>
        <v>73</v>
      </c>
      <c r="E196" s="17">
        <f>SUM(E132:E194)</f>
        <v>16431.8</v>
      </c>
      <c r="F196" s="17" t="s">
        <v>415</v>
      </c>
      <c r="G196" s="17">
        <f>SUM(G132:G194)</f>
        <v>9143.7999999999993</v>
      </c>
      <c r="H196" s="17" t="s">
        <v>416</v>
      </c>
      <c r="I196" s="17"/>
      <c r="J196" s="17"/>
      <c r="K196" s="17">
        <f>SUM(K132:K194)</f>
        <v>6047.8</v>
      </c>
      <c r="L196" s="17" t="s">
        <v>417</v>
      </c>
      <c r="M196" s="17">
        <f>SUM(M132:M194)</f>
        <v>785</v>
      </c>
      <c r="N196" s="17" t="s">
        <v>406</v>
      </c>
      <c r="O196" s="17"/>
      <c r="P196" s="17"/>
      <c r="Q196" s="17"/>
      <c r="R196" s="17"/>
      <c r="S196" s="17"/>
    </row>
    <row r="197" spans="1:19" ht="37.5">
      <c r="A197" s="76" t="s">
        <v>17</v>
      </c>
      <c r="B197" s="16" t="s">
        <v>423</v>
      </c>
      <c r="C197" s="17"/>
      <c r="D197" s="17">
        <v>1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56.25">
      <c r="A198" s="72"/>
      <c r="B198" s="67" t="s">
        <v>424</v>
      </c>
      <c r="C198" s="17"/>
      <c r="D198" s="17">
        <v>1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37.5">
      <c r="A199" s="70"/>
      <c r="B199" s="16" t="s">
        <v>270</v>
      </c>
      <c r="C199" s="17">
        <f>C196</f>
        <v>31648.160000000003</v>
      </c>
      <c r="D199" s="17">
        <f>D196+D198</f>
        <v>74</v>
      </c>
      <c r="E199" s="17">
        <f t="shared" ref="E199:M199" si="13">E196</f>
        <v>16431.8</v>
      </c>
      <c r="F199" s="17" t="s">
        <v>415</v>
      </c>
      <c r="G199" s="17">
        <f t="shared" si="13"/>
        <v>9143.7999999999993</v>
      </c>
      <c r="H199" s="17" t="s">
        <v>416</v>
      </c>
      <c r="I199" s="17"/>
      <c r="J199" s="17"/>
      <c r="K199" s="17">
        <f t="shared" si="13"/>
        <v>6047.8</v>
      </c>
      <c r="L199" s="17" t="s">
        <v>417</v>
      </c>
      <c r="M199" s="17">
        <f t="shared" si="13"/>
        <v>785</v>
      </c>
      <c r="N199" s="17" t="s">
        <v>406</v>
      </c>
      <c r="O199" s="17"/>
      <c r="P199" s="17"/>
      <c r="Q199" s="17"/>
      <c r="R199" s="17"/>
      <c r="S199" s="17"/>
    </row>
    <row r="200" spans="1:19" ht="18.75">
      <c r="A200" s="98" t="s">
        <v>361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100"/>
    </row>
    <row r="201" spans="1:19" ht="15" customHeight="1">
      <c r="A201" s="103" t="s">
        <v>43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</row>
    <row r="202" spans="1:19" ht="37.5">
      <c r="A202" s="76" t="s">
        <v>17</v>
      </c>
      <c r="B202" s="19" t="s">
        <v>218</v>
      </c>
      <c r="C202" s="18">
        <v>441.8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7"/>
      <c r="N202" s="17"/>
      <c r="O202" s="17"/>
      <c r="P202" s="17"/>
      <c r="Q202" s="17"/>
      <c r="R202" s="17"/>
      <c r="S202" s="17"/>
    </row>
    <row r="203" spans="1:19" ht="37.5">
      <c r="A203" s="76" t="s">
        <v>30</v>
      </c>
      <c r="B203" s="19" t="s">
        <v>220</v>
      </c>
      <c r="C203" s="18">
        <v>467.9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7"/>
      <c r="N203" s="17"/>
      <c r="O203" s="17"/>
      <c r="P203" s="17"/>
      <c r="Q203" s="17"/>
      <c r="R203" s="17"/>
      <c r="S203" s="17"/>
    </row>
    <row r="204" spans="1:19" ht="37.5">
      <c r="A204" s="76" t="s">
        <v>31</v>
      </c>
      <c r="B204" s="19" t="s">
        <v>221</v>
      </c>
      <c r="C204" s="18">
        <v>493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7"/>
      <c r="N204" s="17"/>
      <c r="O204" s="17"/>
      <c r="P204" s="17"/>
      <c r="Q204" s="17"/>
      <c r="R204" s="17"/>
      <c r="S204" s="17"/>
    </row>
    <row r="205" spans="1:19" ht="45" customHeight="1">
      <c r="A205" s="76" t="s">
        <v>32</v>
      </c>
      <c r="B205" s="19" t="s">
        <v>222</v>
      </c>
      <c r="C205" s="18">
        <v>496.9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7"/>
      <c r="N205" s="17"/>
      <c r="O205" s="17"/>
      <c r="P205" s="17"/>
      <c r="Q205" s="17"/>
      <c r="R205" s="17"/>
      <c r="S205" s="17"/>
    </row>
    <row r="206" spans="1:19" ht="37.5">
      <c r="A206" s="76" t="s">
        <v>33</v>
      </c>
      <c r="B206" s="19" t="s">
        <v>223</v>
      </c>
      <c r="C206" s="18">
        <v>293.60000000000002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7"/>
      <c r="N206" s="17"/>
      <c r="O206" s="17"/>
      <c r="P206" s="17"/>
      <c r="Q206" s="17"/>
      <c r="R206" s="17"/>
      <c r="S206" s="17"/>
    </row>
    <row r="207" spans="1:19" ht="56.25">
      <c r="A207" s="76"/>
      <c r="B207" s="19" t="s">
        <v>29</v>
      </c>
      <c r="C207" s="18">
        <f>C202+C203+C204+C205+C206</f>
        <v>2193.1999999999998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37.5">
      <c r="A208" s="70"/>
      <c r="B208" s="19" t="s">
        <v>224</v>
      </c>
      <c r="C208" s="18">
        <f>C207</f>
        <v>2193.1999999999998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8.75">
      <c r="A209" s="101" t="s">
        <v>362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1:19" ht="18.75">
      <c r="A210" s="101" t="s">
        <v>43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1:19" ht="37.5">
      <c r="A211" s="64" t="s">
        <v>17</v>
      </c>
      <c r="B211" s="67" t="s">
        <v>256</v>
      </c>
      <c r="C211" s="17">
        <v>321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</row>
    <row r="212" spans="1:19" ht="37.5">
      <c r="A212" s="64" t="s">
        <v>30</v>
      </c>
      <c r="B212" s="67" t="s">
        <v>226</v>
      </c>
      <c r="C212" s="17">
        <v>450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</row>
    <row r="213" spans="1:19" ht="37.5">
      <c r="A213" s="64" t="s">
        <v>31</v>
      </c>
      <c r="B213" s="67" t="s">
        <v>257</v>
      </c>
      <c r="C213" s="17">
        <v>265.67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</row>
    <row r="214" spans="1:19" ht="37.5">
      <c r="A214" s="64" t="s">
        <v>32</v>
      </c>
      <c r="B214" s="67" t="s">
        <v>228</v>
      </c>
      <c r="C214" s="17">
        <v>230.58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</row>
    <row r="215" spans="1:19" ht="37.5">
      <c r="A215" s="64" t="s">
        <v>33</v>
      </c>
      <c r="B215" s="67" t="s">
        <v>229</v>
      </c>
      <c r="C215" s="17">
        <v>423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ht="37.5">
      <c r="A216" s="64" t="s">
        <v>34</v>
      </c>
      <c r="B216" s="67" t="s">
        <v>230</v>
      </c>
      <c r="C216" s="17">
        <v>1424.25</v>
      </c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</row>
    <row r="217" spans="1:19" ht="56.25">
      <c r="A217" s="72"/>
      <c r="B217" s="67" t="s">
        <v>29</v>
      </c>
      <c r="C217" s="17">
        <f>C211+C212+C213+C214+C215+C216</f>
        <v>3114.5</v>
      </c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37.5">
      <c r="A218" s="72"/>
      <c r="B218" s="67" t="s">
        <v>271</v>
      </c>
      <c r="C218" s="17">
        <f>C217</f>
        <v>3114.5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8.75">
      <c r="A219" s="101" t="s">
        <v>363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1:19" ht="18.75">
      <c r="A220" s="101" t="s">
        <v>43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1:19" ht="37.5">
      <c r="A221" s="64" t="s">
        <v>17</v>
      </c>
      <c r="B221" s="16" t="s">
        <v>258</v>
      </c>
      <c r="C221" s="18"/>
      <c r="D221" s="18"/>
      <c r="E221" s="18"/>
      <c r="F221" s="18"/>
      <c r="G221" s="17">
        <v>300</v>
      </c>
      <c r="H221" s="88">
        <v>0.5</v>
      </c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</row>
    <row r="222" spans="1:19" ht="37.5">
      <c r="A222" s="64" t="s">
        <v>30</v>
      </c>
      <c r="B222" s="16" t="s">
        <v>338</v>
      </c>
      <c r="C222" s="18"/>
      <c r="D222" s="18"/>
      <c r="E222" s="18"/>
      <c r="F222" s="18"/>
      <c r="G222" s="17">
        <v>496</v>
      </c>
      <c r="H222" s="88">
        <v>0.33333333333333331</v>
      </c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ht="56.25">
      <c r="A223" s="70"/>
      <c r="B223" s="67" t="s">
        <v>29</v>
      </c>
      <c r="C223" s="17"/>
      <c r="D223" s="17"/>
      <c r="E223" s="17"/>
      <c r="F223" s="17"/>
      <c r="G223" s="17">
        <f t="shared" ref="G223" si="14">G221+G222</f>
        <v>796</v>
      </c>
      <c r="H223" s="88">
        <v>0.4</v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37.5">
      <c r="A224" s="72"/>
      <c r="B224" s="67" t="s">
        <v>272</v>
      </c>
      <c r="C224" s="17"/>
      <c r="D224" s="17"/>
      <c r="E224" s="17"/>
      <c r="F224" s="17"/>
      <c r="G224" s="17">
        <f t="shared" ref="G224" si="15">G223</f>
        <v>796</v>
      </c>
      <c r="H224" s="88">
        <v>0.4</v>
      </c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8.75">
      <c r="A225" s="102" t="s">
        <v>364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1:19" ht="18.75">
      <c r="A226" s="102" t="s">
        <v>43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1:19" ht="37.5">
      <c r="A227" s="89" t="s">
        <v>50</v>
      </c>
      <c r="B227" s="90" t="s">
        <v>260</v>
      </c>
      <c r="C227" s="91">
        <v>1063</v>
      </c>
      <c r="D227" s="18"/>
      <c r="E227" s="18"/>
      <c r="F227" s="18"/>
      <c r="G227" s="17"/>
      <c r="H227" s="17"/>
      <c r="I227" s="18"/>
      <c r="J227" s="18"/>
      <c r="K227" s="17"/>
      <c r="L227" s="18"/>
      <c r="M227" s="18"/>
      <c r="N227" s="18"/>
      <c r="O227" s="18"/>
      <c r="P227" s="18"/>
      <c r="Q227" s="17"/>
      <c r="R227" s="18"/>
      <c r="S227" s="17"/>
    </row>
    <row r="228" spans="1:19" ht="37.5">
      <c r="A228" s="89" t="s">
        <v>47</v>
      </c>
      <c r="B228" s="90" t="s">
        <v>261</v>
      </c>
      <c r="C228" s="91">
        <v>2041</v>
      </c>
      <c r="D228" s="18"/>
      <c r="E228" s="18"/>
      <c r="F228" s="18"/>
      <c r="G228" s="17"/>
      <c r="H228" s="17"/>
      <c r="I228" s="18"/>
      <c r="J228" s="18"/>
      <c r="K228" s="17"/>
      <c r="L228" s="18"/>
      <c r="M228" s="18"/>
      <c r="N228" s="18"/>
      <c r="O228" s="18"/>
      <c r="P228" s="18"/>
      <c r="Q228" s="17"/>
      <c r="R228" s="18"/>
      <c r="S228" s="17"/>
    </row>
    <row r="229" spans="1:19" ht="37.5">
      <c r="A229" s="89" t="s">
        <v>48</v>
      </c>
      <c r="B229" s="90" t="s">
        <v>262</v>
      </c>
      <c r="C229" s="91">
        <v>2814</v>
      </c>
      <c r="D229" s="18"/>
      <c r="E229" s="18"/>
      <c r="F229" s="18"/>
      <c r="G229" s="17"/>
      <c r="H229" s="17"/>
      <c r="I229" s="18"/>
      <c r="J229" s="18"/>
      <c r="K229" s="17"/>
      <c r="L229" s="18"/>
      <c r="M229" s="18"/>
      <c r="N229" s="18"/>
      <c r="O229" s="18"/>
      <c r="P229" s="18"/>
      <c r="Q229" s="17"/>
      <c r="R229" s="18"/>
      <c r="S229" s="17"/>
    </row>
    <row r="230" spans="1:19" ht="37.5">
      <c r="A230" s="89" t="s">
        <v>49</v>
      </c>
      <c r="B230" s="90" t="s">
        <v>263</v>
      </c>
      <c r="C230" s="91">
        <v>2647</v>
      </c>
      <c r="D230" s="18"/>
      <c r="E230" s="18"/>
      <c r="F230" s="18"/>
      <c r="G230" s="17"/>
      <c r="H230" s="17"/>
      <c r="I230" s="18"/>
      <c r="J230" s="18"/>
      <c r="K230" s="17"/>
      <c r="L230" s="18"/>
      <c r="M230" s="18"/>
      <c r="N230" s="18"/>
      <c r="O230" s="18"/>
      <c r="P230" s="18"/>
      <c r="Q230" s="17"/>
      <c r="R230" s="18"/>
      <c r="S230" s="17"/>
    </row>
    <row r="231" spans="1:19" ht="37.5">
      <c r="A231" s="89" t="s">
        <v>54</v>
      </c>
      <c r="B231" s="90" t="s">
        <v>264</v>
      </c>
      <c r="C231" s="91">
        <v>2023</v>
      </c>
      <c r="D231" s="18"/>
      <c r="E231" s="18"/>
      <c r="F231" s="18"/>
      <c r="G231" s="17"/>
      <c r="H231" s="17"/>
      <c r="I231" s="18"/>
      <c r="J231" s="18"/>
      <c r="K231" s="17"/>
      <c r="L231" s="18"/>
      <c r="M231" s="18"/>
      <c r="N231" s="18"/>
      <c r="O231" s="18"/>
      <c r="P231" s="18"/>
      <c r="Q231" s="17"/>
      <c r="R231" s="18"/>
      <c r="S231" s="17"/>
    </row>
    <row r="232" spans="1:19" ht="37.5">
      <c r="A232" s="89" t="s">
        <v>55</v>
      </c>
      <c r="B232" s="90" t="s">
        <v>374</v>
      </c>
      <c r="C232" s="91">
        <v>707</v>
      </c>
      <c r="D232" s="18"/>
      <c r="E232" s="18"/>
      <c r="F232" s="18"/>
      <c r="G232" s="17"/>
      <c r="H232" s="17"/>
      <c r="I232" s="18"/>
      <c r="J232" s="18"/>
      <c r="K232" s="17"/>
      <c r="L232" s="18"/>
      <c r="M232" s="18"/>
      <c r="N232" s="18"/>
      <c r="O232" s="18"/>
      <c r="P232" s="18"/>
      <c r="Q232" s="17"/>
      <c r="R232" s="18"/>
      <c r="S232" s="17"/>
    </row>
    <row r="233" spans="1:19" ht="56.25">
      <c r="A233" s="72"/>
      <c r="B233" s="67" t="s">
        <v>29</v>
      </c>
      <c r="C233" s="17">
        <f>C227+C228+C229+C230+C231+C232</f>
        <v>11295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37.5">
      <c r="A234" s="72"/>
      <c r="B234" s="67" t="s">
        <v>265</v>
      </c>
      <c r="C234" s="17">
        <f>C233</f>
        <v>11295</v>
      </c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8.75">
      <c r="A235" s="101" t="s">
        <v>365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1:19" ht="18.75">
      <c r="A236" s="102" t="s">
        <v>43</v>
      </c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1:19" ht="37.5">
      <c r="A237" s="76" t="s">
        <v>17</v>
      </c>
      <c r="B237" s="19" t="s">
        <v>233</v>
      </c>
      <c r="C237" s="20"/>
      <c r="D237" s="20"/>
      <c r="E237" s="18"/>
      <c r="F237" s="18"/>
      <c r="G237" s="18">
        <v>504</v>
      </c>
      <c r="H237" s="18"/>
      <c r="I237" s="18"/>
      <c r="J237" s="18"/>
      <c r="K237" s="18">
        <v>386</v>
      </c>
      <c r="L237" s="18"/>
      <c r="M237" s="20"/>
      <c r="N237" s="20"/>
      <c r="O237" s="20"/>
      <c r="P237" s="20"/>
      <c r="Q237" s="20"/>
      <c r="R237" s="20"/>
      <c r="S237" s="20"/>
    </row>
    <row r="238" spans="1:19" ht="37.5">
      <c r="A238" s="76" t="s">
        <v>30</v>
      </c>
      <c r="B238" s="19" t="s">
        <v>341</v>
      </c>
      <c r="C238" s="20"/>
      <c r="D238" s="20">
        <v>3</v>
      </c>
      <c r="E238" s="18"/>
      <c r="F238" s="18"/>
      <c r="G238" s="18"/>
      <c r="H238" s="18"/>
      <c r="I238" s="18"/>
      <c r="J238" s="18"/>
      <c r="K238" s="18"/>
      <c r="L238" s="18"/>
      <c r="M238" s="20"/>
      <c r="N238" s="20"/>
      <c r="O238" s="20"/>
      <c r="P238" s="20"/>
      <c r="Q238" s="20"/>
      <c r="R238" s="20"/>
      <c r="S238" s="20"/>
    </row>
    <row r="239" spans="1:19" ht="56.25">
      <c r="A239" s="76"/>
      <c r="B239" s="19" t="s">
        <v>29</v>
      </c>
      <c r="C239" s="18"/>
      <c r="D239" s="18">
        <f t="shared" ref="D239:K239" si="16">D237+D238</f>
        <v>3</v>
      </c>
      <c r="E239" s="18"/>
      <c r="F239" s="18"/>
      <c r="G239" s="18">
        <f t="shared" si="16"/>
        <v>504</v>
      </c>
      <c r="H239" s="18"/>
      <c r="I239" s="18"/>
      <c r="J239" s="18"/>
      <c r="K239" s="18">
        <f t="shared" si="16"/>
        <v>386</v>
      </c>
      <c r="L239" s="18"/>
      <c r="M239" s="18"/>
      <c r="N239" s="18"/>
      <c r="O239" s="18"/>
      <c r="P239" s="18"/>
      <c r="Q239" s="18"/>
      <c r="R239" s="18"/>
      <c r="S239" s="18"/>
    </row>
    <row r="240" spans="1:19" ht="37.5">
      <c r="A240" s="76"/>
      <c r="B240" s="19" t="s">
        <v>234</v>
      </c>
      <c r="C240" s="18"/>
      <c r="D240" s="18">
        <f t="shared" ref="D240:K240" si="17">D239</f>
        <v>3</v>
      </c>
      <c r="E240" s="18"/>
      <c r="F240" s="18"/>
      <c r="G240" s="18">
        <f t="shared" si="17"/>
        <v>504</v>
      </c>
      <c r="H240" s="18"/>
      <c r="I240" s="18"/>
      <c r="J240" s="18"/>
      <c r="K240" s="18">
        <f t="shared" si="17"/>
        <v>386</v>
      </c>
      <c r="L240" s="18"/>
      <c r="M240" s="18"/>
      <c r="N240" s="18"/>
      <c r="O240" s="18"/>
      <c r="P240" s="18"/>
      <c r="Q240" s="18"/>
      <c r="R240" s="18"/>
      <c r="S240" s="18"/>
    </row>
    <row r="241" spans="1:19" ht="18.75">
      <c r="A241" s="101" t="s">
        <v>366</v>
      </c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1:19" ht="18.75">
      <c r="A242" s="102" t="s">
        <v>43</v>
      </c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1:19" ht="37.5">
      <c r="A243" s="76" t="s">
        <v>17</v>
      </c>
      <c r="B243" s="19" t="s">
        <v>235</v>
      </c>
      <c r="C243" s="18"/>
      <c r="D243" s="18"/>
      <c r="E243" s="18">
        <v>1300</v>
      </c>
      <c r="F243" s="18"/>
      <c r="G243" s="18"/>
      <c r="H243" s="18"/>
      <c r="I243" s="18"/>
      <c r="J243" s="18"/>
      <c r="K243" s="18"/>
      <c r="L243" s="18"/>
      <c r="M243" s="17"/>
      <c r="N243" s="17"/>
      <c r="O243" s="17"/>
      <c r="P243" s="17"/>
      <c r="Q243" s="17"/>
      <c r="R243" s="17"/>
      <c r="S243" s="17"/>
    </row>
    <row r="244" spans="1:19" ht="37.5">
      <c r="A244" s="76" t="s">
        <v>30</v>
      </c>
      <c r="B244" s="19" t="s">
        <v>259</v>
      </c>
      <c r="C244" s="18">
        <v>765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7"/>
      <c r="N244" s="17"/>
      <c r="O244" s="17"/>
      <c r="P244" s="17"/>
      <c r="Q244" s="17"/>
      <c r="R244" s="17"/>
      <c r="S244" s="17"/>
    </row>
    <row r="245" spans="1:19" ht="56.25">
      <c r="A245" s="76"/>
      <c r="B245" s="19" t="s">
        <v>29</v>
      </c>
      <c r="C245" s="18">
        <f>C243+C244</f>
        <v>765</v>
      </c>
      <c r="D245" s="18"/>
      <c r="E245" s="18">
        <f t="shared" ref="E245:G245" si="18">E243+E244</f>
        <v>1300</v>
      </c>
      <c r="F245" s="18"/>
      <c r="G245" s="18">
        <f t="shared" si="18"/>
        <v>0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37.5">
      <c r="A246" s="76"/>
      <c r="B246" s="19" t="s">
        <v>237</v>
      </c>
      <c r="C246" s="18">
        <f>C245</f>
        <v>765</v>
      </c>
      <c r="D246" s="18"/>
      <c r="E246" s="18">
        <f t="shared" ref="E246:G246" si="19">E245</f>
        <v>1300</v>
      </c>
      <c r="F246" s="18"/>
      <c r="G246" s="18">
        <f t="shared" si="19"/>
        <v>0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37.5">
      <c r="A247" s="70"/>
      <c r="B247" s="16" t="s">
        <v>367</v>
      </c>
      <c r="C247" s="69">
        <f>C16+C21+C26+C31+C37+C43+C48+C53+C58+C65+C75+C81+C87+C93+C109+C121+C129+C199+C208+C218+C224+C234+C240+C246</f>
        <v>66019.66</v>
      </c>
      <c r="D247" s="69">
        <f>D16+D21+D26+D31+D37+D43+D48+D53+D58+D65+D75+D81+D87+D93+D109+D121+D129+D199+D208+D218+D224+D234+D240+D246</f>
        <v>82</v>
      </c>
      <c r="E247" s="69">
        <f>E16+E21+E26+E31+E37+E43+E48+E53+E58+E65+E75+E81+E87+E93+E109+E121+E129+E199+E208+E218+E224+E234+E240+E246</f>
        <v>18503.8</v>
      </c>
      <c r="F247" s="69" t="s">
        <v>415</v>
      </c>
      <c r="G247" s="69">
        <f>G16+G21+G26+G31+G37+G43+G48+G53+G58+G65+G75+G81+G87+G93+G109+G121+G129+G199+G208+G218+G224+G234+G240+G246</f>
        <v>11246.8</v>
      </c>
      <c r="H247" s="87" t="s">
        <v>418</v>
      </c>
      <c r="I247" s="69"/>
      <c r="J247" s="69"/>
      <c r="K247" s="69">
        <f>K16+K21+K26+K31+K37+K43+K48+K53+K58+K65+K75+K81+K87+K93+K109+K121+K129+K199+K208+K218+K224+K234+K240+K246</f>
        <v>6969.8</v>
      </c>
      <c r="L247" s="69" t="s">
        <v>417</v>
      </c>
      <c r="M247" s="69">
        <f>M16+M21+M26+M31+M37+M43+M48+M53+M58+M65+M75+M81+M87+M93+M109+M121+M129+M199+M208+M218+M224+M234+M240+M246</f>
        <v>1804.5</v>
      </c>
      <c r="N247" s="69" t="s">
        <v>406</v>
      </c>
      <c r="O247" s="69">
        <f>O16+O21+O26+O31+O37+O43+O48+O53+O58+O65+O75+O81+O87+O93+O109+O121+O129+O199+O208+O218+O224+O234+O240+O246</f>
        <v>703.2</v>
      </c>
      <c r="P247" s="69">
        <f>P16+P21+P26+P31+P37+P43+P48+P53+P58+P65+P75+P81+P87+P93+P109+P121+P129+P199+P208+P218+P224+P234+P240+P246</f>
        <v>2229.1999999999998</v>
      </c>
      <c r="Q247" s="69"/>
      <c r="R247" s="69"/>
      <c r="S247" s="69"/>
    </row>
    <row r="248" spans="1:19" s="1" customFormat="1">
      <c r="A248" s="92"/>
      <c r="B248" s="11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1:19" s="1" customFormat="1">
      <c r="A249" s="92"/>
      <c r="B249" s="11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1:19" ht="60" customHeight="1">
      <c r="A250" s="94" t="s">
        <v>311</v>
      </c>
      <c r="B250" s="94"/>
      <c r="C250" s="94"/>
      <c r="R250" s="95" t="s">
        <v>279</v>
      </c>
      <c r="S250" s="95"/>
    </row>
  </sheetData>
  <mergeCells count="69">
    <mergeCell ref="E8:F8"/>
    <mergeCell ref="G8:H8"/>
    <mergeCell ref="I8:J8"/>
    <mergeCell ref="K8:L8"/>
    <mergeCell ref="M8:N8"/>
    <mergeCell ref="A32:S32"/>
    <mergeCell ref="A33:S33"/>
    <mergeCell ref="A27:S27"/>
    <mergeCell ref="A28:S28"/>
    <mergeCell ref="A22:S22"/>
    <mergeCell ref="A23:S23"/>
    <mergeCell ref="A17:S17"/>
    <mergeCell ref="A18:S18"/>
    <mergeCell ref="A12:S12"/>
    <mergeCell ref="A13:S13"/>
    <mergeCell ref="A5:A10"/>
    <mergeCell ref="B5:B10"/>
    <mergeCell ref="C5:S5"/>
    <mergeCell ref="C6:S6"/>
    <mergeCell ref="C7:C9"/>
    <mergeCell ref="D7:D9"/>
    <mergeCell ref="E7:O7"/>
    <mergeCell ref="P7:P9"/>
    <mergeCell ref="Q7:Q9"/>
    <mergeCell ref="R7:R9"/>
    <mergeCell ref="O8:O9"/>
    <mergeCell ref="S7:S9"/>
    <mergeCell ref="A38:S38"/>
    <mergeCell ref="A39:S39"/>
    <mergeCell ref="A44:S44"/>
    <mergeCell ref="A45:S45"/>
    <mergeCell ref="A49:S49"/>
    <mergeCell ref="A50:S50"/>
    <mergeCell ref="A59:S59"/>
    <mergeCell ref="A60:S60"/>
    <mergeCell ref="A89:S89"/>
    <mergeCell ref="A54:S54"/>
    <mergeCell ref="A55:S55"/>
    <mergeCell ref="A76:S76"/>
    <mergeCell ref="A77:S77"/>
    <mergeCell ref="A88:S88"/>
    <mergeCell ref="A66:S66"/>
    <mergeCell ref="A67:S67"/>
    <mergeCell ref="A110:S110"/>
    <mergeCell ref="A111:S111"/>
    <mergeCell ref="A122:S122"/>
    <mergeCell ref="A94:S94"/>
    <mergeCell ref="A95:S95"/>
    <mergeCell ref="A201:S201"/>
    <mergeCell ref="A209:S209"/>
    <mergeCell ref="A123:S123"/>
    <mergeCell ref="A130:S130"/>
    <mergeCell ref="A131:S131"/>
    <mergeCell ref="A250:C250"/>
    <mergeCell ref="R250:S250"/>
    <mergeCell ref="R1:S1"/>
    <mergeCell ref="A3:S3"/>
    <mergeCell ref="A82:S82"/>
    <mergeCell ref="A83:S83"/>
    <mergeCell ref="A241:S241"/>
    <mergeCell ref="A242:S242"/>
    <mergeCell ref="A225:S225"/>
    <mergeCell ref="A226:S226"/>
    <mergeCell ref="A235:S235"/>
    <mergeCell ref="A236:S236"/>
    <mergeCell ref="A210:S210"/>
    <mergeCell ref="A219:S219"/>
    <mergeCell ref="A220:S220"/>
    <mergeCell ref="A200:S200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54" firstPageNumber="79" fitToHeight="6" orientation="landscape" useFirstPageNumber="1" r:id="rId1"/>
  <headerFooter>
    <oddHeader>&amp;C&amp;P</oddHeader>
  </headerFooter>
  <rowBreaks count="7" manualBreakCount="7">
    <brk id="26" max="18" man="1"/>
    <brk id="43" max="18" man="1"/>
    <brk id="58" max="18" man="1"/>
    <brk id="93" max="18" man="1"/>
    <brk id="109" max="18" man="1"/>
    <brk id="199" max="18" man="1"/>
    <brk id="2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83"/>
  <sheetViews>
    <sheetView tabSelected="1" zoomScale="80" zoomScaleNormal="80" zoomScaleSheetLayoutView="70" workbookViewId="0">
      <selection activeCell="A6" sqref="A1:Z1048576"/>
    </sheetView>
  </sheetViews>
  <sheetFormatPr defaultRowHeight="75" customHeight="1"/>
  <cols>
    <col min="1" max="1" width="9.28515625" style="26" bestFit="1" customWidth="1"/>
    <col min="2" max="2" width="9.140625" style="26"/>
    <col min="3" max="3" width="9.28515625" style="27" customWidth="1"/>
    <col min="4" max="4" width="11.7109375" style="26" customWidth="1"/>
    <col min="5" max="5" width="18.85546875" style="28" customWidth="1"/>
    <col min="6" max="6" width="18.7109375" style="29" customWidth="1"/>
    <col min="7" max="7" width="17.7109375" style="30" customWidth="1"/>
    <col min="8" max="26" width="17.7109375" style="29" customWidth="1"/>
    <col min="27" max="27" width="15.7109375" style="2" customWidth="1"/>
    <col min="28" max="28" width="9.140625" style="2" hidden="1" customWidth="1"/>
    <col min="29" max="38" width="0" style="2" hidden="1" customWidth="1"/>
    <col min="39" max="39" width="0" hidden="1" customWidth="1"/>
    <col min="40" max="40" width="9.140625" hidden="1" customWidth="1"/>
  </cols>
  <sheetData>
    <row r="1" spans="1:41" ht="75" customHeight="1">
      <c r="U1" s="163" t="s">
        <v>280</v>
      </c>
      <c r="V1" s="163"/>
      <c r="W1" s="163"/>
      <c r="X1" s="163"/>
      <c r="Y1" s="163"/>
      <c r="Z1" s="163"/>
    </row>
    <row r="2" spans="1:41" ht="15"/>
    <row r="3" spans="1:41" ht="15.75">
      <c r="X3" s="164" t="s">
        <v>277</v>
      </c>
      <c r="Y3" s="164"/>
      <c r="Z3" s="164"/>
    </row>
    <row r="4" spans="1:41" ht="15.75" customHeight="1">
      <c r="A4" s="165" t="s">
        <v>278</v>
      </c>
      <c r="B4" s="165"/>
      <c r="C4" s="165"/>
      <c r="D4" s="166"/>
      <c r="E4" s="165"/>
      <c r="F4" s="165"/>
      <c r="G4" s="167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41" ht="15.75">
      <c r="X5" s="31"/>
      <c r="Y5" s="31"/>
      <c r="Z5" s="31"/>
    </row>
    <row r="6" spans="1:41" ht="20.100000000000001" customHeight="1">
      <c r="A6" s="115" t="s">
        <v>0</v>
      </c>
      <c r="B6" s="115" t="s">
        <v>1</v>
      </c>
      <c r="C6" s="115" t="s">
        <v>2</v>
      </c>
      <c r="D6" s="118" t="s">
        <v>3</v>
      </c>
      <c r="E6" s="119"/>
      <c r="F6" s="132" t="s">
        <v>386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4"/>
    </row>
    <row r="7" spans="1:41" ht="20.100000000000001" customHeight="1">
      <c r="A7" s="116"/>
      <c r="B7" s="116"/>
      <c r="C7" s="116"/>
      <c r="D7" s="120"/>
      <c r="E7" s="121"/>
      <c r="F7" s="112" t="s">
        <v>387</v>
      </c>
      <c r="G7" s="132" t="s">
        <v>4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4"/>
    </row>
    <row r="8" spans="1:41" ht="20.100000000000001" customHeight="1">
      <c r="A8" s="116"/>
      <c r="B8" s="116"/>
      <c r="C8" s="116"/>
      <c r="D8" s="120"/>
      <c r="E8" s="121"/>
      <c r="F8" s="124"/>
      <c r="G8" s="112" t="s">
        <v>381</v>
      </c>
      <c r="H8" s="112" t="s">
        <v>5</v>
      </c>
      <c r="I8" s="112" t="s">
        <v>382</v>
      </c>
      <c r="J8" s="132" t="s">
        <v>380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68" t="s">
        <v>383</v>
      </c>
      <c r="W8" s="160" t="s">
        <v>385</v>
      </c>
      <c r="X8" s="160" t="s">
        <v>6</v>
      </c>
      <c r="Y8" s="160" t="s">
        <v>384</v>
      </c>
      <c r="Z8" s="160" t="s">
        <v>388</v>
      </c>
    </row>
    <row r="9" spans="1:41" ht="50.25" customHeight="1">
      <c r="A9" s="116"/>
      <c r="B9" s="116"/>
      <c r="C9" s="116"/>
      <c r="D9" s="120"/>
      <c r="E9" s="121"/>
      <c r="F9" s="124"/>
      <c r="G9" s="124"/>
      <c r="H9" s="124"/>
      <c r="I9" s="124"/>
      <c r="J9" s="112" t="s">
        <v>7</v>
      </c>
      <c r="K9" s="32" t="s">
        <v>4</v>
      </c>
      <c r="L9" s="112" t="s">
        <v>8</v>
      </c>
      <c r="M9" s="132" t="s">
        <v>4</v>
      </c>
      <c r="N9" s="133"/>
      <c r="O9" s="133"/>
      <c r="P9" s="134"/>
      <c r="Q9" s="112" t="s">
        <v>9</v>
      </c>
      <c r="R9" s="33" t="s">
        <v>4</v>
      </c>
      <c r="S9" s="112" t="s">
        <v>10</v>
      </c>
      <c r="T9" s="32" t="s">
        <v>4</v>
      </c>
      <c r="U9" s="112" t="s">
        <v>11</v>
      </c>
      <c r="V9" s="169"/>
      <c r="W9" s="161"/>
      <c r="X9" s="161"/>
      <c r="Y9" s="161"/>
      <c r="Z9" s="161"/>
    </row>
    <row r="10" spans="1:41" ht="139.5" customHeight="1">
      <c r="A10" s="117"/>
      <c r="B10" s="117"/>
      <c r="C10" s="117"/>
      <c r="D10" s="122"/>
      <c r="E10" s="123"/>
      <c r="F10" s="113"/>
      <c r="G10" s="113"/>
      <c r="H10" s="113"/>
      <c r="I10" s="113"/>
      <c r="J10" s="113"/>
      <c r="K10" s="34" t="s">
        <v>12</v>
      </c>
      <c r="L10" s="113"/>
      <c r="M10" s="34" t="s">
        <v>13</v>
      </c>
      <c r="N10" s="34" t="s">
        <v>14</v>
      </c>
      <c r="O10" s="34" t="s">
        <v>15</v>
      </c>
      <c r="P10" s="34" t="s">
        <v>14</v>
      </c>
      <c r="Q10" s="113"/>
      <c r="R10" s="35" t="s">
        <v>12</v>
      </c>
      <c r="S10" s="113"/>
      <c r="T10" s="35" t="s">
        <v>12</v>
      </c>
      <c r="U10" s="113"/>
      <c r="V10" s="170"/>
      <c r="W10" s="162"/>
      <c r="X10" s="162"/>
      <c r="Y10" s="162"/>
      <c r="Z10" s="162"/>
    </row>
    <row r="11" spans="1:41" ht="33" customHeight="1">
      <c r="A11" s="36">
        <v>1</v>
      </c>
      <c r="B11" s="36">
        <v>2</v>
      </c>
      <c r="C11" s="36">
        <v>3</v>
      </c>
      <c r="D11" s="114">
        <v>4</v>
      </c>
      <c r="E11" s="114"/>
      <c r="F11" s="36">
        <v>5</v>
      </c>
      <c r="G11" s="36">
        <v>6</v>
      </c>
      <c r="H11" s="36">
        <v>7</v>
      </c>
      <c r="I11" s="36">
        <v>8</v>
      </c>
      <c r="J11" s="36">
        <v>9</v>
      </c>
      <c r="K11" s="36">
        <v>10</v>
      </c>
      <c r="L11" s="36">
        <v>11</v>
      </c>
      <c r="M11" s="36">
        <v>12</v>
      </c>
      <c r="N11" s="36">
        <v>13</v>
      </c>
      <c r="O11" s="36">
        <v>14</v>
      </c>
      <c r="P11" s="36">
        <v>15</v>
      </c>
      <c r="Q11" s="36">
        <v>16</v>
      </c>
      <c r="R11" s="36">
        <v>17</v>
      </c>
      <c r="S11" s="37">
        <v>18</v>
      </c>
      <c r="T11" s="37">
        <v>19</v>
      </c>
      <c r="U11" s="36">
        <v>20</v>
      </c>
      <c r="V11" s="36">
        <v>21</v>
      </c>
      <c r="W11" s="36">
        <v>22</v>
      </c>
      <c r="X11" s="36">
        <v>23</v>
      </c>
      <c r="Y11" s="36">
        <v>24</v>
      </c>
      <c r="Z11" s="36">
        <v>25</v>
      </c>
      <c r="AC11" s="7" t="s">
        <v>282</v>
      </c>
      <c r="AD11" s="7" t="s">
        <v>283</v>
      </c>
      <c r="AE11" s="7" t="s">
        <v>284</v>
      </c>
      <c r="AF11" s="7" t="s">
        <v>285</v>
      </c>
      <c r="AG11" s="7" t="s">
        <v>286</v>
      </c>
      <c r="AH11" s="7" t="s">
        <v>287</v>
      </c>
      <c r="AI11" s="7" t="s">
        <v>288</v>
      </c>
      <c r="AJ11" s="7" t="s">
        <v>289</v>
      </c>
      <c r="AK11" s="7" t="s">
        <v>290</v>
      </c>
      <c r="AL11" s="7" t="s">
        <v>291</v>
      </c>
    </row>
    <row r="12" spans="1:41" ht="15" customHeight="1">
      <c r="A12" s="125" t="s">
        <v>38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C12" s="8"/>
      <c r="AD12" s="8"/>
      <c r="AE12" s="8"/>
      <c r="AM12" s="2"/>
      <c r="AN12" s="2"/>
      <c r="AO12" s="2"/>
    </row>
    <row r="13" spans="1:41" ht="15" customHeight="1">
      <c r="A13" s="125" t="s">
        <v>16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C13" s="8"/>
      <c r="AD13" s="8"/>
      <c r="AE13" s="8"/>
    </row>
    <row r="14" spans="1:41" ht="30" customHeight="1">
      <c r="A14" s="135" t="s">
        <v>17</v>
      </c>
      <c r="B14" s="138" t="s">
        <v>18</v>
      </c>
      <c r="C14" s="141">
        <v>371.3</v>
      </c>
      <c r="D14" s="138" t="s">
        <v>19</v>
      </c>
      <c r="E14" s="38" t="s">
        <v>20</v>
      </c>
      <c r="F14" s="39">
        <f>G14+I14+J14+L14+Q14+S14+U14+V14+W14+Y14+Z14</f>
        <v>704096.19</v>
      </c>
      <c r="G14" s="40">
        <v>704096.19</v>
      </c>
      <c r="H14" s="39">
        <v>0</v>
      </c>
      <c r="I14" s="40">
        <v>0</v>
      </c>
      <c r="J14" s="40">
        <v>0</v>
      </c>
      <c r="K14" s="39">
        <v>0</v>
      </c>
      <c r="L14" s="40">
        <v>0</v>
      </c>
      <c r="M14" s="39">
        <v>0</v>
      </c>
      <c r="N14" s="39">
        <v>0</v>
      </c>
      <c r="O14" s="39">
        <v>0</v>
      </c>
      <c r="P14" s="39">
        <v>0</v>
      </c>
      <c r="Q14" s="40">
        <v>0</v>
      </c>
      <c r="R14" s="39">
        <v>0</v>
      </c>
      <c r="S14" s="40">
        <v>0</v>
      </c>
      <c r="T14" s="39">
        <v>0</v>
      </c>
      <c r="U14" s="40">
        <v>0</v>
      </c>
      <c r="V14" s="40">
        <v>0</v>
      </c>
      <c r="W14" s="40">
        <v>0</v>
      </c>
      <c r="X14" s="39">
        <v>0</v>
      </c>
      <c r="Y14" s="40">
        <v>0</v>
      </c>
      <c r="Z14" s="39">
        <v>0</v>
      </c>
      <c r="AB14" s="2" t="e">
        <f>IF(FIND("Всего",B14,1),2,0)</f>
        <v>#VALUE!</v>
      </c>
      <c r="AC14" s="8"/>
      <c r="AD14" s="8"/>
      <c r="AE14" s="8"/>
      <c r="AN14" s="6">
        <f>L14-M14</f>
        <v>0</v>
      </c>
    </row>
    <row r="15" spans="1:41" ht="60" customHeight="1">
      <c r="A15" s="136"/>
      <c r="B15" s="139"/>
      <c r="C15" s="142"/>
      <c r="D15" s="140"/>
      <c r="E15" s="38" t="s">
        <v>21</v>
      </c>
      <c r="F15" s="39">
        <f t="shared" ref="F15:F19" si="0">G15+I15+J15+L15+Q15+S15+U15+V15+W15+Y15+Z15</f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C15" s="8"/>
      <c r="AD15" s="8"/>
      <c r="AE15" s="8"/>
    </row>
    <row r="16" spans="1:41" ht="120" customHeight="1">
      <c r="A16" s="136"/>
      <c r="B16" s="139"/>
      <c r="C16" s="142"/>
      <c r="D16" s="138" t="s">
        <v>22</v>
      </c>
      <c r="E16" s="38" t="s">
        <v>23</v>
      </c>
      <c r="F16" s="39">
        <f t="shared" si="0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C16" s="8"/>
      <c r="AD16" s="8"/>
      <c r="AE16" s="8"/>
    </row>
    <row r="17" spans="1:41" ht="30" customHeight="1">
      <c r="A17" s="136"/>
      <c r="B17" s="139"/>
      <c r="C17" s="142"/>
      <c r="D17" s="139"/>
      <c r="E17" s="38" t="s">
        <v>24</v>
      </c>
      <c r="F17" s="39">
        <f t="shared" si="0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C17" s="8"/>
      <c r="AD17" s="8"/>
      <c r="AE17" s="8"/>
    </row>
    <row r="18" spans="1:41" ht="30" customHeight="1">
      <c r="A18" s="136"/>
      <c r="B18" s="139"/>
      <c r="C18" s="142"/>
      <c r="D18" s="139"/>
      <c r="E18" s="38" t="s">
        <v>25</v>
      </c>
      <c r="F18" s="39">
        <f t="shared" si="0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C18" s="8"/>
      <c r="AD18" s="8"/>
      <c r="AE18" s="8"/>
    </row>
    <row r="19" spans="1:41" ht="30" customHeight="1">
      <c r="A19" s="136"/>
      <c r="B19" s="139"/>
      <c r="C19" s="142"/>
      <c r="D19" s="140"/>
      <c r="E19" s="38" t="s">
        <v>26</v>
      </c>
      <c r="F19" s="39">
        <f t="shared" si="0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C19" s="8"/>
      <c r="AD19" s="8"/>
      <c r="AE19" s="8"/>
    </row>
    <row r="20" spans="1:41" ht="30" customHeight="1">
      <c r="A20" s="136"/>
      <c r="B20" s="139"/>
      <c r="C20" s="142"/>
      <c r="D20" s="127" t="s">
        <v>27</v>
      </c>
      <c r="E20" s="128"/>
      <c r="F20" s="39">
        <f>F14+F15+F16+F17+F18+F19</f>
        <v>704096.19</v>
      </c>
      <c r="G20" s="39">
        <f t="shared" ref="G20:Z20" si="1">G14+G15+G16+G17+G18+G19</f>
        <v>704096.19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  <c r="N20" s="39">
        <f t="shared" si="1"/>
        <v>0</v>
      </c>
      <c r="O20" s="39">
        <f t="shared" si="1"/>
        <v>0</v>
      </c>
      <c r="P20" s="39">
        <f t="shared" si="1"/>
        <v>0</v>
      </c>
      <c r="Q20" s="39">
        <f t="shared" si="1"/>
        <v>0</v>
      </c>
      <c r="R20" s="39">
        <f t="shared" si="1"/>
        <v>0</v>
      </c>
      <c r="S20" s="39">
        <f t="shared" si="1"/>
        <v>0</v>
      </c>
      <c r="T20" s="39">
        <f t="shared" si="1"/>
        <v>0</v>
      </c>
      <c r="U20" s="39">
        <f t="shared" si="1"/>
        <v>0</v>
      </c>
      <c r="V20" s="39">
        <f t="shared" si="1"/>
        <v>0</v>
      </c>
      <c r="W20" s="39">
        <f t="shared" si="1"/>
        <v>0</v>
      </c>
      <c r="X20" s="39">
        <f t="shared" si="1"/>
        <v>0</v>
      </c>
      <c r="Y20" s="39">
        <f t="shared" si="1"/>
        <v>0</v>
      </c>
      <c r="Z20" s="39">
        <f t="shared" si="1"/>
        <v>0</v>
      </c>
      <c r="AC20" s="8"/>
      <c r="AD20" s="8"/>
      <c r="AE20" s="8"/>
      <c r="AN20" s="6">
        <f>L20-M20</f>
        <v>0</v>
      </c>
      <c r="AO20" s="14"/>
    </row>
    <row r="21" spans="1:41" ht="75" customHeight="1">
      <c r="A21" s="136"/>
      <c r="B21" s="139"/>
      <c r="C21" s="142"/>
      <c r="D21" s="127" t="s">
        <v>45</v>
      </c>
      <c r="E21" s="128"/>
      <c r="F21" s="41">
        <f>ROUND(F20/C14,2)</f>
        <v>1896.3</v>
      </c>
      <c r="G21" s="41">
        <f>ROUND(G20/C14,2)</f>
        <v>1896.3</v>
      </c>
      <c r="H21" s="41">
        <f>ROUND(H20/C14,2)</f>
        <v>0</v>
      </c>
      <c r="I21" s="41">
        <f>ROUND(I20/C14,2)</f>
        <v>0</v>
      </c>
      <c r="J21" s="41">
        <f>ROUND(J20/C14,2)</f>
        <v>0</v>
      </c>
      <c r="K21" s="41">
        <f>ROUND(K20/C14,2)</f>
        <v>0</v>
      </c>
      <c r="L21" s="41">
        <f>ROUND(L20/C14,2)</f>
        <v>0</v>
      </c>
      <c r="M21" s="41">
        <f>ROUND(M20/C14,2)</f>
        <v>0</v>
      </c>
      <c r="N21" s="41">
        <f>ROUND(N20/C14,2)</f>
        <v>0</v>
      </c>
      <c r="O21" s="41">
        <f>ROUND(O20/C14,2)</f>
        <v>0</v>
      </c>
      <c r="P21" s="41">
        <f>ROUND(P20/C14,2)</f>
        <v>0</v>
      </c>
      <c r="Q21" s="41">
        <f>ROUND(Q20/C14,2)</f>
        <v>0</v>
      </c>
      <c r="R21" s="41">
        <f>ROUND(R20/C14,2)</f>
        <v>0</v>
      </c>
      <c r="S21" s="41">
        <f>ROUND(S20/C14,2)</f>
        <v>0</v>
      </c>
      <c r="T21" s="41">
        <f>ROUND(T20/C14,2)</f>
        <v>0</v>
      </c>
      <c r="U21" s="41">
        <f>ROUND(U20/C14,2)</f>
        <v>0</v>
      </c>
      <c r="V21" s="41">
        <f>ROUND(V20/C14,2)</f>
        <v>0</v>
      </c>
      <c r="W21" s="41">
        <f>ROUND(W20/C14,2)</f>
        <v>0</v>
      </c>
      <c r="X21" s="41">
        <f>ROUND(X20/C14,2)</f>
        <v>0</v>
      </c>
      <c r="Y21" s="41">
        <f>ROUND(Y20/C14,2)</f>
        <v>0</v>
      </c>
      <c r="Z21" s="41">
        <f>ROUND(Z20/C14,2)</f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41" ht="90" customHeight="1">
      <c r="A22" s="137"/>
      <c r="B22" s="140"/>
      <c r="C22" s="143"/>
      <c r="D22" s="127" t="s">
        <v>46</v>
      </c>
      <c r="E22" s="128"/>
      <c r="F22" s="39" t="s">
        <v>28</v>
      </c>
      <c r="G22" s="42">
        <f>IF(AC22=FALSE,0,AC22)</f>
        <v>1896.3</v>
      </c>
      <c r="H22" s="42" t="s">
        <v>28</v>
      </c>
      <c r="I22" s="42">
        <f>IF(AD22=FALSE,0,AD22)</f>
        <v>0</v>
      </c>
      <c r="J22" s="42">
        <f>IF(AE22=FALSE,0,AE22)</f>
        <v>0</v>
      </c>
      <c r="K22" s="42" t="s">
        <v>28</v>
      </c>
      <c r="L22" s="42">
        <f>IF(AF22=FALSE,0,AF22)</f>
        <v>0</v>
      </c>
      <c r="M22" s="42" t="s">
        <v>28</v>
      </c>
      <c r="N22" s="42" t="s">
        <v>28</v>
      </c>
      <c r="O22" s="42" t="s">
        <v>28</v>
      </c>
      <c r="P22" s="42" t="s">
        <v>28</v>
      </c>
      <c r="Q22" s="42">
        <f>IF(AG22=FALSE,0,AG22)</f>
        <v>0</v>
      </c>
      <c r="R22" s="42" t="s">
        <v>28</v>
      </c>
      <c r="S22" s="42">
        <f>IF(AH22=FALSE,0,AH22)</f>
        <v>0</v>
      </c>
      <c r="T22" s="42" t="s">
        <v>28</v>
      </c>
      <c r="U22" s="42">
        <f>IF(AI22=FALSE,0,AI22)</f>
        <v>0</v>
      </c>
      <c r="V22" s="42">
        <f>IF(AJ22=FALSE,0,AJ22)</f>
        <v>0</v>
      </c>
      <c r="W22" s="42">
        <f>IF(AK22=FALSE,0,AK22)</f>
        <v>0</v>
      </c>
      <c r="X22" s="42" t="s">
        <v>28</v>
      </c>
      <c r="Y22" s="42">
        <f>IF(AL22=FALSE,0,AL22)</f>
        <v>0</v>
      </c>
      <c r="Z22" s="42" t="s">
        <v>28</v>
      </c>
      <c r="AB22" s="2" t="e">
        <f>IF(AB14=2,22,0)</f>
        <v>#VALUE!</v>
      </c>
      <c r="AC22" s="8">
        <v>1896.3</v>
      </c>
      <c r="AD22" s="8" t="b">
        <v>0</v>
      </c>
      <c r="AE22" s="8" t="b">
        <v>0</v>
      </c>
      <c r="AF22" s="8" t="b">
        <v>0</v>
      </c>
      <c r="AG22" s="8" t="b">
        <v>0</v>
      </c>
      <c r="AH22" s="8" t="b">
        <v>0</v>
      </c>
      <c r="AI22" s="8" t="b">
        <v>0</v>
      </c>
      <c r="AJ22" s="8" t="b">
        <v>0</v>
      </c>
      <c r="AK22" s="8" t="b">
        <v>0</v>
      </c>
      <c r="AL22" s="8" t="b">
        <v>0</v>
      </c>
    </row>
    <row r="23" spans="1:41" ht="30" customHeight="1">
      <c r="A23" s="135"/>
      <c r="B23" s="138" t="s">
        <v>295</v>
      </c>
      <c r="C23" s="141">
        <v>371.3</v>
      </c>
      <c r="D23" s="138" t="s">
        <v>19</v>
      </c>
      <c r="E23" s="38" t="s">
        <v>20</v>
      </c>
      <c r="F23" s="39">
        <f>G23+I23+J23+L23+Q23+S23+U23+V23+W23+Y23+Z23</f>
        <v>704096.19</v>
      </c>
      <c r="G23" s="40">
        <f>G14</f>
        <v>704096.19</v>
      </c>
      <c r="H23" s="39">
        <f t="shared" ref="H23:Z23" si="2">H14</f>
        <v>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0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39">
        <f t="shared" si="2"/>
        <v>0</v>
      </c>
      <c r="W23" s="39">
        <f t="shared" si="2"/>
        <v>0</v>
      </c>
      <c r="X23" s="39">
        <f t="shared" si="2"/>
        <v>0</v>
      </c>
      <c r="Y23" s="39">
        <f t="shared" si="2"/>
        <v>0</v>
      </c>
      <c r="Z23" s="39">
        <f t="shared" si="2"/>
        <v>0</v>
      </c>
      <c r="AB23" s="2" t="e">
        <f>IF(FIND("Всего",B23,1),2,0)</f>
        <v>#VALUE!</v>
      </c>
      <c r="AC23" s="8"/>
      <c r="AD23" s="8"/>
      <c r="AE23" s="8"/>
      <c r="AN23" s="6">
        <f>L23-M23</f>
        <v>0</v>
      </c>
    </row>
    <row r="24" spans="1:41" ht="60" customHeight="1">
      <c r="A24" s="136"/>
      <c r="B24" s="139"/>
      <c r="C24" s="142"/>
      <c r="D24" s="140"/>
      <c r="E24" s="38" t="s">
        <v>21</v>
      </c>
      <c r="F24" s="39">
        <f t="shared" ref="F24:F28" si="3">G24+I24+J24+L24+Q24+S24+U24+V24+W24+Y24+Z24</f>
        <v>0</v>
      </c>
      <c r="G24" s="39">
        <f t="shared" ref="G24:Z24" si="4">G15</f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>
        <f t="shared" si="4"/>
        <v>0</v>
      </c>
      <c r="Q24" s="39">
        <f t="shared" si="4"/>
        <v>0</v>
      </c>
      <c r="R24" s="39">
        <f t="shared" si="4"/>
        <v>0</v>
      </c>
      <c r="S24" s="39">
        <f t="shared" si="4"/>
        <v>0</v>
      </c>
      <c r="T24" s="39">
        <f t="shared" si="4"/>
        <v>0</v>
      </c>
      <c r="U24" s="39">
        <f t="shared" si="4"/>
        <v>0</v>
      </c>
      <c r="V24" s="39">
        <f t="shared" si="4"/>
        <v>0</v>
      </c>
      <c r="W24" s="39">
        <f t="shared" si="4"/>
        <v>0</v>
      </c>
      <c r="X24" s="39">
        <f t="shared" si="4"/>
        <v>0</v>
      </c>
      <c r="Y24" s="39">
        <f t="shared" si="4"/>
        <v>0</v>
      </c>
      <c r="Z24" s="39">
        <f t="shared" si="4"/>
        <v>0</v>
      </c>
      <c r="AC24" s="8"/>
      <c r="AD24" s="8"/>
      <c r="AE24" s="8"/>
    </row>
    <row r="25" spans="1:41" ht="120" customHeight="1">
      <c r="A25" s="136"/>
      <c r="B25" s="139"/>
      <c r="C25" s="142"/>
      <c r="D25" s="138" t="s">
        <v>22</v>
      </c>
      <c r="E25" s="38" t="s">
        <v>23</v>
      </c>
      <c r="F25" s="39">
        <f t="shared" si="3"/>
        <v>0</v>
      </c>
      <c r="G25" s="39">
        <f t="shared" ref="G25:Z25" si="5">G16</f>
        <v>0</v>
      </c>
      <c r="H25" s="39">
        <f t="shared" si="5"/>
        <v>0</v>
      </c>
      <c r="I25" s="39">
        <f t="shared" si="5"/>
        <v>0</v>
      </c>
      <c r="J25" s="39">
        <f t="shared" si="5"/>
        <v>0</v>
      </c>
      <c r="K25" s="39">
        <f t="shared" si="5"/>
        <v>0</v>
      </c>
      <c r="L25" s="39">
        <f t="shared" si="5"/>
        <v>0</v>
      </c>
      <c r="M25" s="39">
        <f t="shared" si="5"/>
        <v>0</v>
      </c>
      <c r="N25" s="39">
        <f t="shared" si="5"/>
        <v>0</v>
      </c>
      <c r="O25" s="39">
        <f t="shared" si="5"/>
        <v>0</v>
      </c>
      <c r="P25" s="39">
        <f t="shared" si="5"/>
        <v>0</v>
      </c>
      <c r="Q25" s="39">
        <f t="shared" si="5"/>
        <v>0</v>
      </c>
      <c r="R25" s="39">
        <f t="shared" si="5"/>
        <v>0</v>
      </c>
      <c r="S25" s="39">
        <f t="shared" si="5"/>
        <v>0</v>
      </c>
      <c r="T25" s="39">
        <f t="shared" si="5"/>
        <v>0</v>
      </c>
      <c r="U25" s="39">
        <f t="shared" si="5"/>
        <v>0</v>
      </c>
      <c r="V25" s="39">
        <f t="shared" si="5"/>
        <v>0</v>
      </c>
      <c r="W25" s="39">
        <f t="shared" si="5"/>
        <v>0</v>
      </c>
      <c r="X25" s="39">
        <f t="shared" si="5"/>
        <v>0</v>
      </c>
      <c r="Y25" s="39">
        <f t="shared" si="5"/>
        <v>0</v>
      </c>
      <c r="Z25" s="39">
        <f t="shared" si="5"/>
        <v>0</v>
      </c>
      <c r="AC25" s="8"/>
      <c r="AD25" s="8"/>
      <c r="AE25" s="8"/>
    </row>
    <row r="26" spans="1:41" ht="30" customHeight="1">
      <c r="A26" s="136"/>
      <c r="B26" s="139"/>
      <c r="C26" s="142"/>
      <c r="D26" s="139"/>
      <c r="E26" s="38" t="s">
        <v>24</v>
      </c>
      <c r="F26" s="39">
        <f t="shared" si="3"/>
        <v>0</v>
      </c>
      <c r="G26" s="39">
        <f t="shared" ref="G26:Z26" si="6">G17</f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39">
        <f t="shared" si="6"/>
        <v>0</v>
      </c>
      <c r="Q26" s="39">
        <f t="shared" si="6"/>
        <v>0</v>
      </c>
      <c r="R26" s="39">
        <f t="shared" si="6"/>
        <v>0</v>
      </c>
      <c r="S26" s="39">
        <f t="shared" si="6"/>
        <v>0</v>
      </c>
      <c r="T26" s="39">
        <f t="shared" si="6"/>
        <v>0</v>
      </c>
      <c r="U26" s="39">
        <f t="shared" si="6"/>
        <v>0</v>
      </c>
      <c r="V26" s="39">
        <f t="shared" si="6"/>
        <v>0</v>
      </c>
      <c r="W26" s="39">
        <f t="shared" si="6"/>
        <v>0</v>
      </c>
      <c r="X26" s="39">
        <f t="shared" si="6"/>
        <v>0</v>
      </c>
      <c r="Y26" s="39">
        <f t="shared" si="6"/>
        <v>0</v>
      </c>
      <c r="Z26" s="39">
        <f t="shared" si="6"/>
        <v>0</v>
      </c>
    </row>
    <row r="27" spans="1:41" ht="30" customHeight="1">
      <c r="A27" s="136"/>
      <c r="B27" s="139"/>
      <c r="C27" s="142"/>
      <c r="D27" s="139"/>
      <c r="E27" s="38" t="s">
        <v>25</v>
      </c>
      <c r="F27" s="39">
        <f t="shared" si="3"/>
        <v>0</v>
      </c>
      <c r="G27" s="39">
        <f t="shared" ref="G27:Z27" si="7">G18</f>
        <v>0</v>
      </c>
      <c r="H27" s="39">
        <f t="shared" si="7"/>
        <v>0</v>
      </c>
      <c r="I27" s="39">
        <f t="shared" si="7"/>
        <v>0</v>
      </c>
      <c r="J27" s="39">
        <f t="shared" si="7"/>
        <v>0</v>
      </c>
      <c r="K27" s="39">
        <f t="shared" si="7"/>
        <v>0</v>
      </c>
      <c r="L27" s="39">
        <f t="shared" si="7"/>
        <v>0</v>
      </c>
      <c r="M27" s="39">
        <f t="shared" si="7"/>
        <v>0</v>
      </c>
      <c r="N27" s="39">
        <f t="shared" si="7"/>
        <v>0</v>
      </c>
      <c r="O27" s="39">
        <f t="shared" si="7"/>
        <v>0</v>
      </c>
      <c r="P27" s="39">
        <f t="shared" si="7"/>
        <v>0</v>
      </c>
      <c r="Q27" s="39">
        <f t="shared" si="7"/>
        <v>0</v>
      </c>
      <c r="R27" s="39">
        <f t="shared" si="7"/>
        <v>0</v>
      </c>
      <c r="S27" s="39">
        <f t="shared" si="7"/>
        <v>0</v>
      </c>
      <c r="T27" s="39">
        <f t="shared" si="7"/>
        <v>0</v>
      </c>
      <c r="U27" s="39">
        <f t="shared" si="7"/>
        <v>0</v>
      </c>
      <c r="V27" s="39">
        <f t="shared" si="7"/>
        <v>0</v>
      </c>
      <c r="W27" s="39">
        <f t="shared" si="7"/>
        <v>0</v>
      </c>
      <c r="X27" s="39">
        <f t="shared" si="7"/>
        <v>0</v>
      </c>
      <c r="Y27" s="39">
        <f t="shared" si="7"/>
        <v>0</v>
      </c>
      <c r="Z27" s="39">
        <f t="shared" si="7"/>
        <v>0</v>
      </c>
    </row>
    <row r="28" spans="1:41" ht="30" customHeight="1">
      <c r="A28" s="136"/>
      <c r="B28" s="139"/>
      <c r="C28" s="142"/>
      <c r="D28" s="140"/>
      <c r="E28" s="38" t="s">
        <v>26</v>
      </c>
      <c r="F28" s="39">
        <f t="shared" si="3"/>
        <v>0</v>
      </c>
      <c r="G28" s="39">
        <f t="shared" ref="G28:Z28" si="8">G19</f>
        <v>0</v>
      </c>
      <c r="H28" s="39">
        <f t="shared" si="8"/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39">
        <f t="shared" si="8"/>
        <v>0</v>
      </c>
      <c r="O28" s="39">
        <f t="shared" si="8"/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</row>
    <row r="29" spans="1:41" s="2" customFormat="1" ht="30" customHeight="1">
      <c r="A29" s="136"/>
      <c r="B29" s="139"/>
      <c r="C29" s="142"/>
      <c r="D29" s="127" t="s">
        <v>27</v>
      </c>
      <c r="E29" s="128"/>
      <c r="F29" s="39">
        <f>F23+F24+F25+F26+F27+F28</f>
        <v>704096.19</v>
      </c>
      <c r="G29" s="39">
        <f t="shared" ref="G29:Z29" si="9">G23+G24+G25+G26+G27+G28</f>
        <v>704096.19</v>
      </c>
      <c r="H29" s="39">
        <f t="shared" si="9"/>
        <v>0</v>
      </c>
      <c r="I29" s="39">
        <f t="shared" si="9"/>
        <v>0</v>
      </c>
      <c r="J29" s="39">
        <f t="shared" si="9"/>
        <v>0</v>
      </c>
      <c r="K29" s="39">
        <f t="shared" si="9"/>
        <v>0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0</v>
      </c>
      <c r="Q29" s="39">
        <f t="shared" si="9"/>
        <v>0</v>
      </c>
      <c r="R29" s="39">
        <f t="shared" si="9"/>
        <v>0</v>
      </c>
      <c r="S29" s="39">
        <f t="shared" si="9"/>
        <v>0</v>
      </c>
      <c r="T29" s="39">
        <f t="shared" si="9"/>
        <v>0</v>
      </c>
      <c r="U29" s="39">
        <f t="shared" si="9"/>
        <v>0</v>
      </c>
      <c r="V29" s="39">
        <f t="shared" si="9"/>
        <v>0</v>
      </c>
      <c r="W29" s="39">
        <f t="shared" si="9"/>
        <v>0</v>
      </c>
      <c r="X29" s="39">
        <f t="shared" si="9"/>
        <v>0</v>
      </c>
      <c r="Y29" s="39">
        <f t="shared" si="9"/>
        <v>0</v>
      </c>
      <c r="Z29" s="39">
        <f t="shared" si="9"/>
        <v>0</v>
      </c>
      <c r="AN29" s="21">
        <f>L29-M29</f>
        <v>0</v>
      </c>
      <c r="AO29" s="22"/>
    </row>
    <row r="30" spans="1:41" ht="75" customHeight="1">
      <c r="A30" s="136"/>
      <c r="B30" s="139"/>
      <c r="C30" s="142"/>
      <c r="D30" s="127" t="s">
        <v>45</v>
      </c>
      <c r="E30" s="128"/>
      <c r="F30" s="41">
        <f>ROUND(F29/C23,2)</f>
        <v>1896.3</v>
      </c>
      <c r="G30" s="41">
        <f>ROUND(G29/C23,2)</f>
        <v>1896.3</v>
      </c>
      <c r="H30" s="41">
        <f>ROUND(H29/C23,2)</f>
        <v>0</v>
      </c>
      <c r="I30" s="41">
        <f>ROUND(I29/C23,2)</f>
        <v>0</v>
      </c>
      <c r="J30" s="41">
        <f>ROUND(J29/C23,2)</f>
        <v>0</v>
      </c>
      <c r="K30" s="41">
        <f>ROUND(K29/C23,2)</f>
        <v>0</v>
      </c>
      <c r="L30" s="41">
        <f>ROUND(L29/C23,2)</f>
        <v>0</v>
      </c>
      <c r="M30" s="41">
        <f>ROUND(M29/C23,2)</f>
        <v>0</v>
      </c>
      <c r="N30" s="41">
        <f>ROUND(N29/C23,2)</f>
        <v>0</v>
      </c>
      <c r="O30" s="41">
        <f>ROUND(O29/C23,2)</f>
        <v>0</v>
      </c>
      <c r="P30" s="41">
        <f>ROUND(P29/C23,2)</f>
        <v>0</v>
      </c>
      <c r="Q30" s="41">
        <f>ROUND(Q29/C23,2)</f>
        <v>0</v>
      </c>
      <c r="R30" s="41">
        <f>ROUND(R29/C23,2)</f>
        <v>0</v>
      </c>
      <c r="S30" s="41">
        <f>ROUND(S29/C23,2)</f>
        <v>0</v>
      </c>
      <c r="T30" s="41">
        <f>ROUND(T29/C23,2)</f>
        <v>0</v>
      </c>
      <c r="U30" s="41">
        <f>ROUND(U29/C23,2)</f>
        <v>0</v>
      </c>
      <c r="V30" s="41">
        <f>ROUND(V29/C23,2)</f>
        <v>0</v>
      </c>
      <c r="W30" s="41">
        <f>ROUND(W29/C23,2)</f>
        <v>0</v>
      </c>
      <c r="X30" s="41">
        <f>ROUND(X29/C23,2)</f>
        <v>0</v>
      </c>
      <c r="Y30" s="41">
        <f>ROUND(Y29/C23,2)</f>
        <v>0</v>
      </c>
      <c r="Z30" s="41">
        <f>ROUND(Z29/C23,2)</f>
        <v>0</v>
      </c>
      <c r="AC30" s="8" t="b">
        <v>0</v>
      </c>
      <c r="AD30" s="8" t="b">
        <v>0</v>
      </c>
      <c r="AE30" s="8" t="b">
        <v>0</v>
      </c>
      <c r="AF30" s="8" t="b">
        <v>0</v>
      </c>
      <c r="AG30" s="8" t="b">
        <v>0</v>
      </c>
      <c r="AH30" s="8" t="b">
        <v>0</v>
      </c>
      <c r="AI30" s="8" t="b">
        <v>0</v>
      </c>
      <c r="AJ30" s="8" t="b">
        <v>0</v>
      </c>
      <c r="AK30" s="8" t="b">
        <v>0</v>
      </c>
      <c r="AL30" s="8" t="b">
        <v>0</v>
      </c>
    </row>
    <row r="31" spans="1:41" ht="90" customHeight="1">
      <c r="A31" s="137"/>
      <c r="B31" s="140"/>
      <c r="C31" s="143"/>
      <c r="D31" s="127" t="s">
        <v>46</v>
      </c>
      <c r="E31" s="128"/>
      <c r="F31" s="39" t="s">
        <v>28</v>
      </c>
      <c r="G31" s="42">
        <f>IF(AC31=FALSE,0,AC31)</f>
        <v>1896.3</v>
      </c>
      <c r="H31" s="42" t="s">
        <v>28</v>
      </c>
      <c r="I31" s="42">
        <f>IF(AD31=FALSE,0,AD31)</f>
        <v>0</v>
      </c>
      <c r="J31" s="42">
        <f>IF(AE31=FALSE,0,AE31)</f>
        <v>0</v>
      </c>
      <c r="K31" s="42" t="s">
        <v>28</v>
      </c>
      <c r="L31" s="42">
        <f>IF(AF31=FALSE,0,AF31)</f>
        <v>0</v>
      </c>
      <c r="M31" s="42" t="s">
        <v>28</v>
      </c>
      <c r="N31" s="42" t="s">
        <v>28</v>
      </c>
      <c r="O31" s="42" t="s">
        <v>28</v>
      </c>
      <c r="P31" s="42" t="s">
        <v>28</v>
      </c>
      <c r="Q31" s="42">
        <f>IF(AG31=FALSE,0,AG31)</f>
        <v>0</v>
      </c>
      <c r="R31" s="42" t="s">
        <v>28</v>
      </c>
      <c r="S31" s="42">
        <f>IF(AH31=FALSE,0,AH31)</f>
        <v>0</v>
      </c>
      <c r="T31" s="42" t="s">
        <v>28</v>
      </c>
      <c r="U31" s="42">
        <f>IF(AI31=FALSE,0,AI31)</f>
        <v>0</v>
      </c>
      <c r="V31" s="42">
        <f>IF(AJ31=FALSE,0,AJ31)</f>
        <v>0</v>
      </c>
      <c r="W31" s="42">
        <f>IF(AK31=FALSE,0,AK31)</f>
        <v>0</v>
      </c>
      <c r="X31" s="42" t="s">
        <v>28</v>
      </c>
      <c r="Y31" s="42">
        <f>IF(AL31=FALSE,0,AL31)</f>
        <v>0</v>
      </c>
      <c r="Z31" s="42" t="s">
        <v>28</v>
      </c>
      <c r="AB31" s="2" t="e">
        <f>IF(AB23=2,22,0)</f>
        <v>#VALUE!</v>
      </c>
      <c r="AC31" s="8">
        <v>1896.3</v>
      </c>
      <c r="AD31" s="8" t="b">
        <v>0</v>
      </c>
      <c r="AE31" s="8" t="b">
        <v>0</v>
      </c>
      <c r="AF31" s="8" t="b">
        <v>0</v>
      </c>
      <c r="AG31" s="8" t="b">
        <v>0</v>
      </c>
      <c r="AH31" s="8" t="b">
        <v>0</v>
      </c>
      <c r="AI31" s="8" t="b">
        <v>0</v>
      </c>
      <c r="AJ31" s="8" t="b">
        <v>0</v>
      </c>
      <c r="AK31" s="8" t="b">
        <v>0</v>
      </c>
      <c r="AL31" s="8" t="b">
        <v>0</v>
      </c>
    </row>
    <row r="32" spans="1:41" ht="30" customHeight="1">
      <c r="A32" s="135"/>
      <c r="B32" s="138" t="s">
        <v>296</v>
      </c>
      <c r="C32" s="141">
        <f>C23</f>
        <v>371.3</v>
      </c>
      <c r="D32" s="138" t="s">
        <v>19</v>
      </c>
      <c r="E32" s="38" t="s">
        <v>20</v>
      </c>
      <c r="F32" s="39">
        <f>G32+I32+J32+L32+Q32+S32+U32+V32+W32+Y32+Z32</f>
        <v>704096.19</v>
      </c>
      <c r="G32" s="40">
        <f>G23</f>
        <v>704096.19</v>
      </c>
      <c r="H32" s="39">
        <f t="shared" ref="H32:Z32" si="10">H23</f>
        <v>0</v>
      </c>
      <c r="I32" s="39">
        <f t="shared" si="10"/>
        <v>0</v>
      </c>
      <c r="J32" s="39">
        <f t="shared" si="10"/>
        <v>0</v>
      </c>
      <c r="K32" s="39">
        <f t="shared" si="10"/>
        <v>0</v>
      </c>
      <c r="L32" s="39">
        <f t="shared" si="10"/>
        <v>0</v>
      </c>
      <c r="M32" s="39">
        <f t="shared" si="10"/>
        <v>0</v>
      </c>
      <c r="N32" s="39">
        <f t="shared" si="10"/>
        <v>0</v>
      </c>
      <c r="O32" s="39">
        <f t="shared" si="10"/>
        <v>0</v>
      </c>
      <c r="P32" s="39">
        <f t="shared" si="10"/>
        <v>0</v>
      </c>
      <c r="Q32" s="39">
        <f t="shared" si="10"/>
        <v>0</v>
      </c>
      <c r="R32" s="39">
        <f t="shared" si="10"/>
        <v>0</v>
      </c>
      <c r="S32" s="39">
        <f t="shared" si="10"/>
        <v>0</v>
      </c>
      <c r="T32" s="39">
        <f t="shared" si="10"/>
        <v>0</v>
      </c>
      <c r="U32" s="39">
        <f t="shared" si="10"/>
        <v>0</v>
      </c>
      <c r="V32" s="39">
        <f t="shared" si="10"/>
        <v>0</v>
      </c>
      <c r="W32" s="39">
        <f t="shared" si="10"/>
        <v>0</v>
      </c>
      <c r="X32" s="39">
        <f t="shared" si="10"/>
        <v>0</v>
      </c>
      <c r="Y32" s="39">
        <f t="shared" si="10"/>
        <v>0</v>
      </c>
      <c r="Z32" s="39">
        <f t="shared" si="10"/>
        <v>0</v>
      </c>
      <c r="AB32" s="2">
        <f>IF(FIND("Всего",B32,1),2,0)</f>
        <v>2</v>
      </c>
      <c r="AN32" s="6">
        <f>L32-M32</f>
        <v>0</v>
      </c>
    </row>
    <row r="33" spans="1:41" ht="60" customHeight="1">
      <c r="A33" s="136"/>
      <c r="B33" s="139"/>
      <c r="C33" s="142"/>
      <c r="D33" s="140"/>
      <c r="E33" s="38" t="s">
        <v>21</v>
      </c>
      <c r="F33" s="39">
        <f t="shared" ref="F33:F37" si="11">G33+I33+J33+L33+Q33+S33+U33+V33+W33+Y33+Z33</f>
        <v>0</v>
      </c>
      <c r="G33" s="39">
        <f t="shared" ref="G33:Z33" si="12">G24</f>
        <v>0</v>
      </c>
      <c r="H33" s="39">
        <f t="shared" si="12"/>
        <v>0</v>
      </c>
      <c r="I33" s="39">
        <f t="shared" si="12"/>
        <v>0</v>
      </c>
      <c r="J33" s="39">
        <f t="shared" si="12"/>
        <v>0</v>
      </c>
      <c r="K33" s="39">
        <f t="shared" si="12"/>
        <v>0</v>
      </c>
      <c r="L33" s="39">
        <f t="shared" si="12"/>
        <v>0</v>
      </c>
      <c r="M33" s="39">
        <f t="shared" si="12"/>
        <v>0</v>
      </c>
      <c r="N33" s="39">
        <f t="shared" si="12"/>
        <v>0</v>
      </c>
      <c r="O33" s="39">
        <f t="shared" si="12"/>
        <v>0</v>
      </c>
      <c r="P33" s="39">
        <f t="shared" si="12"/>
        <v>0</v>
      </c>
      <c r="Q33" s="39">
        <f t="shared" si="12"/>
        <v>0</v>
      </c>
      <c r="R33" s="39">
        <f t="shared" si="12"/>
        <v>0</v>
      </c>
      <c r="S33" s="39">
        <f t="shared" si="12"/>
        <v>0</v>
      </c>
      <c r="T33" s="39">
        <f t="shared" si="12"/>
        <v>0</v>
      </c>
      <c r="U33" s="39">
        <f t="shared" si="12"/>
        <v>0</v>
      </c>
      <c r="V33" s="39">
        <f t="shared" si="12"/>
        <v>0</v>
      </c>
      <c r="W33" s="39">
        <f t="shared" si="12"/>
        <v>0</v>
      </c>
      <c r="X33" s="39">
        <f t="shared" si="12"/>
        <v>0</v>
      </c>
      <c r="Y33" s="39">
        <f t="shared" si="12"/>
        <v>0</v>
      </c>
      <c r="Z33" s="39">
        <f t="shared" si="12"/>
        <v>0</v>
      </c>
    </row>
    <row r="34" spans="1:41" ht="120" customHeight="1">
      <c r="A34" s="136"/>
      <c r="B34" s="139"/>
      <c r="C34" s="142"/>
      <c r="D34" s="138" t="s">
        <v>22</v>
      </c>
      <c r="E34" s="38" t="s">
        <v>23</v>
      </c>
      <c r="F34" s="39">
        <f t="shared" si="11"/>
        <v>0</v>
      </c>
      <c r="G34" s="39">
        <f t="shared" ref="G34:Z34" si="13">G25</f>
        <v>0</v>
      </c>
      <c r="H34" s="39">
        <f t="shared" si="13"/>
        <v>0</v>
      </c>
      <c r="I34" s="39">
        <f t="shared" si="13"/>
        <v>0</v>
      </c>
      <c r="J34" s="39">
        <f t="shared" si="13"/>
        <v>0</v>
      </c>
      <c r="K34" s="39">
        <f t="shared" si="13"/>
        <v>0</v>
      </c>
      <c r="L34" s="39">
        <f t="shared" si="13"/>
        <v>0</v>
      </c>
      <c r="M34" s="39">
        <f t="shared" si="13"/>
        <v>0</v>
      </c>
      <c r="N34" s="39">
        <f t="shared" si="13"/>
        <v>0</v>
      </c>
      <c r="O34" s="39">
        <f t="shared" si="13"/>
        <v>0</v>
      </c>
      <c r="P34" s="39">
        <f t="shared" si="13"/>
        <v>0</v>
      </c>
      <c r="Q34" s="39">
        <f t="shared" si="13"/>
        <v>0</v>
      </c>
      <c r="R34" s="39">
        <f t="shared" si="13"/>
        <v>0</v>
      </c>
      <c r="S34" s="39">
        <f t="shared" si="13"/>
        <v>0</v>
      </c>
      <c r="T34" s="39">
        <f t="shared" si="13"/>
        <v>0</v>
      </c>
      <c r="U34" s="39">
        <f t="shared" si="13"/>
        <v>0</v>
      </c>
      <c r="V34" s="39">
        <f t="shared" si="13"/>
        <v>0</v>
      </c>
      <c r="W34" s="39">
        <f t="shared" si="13"/>
        <v>0</v>
      </c>
      <c r="X34" s="39">
        <f t="shared" si="13"/>
        <v>0</v>
      </c>
      <c r="Y34" s="39">
        <f t="shared" si="13"/>
        <v>0</v>
      </c>
      <c r="Z34" s="39">
        <f t="shared" si="13"/>
        <v>0</v>
      </c>
    </row>
    <row r="35" spans="1:41" ht="30" customHeight="1">
      <c r="A35" s="136"/>
      <c r="B35" s="139"/>
      <c r="C35" s="142"/>
      <c r="D35" s="139"/>
      <c r="E35" s="38" t="s">
        <v>24</v>
      </c>
      <c r="F35" s="39">
        <f t="shared" si="11"/>
        <v>0</v>
      </c>
      <c r="G35" s="39">
        <f t="shared" ref="G35:Z35" si="14">G26</f>
        <v>0</v>
      </c>
      <c r="H35" s="39">
        <f t="shared" si="14"/>
        <v>0</v>
      </c>
      <c r="I35" s="39">
        <f t="shared" si="14"/>
        <v>0</v>
      </c>
      <c r="J35" s="39">
        <f t="shared" si="14"/>
        <v>0</v>
      </c>
      <c r="K35" s="39">
        <f t="shared" si="14"/>
        <v>0</v>
      </c>
      <c r="L35" s="39">
        <f t="shared" si="14"/>
        <v>0</v>
      </c>
      <c r="M35" s="39">
        <f t="shared" si="14"/>
        <v>0</v>
      </c>
      <c r="N35" s="39">
        <f t="shared" si="14"/>
        <v>0</v>
      </c>
      <c r="O35" s="39">
        <f t="shared" si="14"/>
        <v>0</v>
      </c>
      <c r="P35" s="39">
        <f t="shared" si="14"/>
        <v>0</v>
      </c>
      <c r="Q35" s="39">
        <f t="shared" si="14"/>
        <v>0</v>
      </c>
      <c r="R35" s="39">
        <f t="shared" si="14"/>
        <v>0</v>
      </c>
      <c r="S35" s="39">
        <f t="shared" si="14"/>
        <v>0</v>
      </c>
      <c r="T35" s="39">
        <f t="shared" si="14"/>
        <v>0</v>
      </c>
      <c r="U35" s="39">
        <f t="shared" si="14"/>
        <v>0</v>
      </c>
      <c r="V35" s="39">
        <f t="shared" si="14"/>
        <v>0</v>
      </c>
      <c r="W35" s="39">
        <f t="shared" si="14"/>
        <v>0</v>
      </c>
      <c r="X35" s="39">
        <f t="shared" si="14"/>
        <v>0</v>
      </c>
      <c r="Y35" s="39">
        <f t="shared" si="14"/>
        <v>0</v>
      </c>
      <c r="Z35" s="39">
        <f t="shared" si="14"/>
        <v>0</v>
      </c>
    </row>
    <row r="36" spans="1:41" ht="30" customHeight="1">
      <c r="A36" s="136"/>
      <c r="B36" s="139"/>
      <c r="C36" s="142"/>
      <c r="D36" s="139"/>
      <c r="E36" s="38" t="s">
        <v>25</v>
      </c>
      <c r="F36" s="39">
        <f t="shared" si="11"/>
        <v>0</v>
      </c>
      <c r="G36" s="39">
        <f t="shared" ref="G36:Z36" si="15">G27</f>
        <v>0</v>
      </c>
      <c r="H36" s="39">
        <f t="shared" si="15"/>
        <v>0</v>
      </c>
      <c r="I36" s="39">
        <f t="shared" si="15"/>
        <v>0</v>
      </c>
      <c r="J36" s="39">
        <f t="shared" si="15"/>
        <v>0</v>
      </c>
      <c r="K36" s="39">
        <f t="shared" si="15"/>
        <v>0</v>
      </c>
      <c r="L36" s="39">
        <f t="shared" si="15"/>
        <v>0</v>
      </c>
      <c r="M36" s="39">
        <f t="shared" si="15"/>
        <v>0</v>
      </c>
      <c r="N36" s="39">
        <f t="shared" si="15"/>
        <v>0</v>
      </c>
      <c r="O36" s="39">
        <f t="shared" si="15"/>
        <v>0</v>
      </c>
      <c r="P36" s="39">
        <f t="shared" si="15"/>
        <v>0</v>
      </c>
      <c r="Q36" s="39">
        <f t="shared" si="15"/>
        <v>0</v>
      </c>
      <c r="R36" s="39">
        <f t="shared" si="15"/>
        <v>0</v>
      </c>
      <c r="S36" s="39">
        <f t="shared" si="15"/>
        <v>0</v>
      </c>
      <c r="T36" s="39">
        <f t="shared" si="15"/>
        <v>0</v>
      </c>
      <c r="U36" s="39">
        <f t="shared" si="15"/>
        <v>0</v>
      </c>
      <c r="V36" s="39">
        <f t="shared" si="15"/>
        <v>0</v>
      </c>
      <c r="W36" s="39">
        <f t="shared" si="15"/>
        <v>0</v>
      </c>
      <c r="X36" s="39">
        <f t="shared" si="15"/>
        <v>0</v>
      </c>
      <c r="Y36" s="39">
        <f t="shared" si="15"/>
        <v>0</v>
      </c>
      <c r="Z36" s="39">
        <f t="shared" si="15"/>
        <v>0</v>
      </c>
    </row>
    <row r="37" spans="1:41" ht="30" customHeight="1">
      <c r="A37" s="136"/>
      <c r="B37" s="139"/>
      <c r="C37" s="142"/>
      <c r="D37" s="140"/>
      <c r="E37" s="38" t="s">
        <v>26</v>
      </c>
      <c r="F37" s="39">
        <f t="shared" si="11"/>
        <v>0</v>
      </c>
      <c r="G37" s="39">
        <f t="shared" ref="G37:Z37" si="16">G28</f>
        <v>0</v>
      </c>
      <c r="H37" s="39">
        <f t="shared" si="16"/>
        <v>0</v>
      </c>
      <c r="I37" s="39">
        <f t="shared" si="16"/>
        <v>0</v>
      </c>
      <c r="J37" s="39">
        <f t="shared" si="16"/>
        <v>0</v>
      </c>
      <c r="K37" s="39">
        <f t="shared" si="16"/>
        <v>0</v>
      </c>
      <c r="L37" s="39">
        <f t="shared" si="16"/>
        <v>0</v>
      </c>
      <c r="M37" s="39">
        <f t="shared" si="16"/>
        <v>0</v>
      </c>
      <c r="N37" s="39">
        <f t="shared" si="16"/>
        <v>0</v>
      </c>
      <c r="O37" s="39">
        <f t="shared" si="16"/>
        <v>0</v>
      </c>
      <c r="P37" s="39">
        <f t="shared" si="16"/>
        <v>0</v>
      </c>
      <c r="Q37" s="39">
        <f t="shared" si="16"/>
        <v>0</v>
      </c>
      <c r="R37" s="39">
        <f t="shared" si="16"/>
        <v>0</v>
      </c>
      <c r="S37" s="39">
        <f t="shared" si="16"/>
        <v>0</v>
      </c>
      <c r="T37" s="39">
        <f t="shared" si="16"/>
        <v>0</v>
      </c>
      <c r="U37" s="39">
        <f t="shared" si="16"/>
        <v>0</v>
      </c>
      <c r="V37" s="39">
        <f t="shared" si="16"/>
        <v>0</v>
      </c>
      <c r="W37" s="39">
        <f t="shared" si="16"/>
        <v>0</v>
      </c>
      <c r="X37" s="39">
        <f t="shared" si="16"/>
        <v>0</v>
      </c>
      <c r="Y37" s="39">
        <f t="shared" si="16"/>
        <v>0</v>
      </c>
      <c r="Z37" s="39">
        <f t="shared" si="16"/>
        <v>0</v>
      </c>
    </row>
    <row r="38" spans="1:41" s="3" customFormat="1" ht="30" customHeight="1">
      <c r="A38" s="136"/>
      <c r="B38" s="139"/>
      <c r="C38" s="142"/>
      <c r="D38" s="127" t="s">
        <v>27</v>
      </c>
      <c r="E38" s="128"/>
      <c r="F38" s="39">
        <f>F32+F33+F34+F35+F36+F37</f>
        <v>704096.19</v>
      </c>
      <c r="G38" s="39">
        <f t="shared" ref="G38:Z38" si="17">G32+G33+G34+G35+G36+G37</f>
        <v>704096.19</v>
      </c>
      <c r="H38" s="39">
        <f t="shared" si="17"/>
        <v>0</v>
      </c>
      <c r="I38" s="39">
        <f t="shared" si="17"/>
        <v>0</v>
      </c>
      <c r="J38" s="39">
        <f t="shared" si="17"/>
        <v>0</v>
      </c>
      <c r="K38" s="39">
        <f t="shared" si="17"/>
        <v>0</v>
      </c>
      <c r="L38" s="39">
        <f t="shared" si="17"/>
        <v>0</v>
      </c>
      <c r="M38" s="39">
        <f t="shared" si="17"/>
        <v>0</v>
      </c>
      <c r="N38" s="39">
        <f t="shared" si="17"/>
        <v>0</v>
      </c>
      <c r="O38" s="39">
        <f t="shared" si="17"/>
        <v>0</v>
      </c>
      <c r="P38" s="39">
        <f t="shared" si="17"/>
        <v>0</v>
      </c>
      <c r="Q38" s="39">
        <f t="shared" si="17"/>
        <v>0</v>
      </c>
      <c r="R38" s="39">
        <f t="shared" si="17"/>
        <v>0</v>
      </c>
      <c r="S38" s="39">
        <f t="shared" si="17"/>
        <v>0</v>
      </c>
      <c r="T38" s="39">
        <f t="shared" si="17"/>
        <v>0</v>
      </c>
      <c r="U38" s="39">
        <f t="shared" si="17"/>
        <v>0</v>
      </c>
      <c r="V38" s="39">
        <f t="shared" si="17"/>
        <v>0</v>
      </c>
      <c r="W38" s="39">
        <f t="shared" si="17"/>
        <v>0</v>
      </c>
      <c r="X38" s="39">
        <f t="shared" si="17"/>
        <v>0</v>
      </c>
      <c r="Y38" s="39">
        <f t="shared" si="17"/>
        <v>0</v>
      </c>
      <c r="Z38" s="39">
        <f t="shared" si="17"/>
        <v>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N38" s="6">
        <f>L38-M38</f>
        <v>0</v>
      </c>
      <c r="AO38" s="14"/>
    </row>
    <row r="39" spans="1:41" ht="75" customHeight="1">
      <c r="A39" s="136"/>
      <c r="B39" s="139"/>
      <c r="C39" s="142"/>
      <c r="D39" s="127" t="s">
        <v>45</v>
      </c>
      <c r="E39" s="128"/>
      <c r="F39" s="41">
        <f>ROUND(F38/C32,2)</f>
        <v>1896.3</v>
      </c>
      <c r="G39" s="41">
        <f>ROUND(G38/C32,2)</f>
        <v>1896.3</v>
      </c>
      <c r="H39" s="41">
        <f>ROUND(H38/C32,2)</f>
        <v>0</v>
      </c>
      <c r="I39" s="41">
        <f>ROUND(I38/C32,2)</f>
        <v>0</v>
      </c>
      <c r="J39" s="41">
        <f>ROUND(J38/C32,2)</f>
        <v>0</v>
      </c>
      <c r="K39" s="41">
        <f>ROUND(K38/C32,2)</f>
        <v>0</v>
      </c>
      <c r="L39" s="41">
        <f>ROUND(L38/C32,2)</f>
        <v>0</v>
      </c>
      <c r="M39" s="41">
        <f>ROUND(M38/C32,2)</f>
        <v>0</v>
      </c>
      <c r="N39" s="41">
        <f>ROUND(N38/C32,2)</f>
        <v>0</v>
      </c>
      <c r="O39" s="41">
        <f>ROUND(O38/C32,2)</f>
        <v>0</v>
      </c>
      <c r="P39" s="41">
        <f>ROUND(P38/C32,2)</f>
        <v>0</v>
      </c>
      <c r="Q39" s="41">
        <f>ROUND(Q38/C32,2)</f>
        <v>0</v>
      </c>
      <c r="R39" s="41">
        <f>ROUND(R38/C32,2)</f>
        <v>0</v>
      </c>
      <c r="S39" s="41">
        <f>ROUND(S38/C32,2)</f>
        <v>0</v>
      </c>
      <c r="T39" s="41">
        <f>ROUND(T38/C32,2)</f>
        <v>0</v>
      </c>
      <c r="U39" s="41">
        <f>ROUND(U38/C32,2)</f>
        <v>0</v>
      </c>
      <c r="V39" s="41">
        <f>ROUND(V38/C32,2)</f>
        <v>0</v>
      </c>
      <c r="W39" s="41">
        <f>ROUND(W38/C32,2)</f>
        <v>0</v>
      </c>
      <c r="X39" s="41">
        <f>ROUND(X38/C32,2)</f>
        <v>0</v>
      </c>
      <c r="Y39" s="41">
        <f>ROUND(Y38/C32,2)</f>
        <v>0</v>
      </c>
      <c r="Z39" s="41">
        <f>ROUND(Z38/C32,2)</f>
        <v>0</v>
      </c>
      <c r="AC39" s="8" t="b">
        <v>0</v>
      </c>
      <c r="AD39" s="8" t="b">
        <v>0</v>
      </c>
      <c r="AE39" s="8" t="b">
        <v>0</v>
      </c>
      <c r="AF39" s="8" t="b">
        <v>0</v>
      </c>
      <c r="AG39" s="8" t="b">
        <v>0</v>
      </c>
      <c r="AH39" s="8" t="b">
        <v>0</v>
      </c>
      <c r="AI39" s="8" t="b">
        <v>0</v>
      </c>
      <c r="AJ39" s="8" t="b">
        <v>0</v>
      </c>
      <c r="AK39" s="8" t="b">
        <v>0</v>
      </c>
      <c r="AL39" s="8" t="b">
        <v>0</v>
      </c>
    </row>
    <row r="40" spans="1:41" ht="90" customHeight="1">
      <c r="A40" s="137"/>
      <c r="B40" s="140"/>
      <c r="C40" s="143"/>
      <c r="D40" s="127" t="s">
        <v>46</v>
      </c>
      <c r="E40" s="128"/>
      <c r="F40" s="39" t="s">
        <v>28</v>
      </c>
      <c r="G40" s="42">
        <f>IF(AC40=FALSE,0,AC40)</f>
        <v>1896.3</v>
      </c>
      <c r="H40" s="42" t="s">
        <v>28</v>
      </c>
      <c r="I40" s="42">
        <f>IF(AD40=FALSE,0,AD40)</f>
        <v>0</v>
      </c>
      <c r="J40" s="42">
        <f>IF(AE40=FALSE,0,AE40)</f>
        <v>0</v>
      </c>
      <c r="K40" s="42" t="s">
        <v>28</v>
      </c>
      <c r="L40" s="42">
        <f>IF(AF40=FALSE,0,AF40)</f>
        <v>0</v>
      </c>
      <c r="M40" s="42" t="s">
        <v>28</v>
      </c>
      <c r="N40" s="42" t="s">
        <v>28</v>
      </c>
      <c r="O40" s="42" t="s">
        <v>28</v>
      </c>
      <c r="P40" s="42" t="s">
        <v>28</v>
      </c>
      <c r="Q40" s="42">
        <f>IF(AG40=FALSE,0,AG40)</f>
        <v>0</v>
      </c>
      <c r="R40" s="42" t="s">
        <v>28</v>
      </c>
      <c r="S40" s="42">
        <f>IF(AH40=FALSE,0,AH40)</f>
        <v>0</v>
      </c>
      <c r="T40" s="42" t="s">
        <v>28</v>
      </c>
      <c r="U40" s="42">
        <f>IF(AI40=FALSE,0,AI40)</f>
        <v>0</v>
      </c>
      <c r="V40" s="42">
        <f>IF(AJ40=FALSE,0,AJ40)</f>
        <v>0</v>
      </c>
      <c r="W40" s="42">
        <f>IF(AK40=FALSE,0,AK40)</f>
        <v>0</v>
      </c>
      <c r="X40" s="42" t="s">
        <v>28</v>
      </c>
      <c r="Y40" s="42">
        <f>IF(AL40=FALSE,0,AL40)</f>
        <v>0</v>
      </c>
      <c r="Z40" s="42" t="s">
        <v>28</v>
      </c>
      <c r="AB40" s="2">
        <f>IF(AB32=2,22,0)</f>
        <v>22</v>
      </c>
      <c r="AC40" s="8">
        <v>1896.3</v>
      </c>
      <c r="AD40" s="8" t="b">
        <v>0</v>
      </c>
      <c r="AE40" s="8" t="b">
        <v>0</v>
      </c>
      <c r="AF40" s="8" t="b">
        <v>0</v>
      </c>
      <c r="AG40" s="8" t="b">
        <v>0</v>
      </c>
      <c r="AH40" s="8" t="b">
        <v>0</v>
      </c>
      <c r="AI40" s="8" t="b">
        <v>0</v>
      </c>
      <c r="AJ40" s="8" t="b">
        <v>0</v>
      </c>
      <c r="AK40" s="8" t="b">
        <v>0</v>
      </c>
      <c r="AL40" s="8" t="b">
        <v>0</v>
      </c>
    </row>
    <row r="41" spans="1:41" ht="15">
      <c r="A41" s="155" t="s">
        <v>51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6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41" ht="15" customHeight="1">
      <c r="A42" s="155" t="s">
        <v>43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6"/>
    </row>
    <row r="43" spans="1:41" ht="30" customHeight="1">
      <c r="A43" s="129" t="s">
        <v>17</v>
      </c>
      <c r="B43" s="130" t="s">
        <v>52</v>
      </c>
      <c r="C43" s="131">
        <v>613.70000000000005</v>
      </c>
      <c r="D43" s="154" t="s">
        <v>19</v>
      </c>
      <c r="E43" s="43" t="s">
        <v>20</v>
      </c>
      <c r="F43" s="39">
        <f>G43+I43+J43+L43+Q43+S43+U43+V43+W43+Y43+Z43</f>
        <v>1163759.31</v>
      </c>
      <c r="G43" s="40">
        <v>1163759.31</v>
      </c>
      <c r="H43" s="39">
        <v>0</v>
      </c>
      <c r="I43" s="40">
        <v>0</v>
      </c>
      <c r="J43" s="40">
        <v>0</v>
      </c>
      <c r="K43" s="39">
        <v>0</v>
      </c>
      <c r="L43" s="40">
        <v>0</v>
      </c>
      <c r="M43" s="39">
        <v>0</v>
      </c>
      <c r="N43" s="39">
        <v>0</v>
      </c>
      <c r="O43" s="39">
        <v>0</v>
      </c>
      <c r="P43" s="39">
        <v>0</v>
      </c>
      <c r="Q43" s="40">
        <v>0</v>
      </c>
      <c r="R43" s="39">
        <v>0</v>
      </c>
      <c r="S43" s="40">
        <v>0</v>
      </c>
      <c r="T43" s="39">
        <v>0</v>
      </c>
      <c r="U43" s="40">
        <v>0</v>
      </c>
      <c r="V43" s="40">
        <v>0</v>
      </c>
      <c r="W43" s="40">
        <v>0</v>
      </c>
      <c r="X43" s="39">
        <v>0</v>
      </c>
      <c r="Y43" s="40">
        <v>0</v>
      </c>
      <c r="Z43" s="39">
        <v>0</v>
      </c>
      <c r="AN43" s="6">
        <f>L43-M43</f>
        <v>0</v>
      </c>
    </row>
    <row r="44" spans="1:41" ht="60" customHeight="1">
      <c r="A44" s="129"/>
      <c r="B44" s="130"/>
      <c r="C44" s="131"/>
      <c r="D44" s="154"/>
      <c r="E44" s="43" t="s">
        <v>21</v>
      </c>
      <c r="F44" s="39">
        <f t="shared" ref="F44:F48" si="18">G44+I44+J44+L44+Q44+S44+U44+V44+W44+Y44+Z44</f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41" ht="120" customHeight="1">
      <c r="A45" s="129"/>
      <c r="B45" s="130"/>
      <c r="C45" s="131"/>
      <c r="D45" s="154" t="s">
        <v>22</v>
      </c>
      <c r="E45" s="43" t="s">
        <v>44</v>
      </c>
      <c r="F45" s="39">
        <f t="shared" si="18"/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41" ht="30" customHeight="1">
      <c r="A46" s="129"/>
      <c r="B46" s="130"/>
      <c r="C46" s="131"/>
      <c r="D46" s="154"/>
      <c r="E46" s="43" t="s">
        <v>24</v>
      </c>
      <c r="F46" s="39">
        <f t="shared" si="18"/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41" ht="30" customHeight="1">
      <c r="A47" s="129"/>
      <c r="B47" s="130"/>
      <c r="C47" s="131"/>
      <c r="D47" s="154"/>
      <c r="E47" s="43" t="s">
        <v>25</v>
      </c>
      <c r="F47" s="39">
        <f t="shared" si="18"/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41" ht="30" customHeight="1">
      <c r="A48" s="129"/>
      <c r="B48" s="130"/>
      <c r="C48" s="131"/>
      <c r="D48" s="154"/>
      <c r="E48" s="43" t="s">
        <v>26</v>
      </c>
      <c r="F48" s="39">
        <f t="shared" si="18"/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41" ht="30" customHeight="1">
      <c r="A49" s="129"/>
      <c r="B49" s="130"/>
      <c r="C49" s="131"/>
      <c r="D49" s="127" t="s">
        <v>27</v>
      </c>
      <c r="E49" s="128"/>
      <c r="F49" s="39">
        <f>F43+F44+F45+F46+F47+F48</f>
        <v>1163759.31</v>
      </c>
      <c r="G49" s="39">
        <f t="shared" ref="G49:Z49" si="19">G43+G44+G45+G46+G47+G48</f>
        <v>1163759.31</v>
      </c>
      <c r="H49" s="39">
        <f t="shared" si="19"/>
        <v>0</v>
      </c>
      <c r="I49" s="39">
        <f t="shared" si="19"/>
        <v>0</v>
      </c>
      <c r="J49" s="39">
        <f t="shared" si="19"/>
        <v>0</v>
      </c>
      <c r="K49" s="39">
        <f t="shared" si="19"/>
        <v>0</v>
      </c>
      <c r="L49" s="39">
        <f t="shared" si="19"/>
        <v>0</v>
      </c>
      <c r="M49" s="39">
        <f t="shared" si="19"/>
        <v>0</v>
      </c>
      <c r="N49" s="39">
        <f t="shared" si="19"/>
        <v>0</v>
      </c>
      <c r="O49" s="39">
        <f t="shared" si="19"/>
        <v>0</v>
      </c>
      <c r="P49" s="39">
        <f t="shared" si="19"/>
        <v>0</v>
      </c>
      <c r="Q49" s="39">
        <f t="shared" si="19"/>
        <v>0</v>
      </c>
      <c r="R49" s="39">
        <f t="shared" si="19"/>
        <v>0</v>
      </c>
      <c r="S49" s="39">
        <f t="shared" si="19"/>
        <v>0</v>
      </c>
      <c r="T49" s="39">
        <f t="shared" si="19"/>
        <v>0</v>
      </c>
      <c r="U49" s="39">
        <f t="shared" si="19"/>
        <v>0</v>
      </c>
      <c r="V49" s="39">
        <f t="shared" si="19"/>
        <v>0</v>
      </c>
      <c r="W49" s="39">
        <f t="shared" si="19"/>
        <v>0</v>
      </c>
      <c r="X49" s="39">
        <f t="shared" si="19"/>
        <v>0</v>
      </c>
      <c r="Y49" s="39">
        <f t="shared" si="19"/>
        <v>0</v>
      </c>
      <c r="Z49" s="39">
        <f t="shared" si="19"/>
        <v>0</v>
      </c>
      <c r="AN49" s="6">
        <f>L49-M49</f>
        <v>0</v>
      </c>
      <c r="AO49" s="14"/>
    </row>
    <row r="50" spans="1:41" ht="75" customHeight="1">
      <c r="A50" s="129"/>
      <c r="B50" s="130"/>
      <c r="C50" s="131"/>
      <c r="D50" s="127" t="s">
        <v>45</v>
      </c>
      <c r="E50" s="128"/>
      <c r="F50" s="41">
        <f>ROUND(F49/C43,2)</f>
        <v>1896.3</v>
      </c>
      <c r="G50" s="41">
        <f>ROUND(G49/C43,2)</f>
        <v>1896.3</v>
      </c>
      <c r="H50" s="41">
        <f>ROUND(H49/C43,2)</f>
        <v>0</v>
      </c>
      <c r="I50" s="41">
        <f>ROUND(I49/C43,2)</f>
        <v>0</v>
      </c>
      <c r="J50" s="41">
        <f>ROUND(J49/C43,2)</f>
        <v>0</v>
      </c>
      <c r="K50" s="41">
        <f>ROUND(K49/C43,2)</f>
        <v>0</v>
      </c>
      <c r="L50" s="41">
        <f>ROUND(L49/C43,2)</f>
        <v>0</v>
      </c>
      <c r="M50" s="41">
        <f>ROUND(M49/C43,2)</f>
        <v>0</v>
      </c>
      <c r="N50" s="41">
        <f>ROUND(N49/C43,2)</f>
        <v>0</v>
      </c>
      <c r="O50" s="41">
        <f>ROUND(O49/C43,2)</f>
        <v>0</v>
      </c>
      <c r="P50" s="41">
        <f>ROUND(P49/C43,2)</f>
        <v>0</v>
      </c>
      <c r="Q50" s="41">
        <f>ROUND(Q49/C43,2)</f>
        <v>0</v>
      </c>
      <c r="R50" s="41">
        <f>ROUND(R49/C43,2)</f>
        <v>0</v>
      </c>
      <c r="S50" s="41">
        <f>ROUND(S49/C43,2)</f>
        <v>0</v>
      </c>
      <c r="T50" s="41">
        <f>ROUND(T49/C43,2)</f>
        <v>0</v>
      </c>
      <c r="U50" s="41">
        <f>ROUND(U49/C43,2)</f>
        <v>0</v>
      </c>
      <c r="V50" s="41">
        <f>ROUND(V49/C43,2)</f>
        <v>0</v>
      </c>
      <c r="W50" s="41">
        <f>ROUND(W49/C43,2)</f>
        <v>0</v>
      </c>
      <c r="X50" s="41">
        <f>ROUND(X49/C43,2)</f>
        <v>0</v>
      </c>
      <c r="Y50" s="41">
        <f>ROUND(Y49/C43,2)</f>
        <v>0</v>
      </c>
      <c r="Z50" s="41">
        <f>ROUND(Z49/C43,2)</f>
        <v>0</v>
      </c>
      <c r="AC50" s="8" t="b">
        <v>0</v>
      </c>
      <c r="AD50" s="8" t="b">
        <v>0</v>
      </c>
      <c r="AE50" s="8" t="b">
        <v>0</v>
      </c>
      <c r="AF50" s="8" t="b">
        <v>0</v>
      </c>
      <c r="AG50" s="8" t="b">
        <v>0</v>
      </c>
      <c r="AH50" s="8" t="b">
        <v>0</v>
      </c>
      <c r="AI50" s="8" t="b">
        <v>0</v>
      </c>
      <c r="AJ50" s="8" t="b">
        <v>0</v>
      </c>
      <c r="AK50" s="8" t="b">
        <v>0</v>
      </c>
      <c r="AL50" s="8" t="b">
        <v>0</v>
      </c>
    </row>
    <row r="51" spans="1:41" ht="90" customHeight="1">
      <c r="A51" s="129"/>
      <c r="B51" s="130"/>
      <c r="C51" s="131"/>
      <c r="D51" s="127" t="s">
        <v>46</v>
      </c>
      <c r="E51" s="128"/>
      <c r="F51" s="39" t="s">
        <v>28</v>
      </c>
      <c r="G51" s="42">
        <f>IF(AC51=FALSE,0,AC51)</f>
        <v>1896.3</v>
      </c>
      <c r="H51" s="42" t="s">
        <v>28</v>
      </c>
      <c r="I51" s="42">
        <f>IF(AD51=FALSE,0,AD51)</f>
        <v>0</v>
      </c>
      <c r="J51" s="42">
        <f>IF(AE51=FALSE,0,AE51)</f>
        <v>0</v>
      </c>
      <c r="K51" s="42" t="s">
        <v>28</v>
      </c>
      <c r="L51" s="42">
        <f>IF(AF51=FALSE,0,AF51)</f>
        <v>0</v>
      </c>
      <c r="M51" s="42" t="s">
        <v>28</v>
      </c>
      <c r="N51" s="42" t="s">
        <v>28</v>
      </c>
      <c r="O51" s="42" t="s">
        <v>28</v>
      </c>
      <c r="P51" s="42" t="s">
        <v>28</v>
      </c>
      <c r="Q51" s="42">
        <f>IF(AG51=FALSE,0,AG51)</f>
        <v>0</v>
      </c>
      <c r="R51" s="42" t="s">
        <v>28</v>
      </c>
      <c r="S51" s="42">
        <f>IF(AH51=FALSE,0,AH51)</f>
        <v>0</v>
      </c>
      <c r="T51" s="42" t="s">
        <v>28</v>
      </c>
      <c r="U51" s="42">
        <f>IF(AI51=FALSE,0,AI51)</f>
        <v>0</v>
      </c>
      <c r="V51" s="42">
        <f>IF(AJ51=FALSE,0,AJ51)</f>
        <v>0</v>
      </c>
      <c r="W51" s="42">
        <f>IF(AK51=FALSE,0,AK51)</f>
        <v>0</v>
      </c>
      <c r="X51" s="42" t="s">
        <v>28</v>
      </c>
      <c r="Y51" s="42">
        <f>IF(AL51=FALSE,0,AL51)</f>
        <v>0</v>
      </c>
      <c r="Z51" s="42" t="s">
        <v>28</v>
      </c>
      <c r="AC51" s="8">
        <v>1896.3</v>
      </c>
      <c r="AD51" s="8" t="b">
        <v>0</v>
      </c>
      <c r="AE51" s="8" t="b">
        <v>0</v>
      </c>
      <c r="AF51" s="8" t="b">
        <v>0</v>
      </c>
      <c r="AG51" s="8" t="b">
        <v>0</v>
      </c>
      <c r="AH51" s="8" t="b">
        <v>0</v>
      </c>
      <c r="AI51" s="8" t="b">
        <v>0</v>
      </c>
      <c r="AJ51" s="8" t="b">
        <v>0</v>
      </c>
      <c r="AK51" s="8" t="b">
        <v>0</v>
      </c>
      <c r="AL51" s="8" t="b">
        <v>0</v>
      </c>
    </row>
    <row r="52" spans="1:41" ht="30" customHeight="1">
      <c r="A52" s="130"/>
      <c r="B52" s="130" t="s">
        <v>295</v>
      </c>
      <c r="C52" s="131">
        <f>C43</f>
        <v>613.70000000000005</v>
      </c>
      <c r="D52" s="154" t="s">
        <v>19</v>
      </c>
      <c r="E52" s="43" t="s">
        <v>20</v>
      </c>
      <c r="F52" s="39">
        <f>G52+I52+J52+L52+Q52+S52+U52+V52+W52+Y52+Z52</f>
        <v>1163759.31</v>
      </c>
      <c r="G52" s="45">
        <f>G43</f>
        <v>1163759.31</v>
      </c>
      <c r="H52" s="44">
        <f t="shared" ref="H52:Z52" si="20">H43</f>
        <v>0</v>
      </c>
      <c r="I52" s="44">
        <f t="shared" si="20"/>
        <v>0</v>
      </c>
      <c r="J52" s="44">
        <f t="shared" si="20"/>
        <v>0</v>
      </c>
      <c r="K52" s="44">
        <f t="shared" si="20"/>
        <v>0</v>
      </c>
      <c r="L52" s="44">
        <f t="shared" si="20"/>
        <v>0</v>
      </c>
      <c r="M52" s="44">
        <f t="shared" si="20"/>
        <v>0</v>
      </c>
      <c r="N52" s="44">
        <f t="shared" si="20"/>
        <v>0</v>
      </c>
      <c r="O52" s="44">
        <f t="shared" si="20"/>
        <v>0</v>
      </c>
      <c r="P52" s="44">
        <f t="shared" si="20"/>
        <v>0</v>
      </c>
      <c r="Q52" s="44">
        <f t="shared" si="20"/>
        <v>0</v>
      </c>
      <c r="R52" s="44">
        <f t="shared" si="20"/>
        <v>0</v>
      </c>
      <c r="S52" s="44">
        <f t="shared" si="20"/>
        <v>0</v>
      </c>
      <c r="T52" s="44">
        <f t="shared" si="20"/>
        <v>0</v>
      </c>
      <c r="U52" s="44">
        <f t="shared" si="20"/>
        <v>0</v>
      </c>
      <c r="V52" s="44">
        <f t="shared" si="20"/>
        <v>0</v>
      </c>
      <c r="W52" s="44">
        <f t="shared" si="20"/>
        <v>0</v>
      </c>
      <c r="X52" s="44">
        <f t="shared" si="20"/>
        <v>0</v>
      </c>
      <c r="Y52" s="44">
        <f t="shared" si="20"/>
        <v>0</v>
      </c>
      <c r="Z52" s="44">
        <f t="shared" si="20"/>
        <v>0</v>
      </c>
      <c r="AN52" s="6">
        <f>L52-M52</f>
        <v>0</v>
      </c>
    </row>
    <row r="53" spans="1:41" ht="60" customHeight="1">
      <c r="A53" s="130"/>
      <c r="B53" s="130"/>
      <c r="C53" s="131"/>
      <c r="D53" s="154"/>
      <c r="E53" s="43" t="s">
        <v>21</v>
      </c>
      <c r="F53" s="39">
        <f t="shared" ref="F53:F57" si="21">G53+I53+J53+L53+Q53+S53+U53+V53+W53+Y53+Z53</f>
        <v>0</v>
      </c>
      <c r="G53" s="44">
        <f t="shared" ref="G53:Z53" si="22">G44</f>
        <v>0</v>
      </c>
      <c r="H53" s="44">
        <f t="shared" si="22"/>
        <v>0</v>
      </c>
      <c r="I53" s="44">
        <f t="shared" si="22"/>
        <v>0</v>
      </c>
      <c r="J53" s="44">
        <f t="shared" si="22"/>
        <v>0</v>
      </c>
      <c r="K53" s="44">
        <f t="shared" si="22"/>
        <v>0</v>
      </c>
      <c r="L53" s="44">
        <f t="shared" si="22"/>
        <v>0</v>
      </c>
      <c r="M53" s="44">
        <f t="shared" si="22"/>
        <v>0</v>
      </c>
      <c r="N53" s="44">
        <f t="shared" si="22"/>
        <v>0</v>
      </c>
      <c r="O53" s="44">
        <f t="shared" si="22"/>
        <v>0</v>
      </c>
      <c r="P53" s="44">
        <f t="shared" si="22"/>
        <v>0</v>
      </c>
      <c r="Q53" s="44">
        <f t="shared" si="22"/>
        <v>0</v>
      </c>
      <c r="R53" s="44">
        <f t="shared" si="22"/>
        <v>0</v>
      </c>
      <c r="S53" s="44">
        <f t="shared" si="22"/>
        <v>0</v>
      </c>
      <c r="T53" s="44">
        <f t="shared" si="22"/>
        <v>0</v>
      </c>
      <c r="U53" s="44">
        <f t="shared" si="22"/>
        <v>0</v>
      </c>
      <c r="V53" s="44">
        <f t="shared" si="22"/>
        <v>0</v>
      </c>
      <c r="W53" s="44">
        <f t="shared" si="22"/>
        <v>0</v>
      </c>
      <c r="X53" s="44">
        <f t="shared" si="22"/>
        <v>0</v>
      </c>
      <c r="Y53" s="44">
        <f t="shared" si="22"/>
        <v>0</v>
      </c>
      <c r="Z53" s="44">
        <f t="shared" si="22"/>
        <v>0</v>
      </c>
    </row>
    <row r="54" spans="1:41" ht="120" customHeight="1">
      <c r="A54" s="130"/>
      <c r="B54" s="130"/>
      <c r="C54" s="131"/>
      <c r="D54" s="154" t="s">
        <v>22</v>
      </c>
      <c r="E54" s="43" t="s">
        <v>44</v>
      </c>
      <c r="F54" s="39">
        <f t="shared" si="21"/>
        <v>0</v>
      </c>
      <c r="G54" s="44">
        <f t="shared" ref="G54:Z54" si="23">G45</f>
        <v>0</v>
      </c>
      <c r="H54" s="44">
        <f t="shared" si="23"/>
        <v>0</v>
      </c>
      <c r="I54" s="44">
        <f t="shared" si="23"/>
        <v>0</v>
      </c>
      <c r="J54" s="44">
        <f t="shared" si="23"/>
        <v>0</v>
      </c>
      <c r="K54" s="44">
        <f t="shared" si="23"/>
        <v>0</v>
      </c>
      <c r="L54" s="44">
        <f t="shared" si="23"/>
        <v>0</v>
      </c>
      <c r="M54" s="44">
        <f t="shared" si="23"/>
        <v>0</v>
      </c>
      <c r="N54" s="44">
        <f t="shared" si="23"/>
        <v>0</v>
      </c>
      <c r="O54" s="44">
        <f t="shared" si="23"/>
        <v>0</v>
      </c>
      <c r="P54" s="44">
        <f t="shared" si="23"/>
        <v>0</v>
      </c>
      <c r="Q54" s="44">
        <f t="shared" si="23"/>
        <v>0</v>
      </c>
      <c r="R54" s="44">
        <f t="shared" si="23"/>
        <v>0</v>
      </c>
      <c r="S54" s="44">
        <f t="shared" si="23"/>
        <v>0</v>
      </c>
      <c r="T54" s="44">
        <f t="shared" si="23"/>
        <v>0</v>
      </c>
      <c r="U54" s="44">
        <f t="shared" si="23"/>
        <v>0</v>
      </c>
      <c r="V54" s="44">
        <f t="shared" si="23"/>
        <v>0</v>
      </c>
      <c r="W54" s="44">
        <f t="shared" si="23"/>
        <v>0</v>
      </c>
      <c r="X54" s="44">
        <f t="shared" si="23"/>
        <v>0</v>
      </c>
      <c r="Y54" s="44">
        <f t="shared" si="23"/>
        <v>0</v>
      </c>
      <c r="Z54" s="44">
        <f t="shared" si="23"/>
        <v>0</v>
      </c>
    </row>
    <row r="55" spans="1:41" ht="30" customHeight="1">
      <c r="A55" s="130"/>
      <c r="B55" s="130"/>
      <c r="C55" s="131"/>
      <c r="D55" s="154"/>
      <c r="E55" s="43" t="s">
        <v>24</v>
      </c>
      <c r="F55" s="39">
        <f t="shared" si="21"/>
        <v>0</v>
      </c>
      <c r="G55" s="44">
        <f t="shared" ref="G55:Z55" si="24">G46</f>
        <v>0</v>
      </c>
      <c r="H55" s="44">
        <f t="shared" si="24"/>
        <v>0</v>
      </c>
      <c r="I55" s="44">
        <f t="shared" si="24"/>
        <v>0</v>
      </c>
      <c r="J55" s="44">
        <f t="shared" si="24"/>
        <v>0</v>
      </c>
      <c r="K55" s="44">
        <f t="shared" si="24"/>
        <v>0</v>
      </c>
      <c r="L55" s="44">
        <f t="shared" si="24"/>
        <v>0</v>
      </c>
      <c r="M55" s="44">
        <f t="shared" si="24"/>
        <v>0</v>
      </c>
      <c r="N55" s="44">
        <f t="shared" si="24"/>
        <v>0</v>
      </c>
      <c r="O55" s="44">
        <f t="shared" si="24"/>
        <v>0</v>
      </c>
      <c r="P55" s="44">
        <f t="shared" si="24"/>
        <v>0</v>
      </c>
      <c r="Q55" s="44">
        <f t="shared" si="24"/>
        <v>0</v>
      </c>
      <c r="R55" s="44">
        <f t="shared" si="24"/>
        <v>0</v>
      </c>
      <c r="S55" s="44">
        <f t="shared" si="24"/>
        <v>0</v>
      </c>
      <c r="T55" s="44">
        <f t="shared" si="24"/>
        <v>0</v>
      </c>
      <c r="U55" s="44">
        <f t="shared" si="24"/>
        <v>0</v>
      </c>
      <c r="V55" s="44">
        <f t="shared" si="24"/>
        <v>0</v>
      </c>
      <c r="W55" s="44">
        <f t="shared" si="24"/>
        <v>0</v>
      </c>
      <c r="X55" s="44">
        <f t="shared" si="24"/>
        <v>0</v>
      </c>
      <c r="Y55" s="44">
        <f t="shared" si="24"/>
        <v>0</v>
      </c>
      <c r="Z55" s="44">
        <f t="shared" si="24"/>
        <v>0</v>
      </c>
    </row>
    <row r="56" spans="1:41" ht="30" customHeight="1">
      <c r="A56" s="130"/>
      <c r="B56" s="130"/>
      <c r="C56" s="131"/>
      <c r="D56" s="154"/>
      <c r="E56" s="43" t="s">
        <v>25</v>
      </c>
      <c r="F56" s="39">
        <f t="shared" si="21"/>
        <v>0</v>
      </c>
      <c r="G56" s="44">
        <f t="shared" ref="G56:Z56" si="25">G47</f>
        <v>0</v>
      </c>
      <c r="H56" s="44">
        <f t="shared" si="25"/>
        <v>0</v>
      </c>
      <c r="I56" s="44">
        <f t="shared" si="25"/>
        <v>0</v>
      </c>
      <c r="J56" s="44">
        <f t="shared" si="25"/>
        <v>0</v>
      </c>
      <c r="K56" s="44">
        <f t="shared" si="25"/>
        <v>0</v>
      </c>
      <c r="L56" s="44">
        <f t="shared" si="25"/>
        <v>0</v>
      </c>
      <c r="M56" s="44">
        <f t="shared" si="25"/>
        <v>0</v>
      </c>
      <c r="N56" s="44">
        <f t="shared" si="25"/>
        <v>0</v>
      </c>
      <c r="O56" s="44">
        <f t="shared" si="25"/>
        <v>0</v>
      </c>
      <c r="P56" s="44">
        <f t="shared" si="25"/>
        <v>0</v>
      </c>
      <c r="Q56" s="44">
        <f t="shared" si="25"/>
        <v>0</v>
      </c>
      <c r="R56" s="44">
        <f t="shared" si="25"/>
        <v>0</v>
      </c>
      <c r="S56" s="44">
        <f t="shared" si="25"/>
        <v>0</v>
      </c>
      <c r="T56" s="44">
        <f t="shared" si="25"/>
        <v>0</v>
      </c>
      <c r="U56" s="44">
        <f t="shared" si="25"/>
        <v>0</v>
      </c>
      <c r="V56" s="44">
        <f t="shared" si="25"/>
        <v>0</v>
      </c>
      <c r="W56" s="44">
        <f t="shared" si="25"/>
        <v>0</v>
      </c>
      <c r="X56" s="44">
        <f t="shared" si="25"/>
        <v>0</v>
      </c>
      <c r="Y56" s="44">
        <f t="shared" si="25"/>
        <v>0</v>
      </c>
      <c r="Z56" s="44">
        <f t="shared" si="25"/>
        <v>0</v>
      </c>
    </row>
    <row r="57" spans="1:41" ht="30" customHeight="1">
      <c r="A57" s="130"/>
      <c r="B57" s="130"/>
      <c r="C57" s="131"/>
      <c r="D57" s="154"/>
      <c r="E57" s="43" t="s">
        <v>26</v>
      </c>
      <c r="F57" s="39">
        <f t="shared" si="21"/>
        <v>0</v>
      </c>
      <c r="G57" s="44">
        <f t="shared" ref="G57:Z57" si="26">G48</f>
        <v>0</v>
      </c>
      <c r="H57" s="44">
        <f t="shared" si="26"/>
        <v>0</v>
      </c>
      <c r="I57" s="44">
        <f t="shared" si="26"/>
        <v>0</v>
      </c>
      <c r="J57" s="44">
        <f t="shared" si="26"/>
        <v>0</v>
      </c>
      <c r="K57" s="44">
        <f t="shared" si="26"/>
        <v>0</v>
      </c>
      <c r="L57" s="44">
        <f t="shared" si="26"/>
        <v>0</v>
      </c>
      <c r="M57" s="44">
        <f t="shared" si="26"/>
        <v>0</v>
      </c>
      <c r="N57" s="44">
        <f t="shared" si="26"/>
        <v>0</v>
      </c>
      <c r="O57" s="44">
        <f t="shared" si="26"/>
        <v>0</v>
      </c>
      <c r="P57" s="44">
        <f t="shared" si="26"/>
        <v>0</v>
      </c>
      <c r="Q57" s="44">
        <f t="shared" si="26"/>
        <v>0</v>
      </c>
      <c r="R57" s="44">
        <f t="shared" si="26"/>
        <v>0</v>
      </c>
      <c r="S57" s="44">
        <f t="shared" si="26"/>
        <v>0</v>
      </c>
      <c r="T57" s="44">
        <f t="shared" si="26"/>
        <v>0</v>
      </c>
      <c r="U57" s="44">
        <f t="shared" si="26"/>
        <v>0</v>
      </c>
      <c r="V57" s="44">
        <f t="shared" si="26"/>
        <v>0</v>
      </c>
      <c r="W57" s="44">
        <f t="shared" si="26"/>
        <v>0</v>
      </c>
      <c r="X57" s="44">
        <f t="shared" si="26"/>
        <v>0</v>
      </c>
      <c r="Y57" s="44">
        <f t="shared" si="26"/>
        <v>0</v>
      </c>
      <c r="Z57" s="44">
        <f t="shared" si="26"/>
        <v>0</v>
      </c>
    </row>
    <row r="58" spans="1:41" s="3" customFormat="1" ht="30" customHeight="1">
      <c r="A58" s="130"/>
      <c r="B58" s="130"/>
      <c r="C58" s="131"/>
      <c r="D58" s="127" t="s">
        <v>27</v>
      </c>
      <c r="E58" s="128"/>
      <c r="F58" s="39">
        <f>F52+F53+F54+F55+F56+F57</f>
        <v>1163759.31</v>
      </c>
      <c r="G58" s="39">
        <f t="shared" ref="G58:Z58" si="27">G52+G53+G54+G55+G56+G57</f>
        <v>1163759.31</v>
      </c>
      <c r="H58" s="39">
        <f t="shared" si="27"/>
        <v>0</v>
      </c>
      <c r="I58" s="39">
        <f t="shared" si="27"/>
        <v>0</v>
      </c>
      <c r="J58" s="39">
        <f t="shared" si="27"/>
        <v>0</v>
      </c>
      <c r="K58" s="39">
        <f t="shared" si="27"/>
        <v>0</v>
      </c>
      <c r="L58" s="39">
        <f t="shared" si="27"/>
        <v>0</v>
      </c>
      <c r="M58" s="39">
        <f t="shared" si="27"/>
        <v>0</v>
      </c>
      <c r="N58" s="39">
        <f t="shared" si="27"/>
        <v>0</v>
      </c>
      <c r="O58" s="39">
        <f t="shared" si="27"/>
        <v>0</v>
      </c>
      <c r="P58" s="39">
        <f t="shared" si="27"/>
        <v>0</v>
      </c>
      <c r="Q58" s="39">
        <f t="shared" si="27"/>
        <v>0</v>
      </c>
      <c r="R58" s="39">
        <f t="shared" si="27"/>
        <v>0</v>
      </c>
      <c r="S58" s="39">
        <f t="shared" si="27"/>
        <v>0</v>
      </c>
      <c r="T58" s="39">
        <f t="shared" si="27"/>
        <v>0</v>
      </c>
      <c r="U58" s="39">
        <f t="shared" si="27"/>
        <v>0</v>
      </c>
      <c r="V58" s="39">
        <f t="shared" si="27"/>
        <v>0</v>
      </c>
      <c r="W58" s="39">
        <f t="shared" si="27"/>
        <v>0</v>
      </c>
      <c r="X58" s="39">
        <f t="shared" si="27"/>
        <v>0</v>
      </c>
      <c r="Y58" s="39">
        <f t="shared" si="27"/>
        <v>0</v>
      </c>
      <c r="Z58" s="39">
        <f t="shared" si="27"/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N58" s="6">
        <f>L58-M58</f>
        <v>0</v>
      </c>
      <c r="AO58" s="14"/>
    </row>
    <row r="59" spans="1:41" ht="75" customHeight="1">
      <c r="A59" s="130"/>
      <c r="B59" s="130"/>
      <c r="C59" s="131"/>
      <c r="D59" s="127" t="s">
        <v>45</v>
      </c>
      <c r="E59" s="128"/>
      <c r="F59" s="41">
        <f>ROUND(F58/C52,2)</f>
        <v>1896.3</v>
      </c>
      <c r="G59" s="41">
        <f>ROUND(G58/C52,2)</f>
        <v>1896.3</v>
      </c>
      <c r="H59" s="41">
        <f>ROUND(H58/C52,2)</f>
        <v>0</v>
      </c>
      <c r="I59" s="41">
        <f>ROUND(I58/C52,2)</f>
        <v>0</v>
      </c>
      <c r="J59" s="41">
        <f>ROUND(J58/C52,2)</f>
        <v>0</v>
      </c>
      <c r="K59" s="41">
        <f>ROUND(K58/C52,2)</f>
        <v>0</v>
      </c>
      <c r="L59" s="41">
        <f>ROUND(L58/C52,2)</f>
        <v>0</v>
      </c>
      <c r="M59" s="41">
        <f>ROUND(M58/C52,2)</f>
        <v>0</v>
      </c>
      <c r="N59" s="41">
        <f>ROUND(N58/C52,2)</f>
        <v>0</v>
      </c>
      <c r="O59" s="41">
        <f>ROUND(O58/C52,2)</f>
        <v>0</v>
      </c>
      <c r="P59" s="41">
        <f>ROUND(P58/C52,2)</f>
        <v>0</v>
      </c>
      <c r="Q59" s="41">
        <f>ROUND(Q58/C52,2)</f>
        <v>0</v>
      </c>
      <c r="R59" s="41">
        <f>ROUND(R58/C52,2)</f>
        <v>0</v>
      </c>
      <c r="S59" s="41">
        <f>ROUND(S58/C52,2)</f>
        <v>0</v>
      </c>
      <c r="T59" s="41">
        <f>ROUND(T58/C52,2)</f>
        <v>0</v>
      </c>
      <c r="U59" s="41">
        <f>ROUND(U58/C52,2)</f>
        <v>0</v>
      </c>
      <c r="V59" s="41">
        <f>ROUND(V58/C52,2)</f>
        <v>0</v>
      </c>
      <c r="W59" s="41">
        <f>ROUND(W58/C52,2)</f>
        <v>0</v>
      </c>
      <c r="X59" s="41">
        <f>ROUND(X58/C52,2)</f>
        <v>0</v>
      </c>
      <c r="Y59" s="41">
        <f>ROUND(Y58/C52,2)</f>
        <v>0</v>
      </c>
      <c r="Z59" s="41">
        <f>ROUND(Z58/C52,2)</f>
        <v>0</v>
      </c>
      <c r="AC59" s="8" t="b">
        <v>0</v>
      </c>
      <c r="AD59" s="8" t="b">
        <v>0</v>
      </c>
      <c r="AE59" s="8" t="b">
        <v>0</v>
      </c>
      <c r="AF59" s="8" t="b">
        <v>0</v>
      </c>
      <c r="AG59" s="8" t="b">
        <v>0</v>
      </c>
      <c r="AH59" s="8" t="b">
        <v>0</v>
      </c>
      <c r="AI59" s="8" t="b">
        <v>0</v>
      </c>
      <c r="AJ59" s="8" t="b">
        <v>0</v>
      </c>
      <c r="AK59" s="8" t="b">
        <v>0</v>
      </c>
      <c r="AL59" s="8" t="b">
        <v>0</v>
      </c>
    </row>
    <row r="60" spans="1:41" ht="90" customHeight="1">
      <c r="A60" s="130"/>
      <c r="B60" s="130"/>
      <c r="C60" s="131"/>
      <c r="D60" s="127" t="s">
        <v>46</v>
      </c>
      <c r="E60" s="128"/>
      <c r="F60" s="39" t="s">
        <v>28</v>
      </c>
      <c r="G60" s="42">
        <f>IF(AC60=FALSE,0,AC60)</f>
        <v>1896.3</v>
      </c>
      <c r="H60" s="42" t="s">
        <v>28</v>
      </c>
      <c r="I60" s="42">
        <f>IF(AD60=FALSE,0,AD60)</f>
        <v>0</v>
      </c>
      <c r="J60" s="42">
        <f>IF(AE60=FALSE,0,AE60)</f>
        <v>0</v>
      </c>
      <c r="K60" s="42" t="s">
        <v>28</v>
      </c>
      <c r="L60" s="42">
        <f>IF(AF60=FALSE,0,AF60)</f>
        <v>0</v>
      </c>
      <c r="M60" s="42" t="s">
        <v>28</v>
      </c>
      <c r="N60" s="42" t="s">
        <v>28</v>
      </c>
      <c r="O60" s="42" t="s">
        <v>28</v>
      </c>
      <c r="P60" s="42" t="s">
        <v>28</v>
      </c>
      <c r="Q60" s="42">
        <f>IF(AG60=FALSE,0,AG60)</f>
        <v>0</v>
      </c>
      <c r="R60" s="42" t="s">
        <v>28</v>
      </c>
      <c r="S60" s="42">
        <f>IF(AH60=FALSE,0,AH60)</f>
        <v>0</v>
      </c>
      <c r="T60" s="42" t="s">
        <v>28</v>
      </c>
      <c r="U60" s="42">
        <f>IF(AI60=FALSE,0,AI60)</f>
        <v>0</v>
      </c>
      <c r="V60" s="42">
        <f>IF(AJ60=FALSE,0,AJ60)</f>
        <v>0</v>
      </c>
      <c r="W60" s="42">
        <f>IF(AK60=FALSE,0,AK60)</f>
        <v>0</v>
      </c>
      <c r="X60" s="42" t="s">
        <v>28</v>
      </c>
      <c r="Y60" s="42">
        <f>IF(AL60=FALSE,0,AL60)</f>
        <v>0</v>
      </c>
      <c r="Z60" s="42" t="s">
        <v>28</v>
      </c>
      <c r="AC60" s="8">
        <v>1896.3</v>
      </c>
      <c r="AD60" s="8" t="b">
        <v>0</v>
      </c>
      <c r="AE60" s="8" t="b">
        <v>0</v>
      </c>
      <c r="AF60" s="8" t="b">
        <v>0</v>
      </c>
      <c r="AG60" s="8" t="b">
        <v>0</v>
      </c>
      <c r="AH60" s="8" t="b">
        <v>0</v>
      </c>
      <c r="AI60" s="8" t="b">
        <v>0</v>
      </c>
      <c r="AJ60" s="8" t="b">
        <v>0</v>
      </c>
      <c r="AK60" s="8" t="b">
        <v>0</v>
      </c>
      <c r="AL60" s="8" t="b">
        <v>0</v>
      </c>
    </row>
    <row r="61" spans="1:41" ht="30" customHeight="1">
      <c r="A61" s="130"/>
      <c r="B61" s="130" t="s">
        <v>53</v>
      </c>
      <c r="C61" s="131">
        <f>C52</f>
        <v>613.70000000000005</v>
      </c>
      <c r="D61" s="154" t="s">
        <v>19</v>
      </c>
      <c r="E61" s="43" t="s">
        <v>20</v>
      </c>
      <c r="F61" s="39">
        <f>G61+I61+J61+L61+Q61+S61+U61+V61+W61+Y61+Z61</f>
        <v>1163759.31</v>
      </c>
      <c r="G61" s="40">
        <f>G43</f>
        <v>1163759.31</v>
      </c>
      <c r="H61" s="39">
        <f t="shared" ref="H61:Z61" si="28">H43</f>
        <v>0</v>
      </c>
      <c r="I61" s="39">
        <f t="shared" si="28"/>
        <v>0</v>
      </c>
      <c r="J61" s="39">
        <f t="shared" si="28"/>
        <v>0</v>
      </c>
      <c r="K61" s="39">
        <f t="shared" si="28"/>
        <v>0</v>
      </c>
      <c r="L61" s="39">
        <f t="shared" si="28"/>
        <v>0</v>
      </c>
      <c r="M61" s="39">
        <f t="shared" si="28"/>
        <v>0</v>
      </c>
      <c r="N61" s="39">
        <f t="shared" si="28"/>
        <v>0</v>
      </c>
      <c r="O61" s="39">
        <f t="shared" si="28"/>
        <v>0</v>
      </c>
      <c r="P61" s="39">
        <f t="shared" si="28"/>
        <v>0</v>
      </c>
      <c r="Q61" s="39">
        <f t="shared" si="28"/>
        <v>0</v>
      </c>
      <c r="R61" s="39">
        <f t="shared" si="28"/>
        <v>0</v>
      </c>
      <c r="S61" s="39">
        <f t="shared" si="28"/>
        <v>0</v>
      </c>
      <c r="T61" s="39">
        <f t="shared" si="28"/>
        <v>0</v>
      </c>
      <c r="U61" s="39">
        <f t="shared" si="28"/>
        <v>0</v>
      </c>
      <c r="V61" s="39">
        <f t="shared" si="28"/>
        <v>0</v>
      </c>
      <c r="W61" s="39">
        <f t="shared" si="28"/>
        <v>0</v>
      </c>
      <c r="X61" s="39">
        <f t="shared" si="28"/>
        <v>0</v>
      </c>
      <c r="Y61" s="39">
        <f t="shared" si="28"/>
        <v>0</v>
      </c>
      <c r="Z61" s="39">
        <f t="shared" si="28"/>
        <v>0</v>
      </c>
      <c r="AN61" s="6">
        <f>L61-M61</f>
        <v>0</v>
      </c>
    </row>
    <row r="62" spans="1:41" ht="60" customHeight="1">
      <c r="A62" s="130"/>
      <c r="B62" s="130"/>
      <c r="C62" s="131"/>
      <c r="D62" s="154"/>
      <c r="E62" s="43" t="s">
        <v>21</v>
      </c>
      <c r="F62" s="39">
        <f t="shared" ref="F62:F66" si="29">G62+I62+J62+L62+Q62+S62+U62+V62+W62+Y62+Z62</f>
        <v>0</v>
      </c>
      <c r="G62" s="39">
        <f t="shared" ref="G62:Z62" si="30">G44</f>
        <v>0</v>
      </c>
      <c r="H62" s="39">
        <f t="shared" si="30"/>
        <v>0</v>
      </c>
      <c r="I62" s="39">
        <f t="shared" si="30"/>
        <v>0</v>
      </c>
      <c r="J62" s="39">
        <f t="shared" si="30"/>
        <v>0</v>
      </c>
      <c r="K62" s="39">
        <f t="shared" si="30"/>
        <v>0</v>
      </c>
      <c r="L62" s="39">
        <f t="shared" si="30"/>
        <v>0</v>
      </c>
      <c r="M62" s="39">
        <f t="shared" si="30"/>
        <v>0</v>
      </c>
      <c r="N62" s="39">
        <f t="shared" si="30"/>
        <v>0</v>
      </c>
      <c r="O62" s="39">
        <f t="shared" si="30"/>
        <v>0</v>
      </c>
      <c r="P62" s="39">
        <f t="shared" si="30"/>
        <v>0</v>
      </c>
      <c r="Q62" s="39">
        <f t="shared" si="30"/>
        <v>0</v>
      </c>
      <c r="R62" s="39">
        <f t="shared" si="30"/>
        <v>0</v>
      </c>
      <c r="S62" s="39">
        <f t="shared" si="30"/>
        <v>0</v>
      </c>
      <c r="T62" s="39">
        <f t="shared" si="30"/>
        <v>0</v>
      </c>
      <c r="U62" s="39">
        <f t="shared" si="30"/>
        <v>0</v>
      </c>
      <c r="V62" s="39">
        <f t="shared" si="30"/>
        <v>0</v>
      </c>
      <c r="W62" s="39">
        <f t="shared" si="30"/>
        <v>0</v>
      </c>
      <c r="X62" s="39">
        <f t="shared" si="30"/>
        <v>0</v>
      </c>
      <c r="Y62" s="39">
        <f t="shared" si="30"/>
        <v>0</v>
      </c>
      <c r="Z62" s="39">
        <f t="shared" si="30"/>
        <v>0</v>
      </c>
    </row>
    <row r="63" spans="1:41" ht="120" customHeight="1">
      <c r="A63" s="130"/>
      <c r="B63" s="130"/>
      <c r="C63" s="131"/>
      <c r="D63" s="154" t="s">
        <v>22</v>
      </c>
      <c r="E63" s="43" t="s">
        <v>44</v>
      </c>
      <c r="F63" s="39">
        <f t="shared" si="29"/>
        <v>0</v>
      </c>
      <c r="G63" s="39">
        <f t="shared" ref="G63:Z63" si="31">G45</f>
        <v>0</v>
      </c>
      <c r="H63" s="39">
        <f t="shared" si="31"/>
        <v>0</v>
      </c>
      <c r="I63" s="39">
        <f t="shared" si="31"/>
        <v>0</v>
      </c>
      <c r="J63" s="39">
        <f t="shared" si="31"/>
        <v>0</v>
      </c>
      <c r="K63" s="39">
        <f t="shared" si="31"/>
        <v>0</v>
      </c>
      <c r="L63" s="39">
        <f t="shared" si="31"/>
        <v>0</v>
      </c>
      <c r="M63" s="39">
        <f t="shared" si="31"/>
        <v>0</v>
      </c>
      <c r="N63" s="39">
        <f t="shared" si="31"/>
        <v>0</v>
      </c>
      <c r="O63" s="39">
        <f t="shared" si="31"/>
        <v>0</v>
      </c>
      <c r="P63" s="39">
        <f t="shared" si="31"/>
        <v>0</v>
      </c>
      <c r="Q63" s="39">
        <f t="shared" si="31"/>
        <v>0</v>
      </c>
      <c r="R63" s="39">
        <f t="shared" si="31"/>
        <v>0</v>
      </c>
      <c r="S63" s="39">
        <f t="shared" si="31"/>
        <v>0</v>
      </c>
      <c r="T63" s="39">
        <f t="shared" si="31"/>
        <v>0</v>
      </c>
      <c r="U63" s="39">
        <f t="shared" si="31"/>
        <v>0</v>
      </c>
      <c r="V63" s="39">
        <f t="shared" si="31"/>
        <v>0</v>
      </c>
      <c r="W63" s="39">
        <f t="shared" si="31"/>
        <v>0</v>
      </c>
      <c r="X63" s="39">
        <f t="shared" si="31"/>
        <v>0</v>
      </c>
      <c r="Y63" s="39">
        <f t="shared" si="31"/>
        <v>0</v>
      </c>
      <c r="Z63" s="39">
        <f t="shared" si="31"/>
        <v>0</v>
      </c>
    </row>
    <row r="64" spans="1:41" ht="30" customHeight="1">
      <c r="A64" s="130"/>
      <c r="B64" s="130"/>
      <c r="C64" s="131"/>
      <c r="D64" s="154"/>
      <c r="E64" s="43" t="s">
        <v>24</v>
      </c>
      <c r="F64" s="39">
        <f t="shared" si="29"/>
        <v>0</v>
      </c>
      <c r="G64" s="39">
        <f t="shared" ref="G64:Z64" si="32">G46</f>
        <v>0</v>
      </c>
      <c r="H64" s="39">
        <f t="shared" si="32"/>
        <v>0</v>
      </c>
      <c r="I64" s="39">
        <f t="shared" si="32"/>
        <v>0</v>
      </c>
      <c r="J64" s="39">
        <f t="shared" si="32"/>
        <v>0</v>
      </c>
      <c r="K64" s="39">
        <f t="shared" si="32"/>
        <v>0</v>
      </c>
      <c r="L64" s="39">
        <f t="shared" si="32"/>
        <v>0</v>
      </c>
      <c r="M64" s="39">
        <f t="shared" si="32"/>
        <v>0</v>
      </c>
      <c r="N64" s="39">
        <f t="shared" si="32"/>
        <v>0</v>
      </c>
      <c r="O64" s="39">
        <f t="shared" si="32"/>
        <v>0</v>
      </c>
      <c r="P64" s="39">
        <f t="shared" si="32"/>
        <v>0</v>
      </c>
      <c r="Q64" s="39">
        <f t="shared" si="32"/>
        <v>0</v>
      </c>
      <c r="R64" s="39">
        <f t="shared" si="32"/>
        <v>0</v>
      </c>
      <c r="S64" s="39">
        <f t="shared" si="32"/>
        <v>0</v>
      </c>
      <c r="T64" s="39">
        <f t="shared" si="32"/>
        <v>0</v>
      </c>
      <c r="U64" s="39">
        <f t="shared" si="32"/>
        <v>0</v>
      </c>
      <c r="V64" s="39">
        <f t="shared" si="32"/>
        <v>0</v>
      </c>
      <c r="W64" s="39">
        <f t="shared" si="32"/>
        <v>0</v>
      </c>
      <c r="X64" s="39">
        <f t="shared" si="32"/>
        <v>0</v>
      </c>
      <c r="Y64" s="39">
        <f t="shared" si="32"/>
        <v>0</v>
      </c>
      <c r="Z64" s="39">
        <f t="shared" si="32"/>
        <v>0</v>
      </c>
    </row>
    <row r="65" spans="1:41" ht="30" customHeight="1">
      <c r="A65" s="130"/>
      <c r="B65" s="130"/>
      <c r="C65" s="131"/>
      <c r="D65" s="154"/>
      <c r="E65" s="43" t="s">
        <v>25</v>
      </c>
      <c r="F65" s="39">
        <f t="shared" si="29"/>
        <v>0</v>
      </c>
      <c r="G65" s="39">
        <f t="shared" ref="G65:Z65" si="33">G47</f>
        <v>0</v>
      </c>
      <c r="H65" s="39">
        <f t="shared" si="33"/>
        <v>0</v>
      </c>
      <c r="I65" s="39">
        <f t="shared" si="33"/>
        <v>0</v>
      </c>
      <c r="J65" s="39">
        <f t="shared" si="33"/>
        <v>0</v>
      </c>
      <c r="K65" s="39">
        <f t="shared" si="33"/>
        <v>0</v>
      </c>
      <c r="L65" s="39">
        <f t="shared" si="33"/>
        <v>0</v>
      </c>
      <c r="M65" s="39">
        <f t="shared" si="33"/>
        <v>0</v>
      </c>
      <c r="N65" s="39">
        <f t="shared" si="33"/>
        <v>0</v>
      </c>
      <c r="O65" s="39">
        <f t="shared" si="33"/>
        <v>0</v>
      </c>
      <c r="P65" s="39">
        <f t="shared" si="33"/>
        <v>0</v>
      </c>
      <c r="Q65" s="39">
        <f t="shared" si="33"/>
        <v>0</v>
      </c>
      <c r="R65" s="39">
        <f t="shared" si="33"/>
        <v>0</v>
      </c>
      <c r="S65" s="39">
        <f t="shared" si="33"/>
        <v>0</v>
      </c>
      <c r="T65" s="39">
        <f t="shared" si="33"/>
        <v>0</v>
      </c>
      <c r="U65" s="39">
        <f t="shared" si="33"/>
        <v>0</v>
      </c>
      <c r="V65" s="39">
        <f t="shared" si="33"/>
        <v>0</v>
      </c>
      <c r="W65" s="39">
        <f t="shared" si="33"/>
        <v>0</v>
      </c>
      <c r="X65" s="39">
        <f t="shared" si="33"/>
        <v>0</v>
      </c>
      <c r="Y65" s="39">
        <f t="shared" si="33"/>
        <v>0</v>
      </c>
      <c r="Z65" s="39">
        <f t="shared" si="33"/>
        <v>0</v>
      </c>
    </row>
    <row r="66" spans="1:41" ht="30" customHeight="1">
      <c r="A66" s="130"/>
      <c r="B66" s="130"/>
      <c r="C66" s="131"/>
      <c r="D66" s="154"/>
      <c r="E66" s="43" t="s">
        <v>26</v>
      </c>
      <c r="F66" s="39">
        <f t="shared" si="29"/>
        <v>0</v>
      </c>
      <c r="G66" s="39">
        <f t="shared" ref="G66:Z66" si="34">G48</f>
        <v>0</v>
      </c>
      <c r="H66" s="39">
        <f t="shared" si="34"/>
        <v>0</v>
      </c>
      <c r="I66" s="39">
        <f t="shared" si="34"/>
        <v>0</v>
      </c>
      <c r="J66" s="39">
        <f t="shared" si="34"/>
        <v>0</v>
      </c>
      <c r="K66" s="39">
        <f t="shared" si="34"/>
        <v>0</v>
      </c>
      <c r="L66" s="39">
        <f t="shared" si="34"/>
        <v>0</v>
      </c>
      <c r="M66" s="39">
        <f t="shared" si="34"/>
        <v>0</v>
      </c>
      <c r="N66" s="39">
        <f t="shared" si="34"/>
        <v>0</v>
      </c>
      <c r="O66" s="39">
        <f t="shared" si="34"/>
        <v>0</v>
      </c>
      <c r="P66" s="39">
        <f t="shared" si="34"/>
        <v>0</v>
      </c>
      <c r="Q66" s="39">
        <f t="shared" si="34"/>
        <v>0</v>
      </c>
      <c r="R66" s="39">
        <f t="shared" si="34"/>
        <v>0</v>
      </c>
      <c r="S66" s="39">
        <f t="shared" si="34"/>
        <v>0</v>
      </c>
      <c r="T66" s="39">
        <f t="shared" si="34"/>
        <v>0</v>
      </c>
      <c r="U66" s="39">
        <f t="shared" si="34"/>
        <v>0</v>
      </c>
      <c r="V66" s="39">
        <f t="shared" si="34"/>
        <v>0</v>
      </c>
      <c r="W66" s="39">
        <f t="shared" si="34"/>
        <v>0</v>
      </c>
      <c r="X66" s="39">
        <f t="shared" si="34"/>
        <v>0</v>
      </c>
      <c r="Y66" s="39">
        <f t="shared" si="34"/>
        <v>0</v>
      </c>
      <c r="Z66" s="39">
        <f t="shared" si="34"/>
        <v>0</v>
      </c>
    </row>
    <row r="67" spans="1:41" s="3" customFormat="1" ht="30" customHeight="1">
      <c r="A67" s="130"/>
      <c r="B67" s="130"/>
      <c r="C67" s="131"/>
      <c r="D67" s="127" t="s">
        <v>27</v>
      </c>
      <c r="E67" s="128"/>
      <c r="F67" s="39">
        <f>F61+F62+F63+F64+F65+F66</f>
        <v>1163759.31</v>
      </c>
      <c r="G67" s="39">
        <f t="shared" ref="G67:Z67" si="35">G61+G62+G63+G64+G65+G66</f>
        <v>1163759.31</v>
      </c>
      <c r="H67" s="39">
        <f t="shared" si="35"/>
        <v>0</v>
      </c>
      <c r="I67" s="39">
        <f t="shared" si="35"/>
        <v>0</v>
      </c>
      <c r="J67" s="39">
        <f t="shared" si="35"/>
        <v>0</v>
      </c>
      <c r="K67" s="39">
        <f t="shared" si="35"/>
        <v>0</v>
      </c>
      <c r="L67" s="39">
        <f t="shared" si="35"/>
        <v>0</v>
      </c>
      <c r="M67" s="39">
        <f t="shared" si="35"/>
        <v>0</v>
      </c>
      <c r="N67" s="39">
        <f t="shared" si="35"/>
        <v>0</v>
      </c>
      <c r="O67" s="39">
        <f t="shared" si="35"/>
        <v>0</v>
      </c>
      <c r="P67" s="39">
        <f t="shared" si="35"/>
        <v>0</v>
      </c>
      <c r="Q67" s="39">
        <f t="shared" si="35"/>
        <v>0</v>
      </c>
      <c r="R67" s="39">
        <f t="shared" si="35"/>
        <v>0</v>
      </c>
      <c r="S67" s="39">
        <f t="shared" si="35"/>
        <v>0</v>
      </c>
      <c r="T67" s="39">
        <f t="shared" si="35"/>
        <v>0</v>
      </c>
      <c r="U67" s="39">
        <f t="shared" si="35"/>
        <v>0</v>
      </c>
      <c r="V67" s="39">
        <f t="shared" si="35"/>
        <v>0</v>
      </c>
      <c r="W67" s="39">
        <f t="shared" si="35"/>
        <v>0</v>
      </c>
      <c r="X67" s="39">
        <f t="shared" si="35"/>
        <v>0</v>
      </c>
      <c r="Y67" s="39">
        <f t="shared" si="35"/>
        <v>0</v>
      </c>
      <c r="Z67" s="39">
        <f t="shared" si="35"/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N67" s="6">
        <f>L67-M67</f>
        <v>0</v>
      </c>
      <c r="AO67" s="14"/>
    </row>
    <row r="68" spans="1:41" ht="75" customHeight="1">
      <c r="A68" s="130"/>
      <c r="B68" s="130"/>
      <c r="C68" s="131"/>
      <c r="D68" s="127" t="s">
        <v>45</v>
      </c>
      <c r="E68" s="128"/>
      <c r="F68" s="41">
        <f>ROUND(F67/C61,2)</f>
        <v>1896.3</v>
      </c>
      <c r="G68" s="41">
        <f>ROUND(G67/C61,2)</f>
        <v>1896.3</v>
      </c>
      <c r="H68" s="41">
        <f>ROUND(H67/C61,2)</f>
        <v>0</v>
      </c>
      <c r="I68" s="41">
        <f>ROUND(I67/C61,2)</f>
        <v>0</v>
      </c>
      <c r="J68" s="41">
        <f>ROUND(J67/C61,2)</f>
        <v>0</v>
      </c>
      <c r="K68" s="41">
        <f>ROUND(K67/C61,2)</f>
        <v>0</v>
      </c>
      <c r="L68" s="41">
        <f>ROUND(L67/C61,2)</f>
        <v>0</v>
      </c>
      <c r="M68" s="41">
        <f>ROUND(M67/C61,2)</f>
        <v>0</v>
      </c>
      <c r="N68" s="41">
        <f>ROUND(N67/C61,2)</f>
        <v>0</v>
      </c>
      <c r="O68" s="41">
        <f>ROUND(O67/C61,2)</f>
        <v>0</v>
      </c>
      <c r="P68" s="41">
        <f>ROUND(P67/C61,2)</f>
        <v>0</v>
      </c>
      <c r="Q68" s="41">
        <f>ROUND(Q67/C61,2)</f>
        <v>0</v>
      </c>
      <c r="R68" s="41">
        <f>ROUND(R67/C61,2)</f>
        <v>0</v>
      </c>
      <c r="S68" s="41">
        <f>ROUND(S67/C61,2)</f>
        <v>0</v>
      </c>
      <c r="T68" s="41">
        <f>ROUND(T67/C61,2)</f>
        <v>0</v>
      </c>
      <c r="U68" s="41">
        <f>ROUND(U67/C61,2)</f>
        <v>0</v>
      </c>
      <c r="V68" s="41">
        <f>ROUND(V67/C61,2)</f>
        <v>0</v>
      </c>
      <c r="W68" s="41">
        <f>ROUND(W67/C61,2)</f>
        <v>0</v>
      </c>
      <c r="X68" s="41">
        <f>ROUND(X67/C61,2)</f>
        <v>0</v>
      </c>
      <c r="Y68" s="41">
        <f>ROUND(Y67/C61,2)</f>
        <v>0</v>
      </c>
      <c r="Z68" s="41">
        <f>ROUND(Z67/C61,2)</f>
        <v>0</v>
      </c>
      <c r="AC68" s="8" t="b">
        <v>0</v>
      </c>
      <c r="AD68" s="8" t="b">
        <v>0</v>
      </c>
      <c r="AE68" s="8" t="b">
        <v>0</v>
      </c>
      <c r="AF68" s="8" t="b">
        <v>0</v>
      </c>
      <c r="AG68" s="8" t="b">
        <v>0</v>
      </c>
      <c r="AH68" s="8" t="b">
        <v>0</v>
      </c>
      <c r="AI68" s="8" t="b">
        <v>0</v>
      </c>
      <c r="AJ68" s="8" t="b">
        <v>0</v>
      </c>
      <c r="AK68" s="8" t="b">
        <v>0</v>
      </c>
      <c r="AL68" s="8" t="b">
        <v>0</v>
      </c>
    </row>
    <row r="69" spans="1:41" ht="90" customHeight="1">
      <c r="A69" s="130"/>
      <c r="B69" s="130"/>
      <c r="C69" s="131"/>
      <c r="D69" s="127" t="s">
        <v>46</v>
      </c>
      <c r="E69" s="128"/>
      <c r="F69" s="39" t="s">
        <v>28</v>
      </c>
      <c r="G69" s="42">
        <f>IF(AC69=FALSE,0,AC69)</f>
        <v>1896.3</v>
      </c>
      <c r="H69" s="42" t="s">
        <v>28</v>
      </c>
      <c r="I69" s="42">
        <f>IF(AD69=FALSE,0,AD69)</f>
        <v>0</v>
      </c>
      <c r="J69" s="42">
        <f>IF(AE69=FALSE,0,AE69)</f>
        <v>0</v>
      </c>
      <c r="K69" s="42" t="s">
        <v>28</v>
      </c>
      <c r="L69" s="42">
        <f>IF(AF69=FALSE,0,AF69)</f>
        <v>0</v>
      </c>
      <c r="M69" s="42" t="s">
        <v>28</v>
      </c>
      <c r="N69" s="42" t="s">
        <v>28</v>
      </c>
      <c r="O69" s="42" t="s">
        <v>28</v>
      </c>
      <c r="P69" s="42" t="s">
        <v>28</v>
      </c>
      <c r="Q69" s="42">
        <f>IF(AG69=FALSE,0,AG69)</f>
        <v>0</v>
      </c>
      <c r="R69" s="42" t="s">
        <v>28</v>
      </c>
      <c r="S69" s="42">
        <f>IF(AH69=FALSE,0,AH69)</f>
        <v>0</v>
      </c>
      <c r="T69" s="42" t="s">
        <v>28</v>
      </c>
      <c r="U69" s="42">
        <f>IF(AI69=FALSE,0,AI69)</f>
        <v>0</v>
      </c>
      <c r="V69" s="42">
        <f>IF(AJ69=FALSE,0,AJ69)</f>
        <v>0</v>
      </c>
      <c r="W69" s="42">
        <f>IF(AK69=FALSE,0,AK69)</f>
        <v>0</v>
      </c>
      <c r="X69" s="42" t="s">
        <v>28</v>
      </c>
      <c r="Y69" s="42">
        <f>IF(AL69=FALSE,0,AL69)</f>
        <v>0</v>
      </c>
      <c r="Z69" s="42" t="s">
        <v>28</v>
      </c>
      <c r="AC69" s="8">
        <v>1896.3</v>
      </c>
      <c r="AD69" s="8" t="b">
        <v>0</v>
      </c>
      <c r="AE69" s="8" t="b">
        <v>0</v>
      </c>
      <c r="AF69" s="8" t="b">
        <v>0</v>
      </c>
      <c r="AG69" s="8" t="b">
        <v>0</v>
      </c>
      <c r="AH69" s="8" t="b">
        <v>0</v>
      </c>
      <c r="AI69" s="8" t="b">
        <v>0</v>
      </c>
      <c r="AJ69" s="8" t="b">
        <v>0</v>
      </c>
      <c r="AK69" s="8" t="b">
        <v>0</v>
      </c>
      <c r="AL69" s="8" t="b">
        <v>0</v>
      </c>
    </row>
    <row r="70" spans="1:41" ht="15" customHeight="1">
      <c r="A70" s="125" t="s">
        <v>276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26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41" ht="15" customHeight="1">
      <c r="A71" s="149" t="s">
        <v>165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1"/>
    </row>
    <row r="72" spans="1:41" ht="30" customHeight="1">
      <c r="A72" s="144" t="s">
        <v>17</v>
      </c>
      <c r="B72" s="138" t="s">
        <v>56</v>
      </c>
      <c r="C72" s="110">
        <v>138.66999999999999</v>
      </c>
      <c r="D72" s="171" t="s">
        <v>19</v>
      </c>
      <c r="E72" s="38" t="s">
        <v>20</v>
      </c>
      <c r="F72" s="39">
        <f>G72+I72+J72+L72+Q72+S72+U72+V72+W72+Y72+Z72</f>
        <v>262959.92</v>
      </c>
      <c r="G72" s="40">
        <v>262959.92</v>
      </c>
      <c r="H72" s="39">
        <v>0</v>
      </c>
      <c r="I72" s="40">
        <v>0</v>
      </c>
      <c r="J72" s="40">
        <v>0</v>
      </c>
      <c r="K72" s="39">
        <v>0</v>
      </c>
      <c r="L72" s="40">
        <v>0</v>
      </c>
      <c r="M72" s="39">
        <v>0</v>
      </c>
      <c r="N72" s="39">
        <v>0</v>
      </c>
      <c r="O72" s="39">
        <v>0</v>
      </c>
      <c r="P72" s="39">
        <v>0</v>
      </c>
      <c r="Q72" s="40">
        <v>0</v>
      </c>
      <c r="R72" s="39">
        <v>0</v>
      </c>
      <c r="S72" s="40">
        <v>0</v>
      </c>
      <c r="T72" s="39">
        <v>0</v>
      </c>
      <c r="U72" s="40">
        <v>0</v>
      </c>
      <c r="V72" s="40">
        <v>0</v>
      </c>
      <c r="W72" s="40">
        <v>0</v>
      </c>
      <c r="X72" s="39">
        <v>0</v>
      </c>
      <c r="Y72" s="40">
        <v>0</v>
      </c>
      <c r="Z72" s="39">
        <v>0</v>
      </c>
      <c r="AN72" s="6">
        <f>L72-M72</f>
        <v>0</v>
      </c>
    </row>
    <row r="73" spans="1:41" ht="60" customHeight="1">
      <c r="A73" s="144"/>
      <c r="B73" s="139"/>
      <c r="C73" s="110"/>
      <c r="D73" s="171"/>
      <c r="E73" s="38" t="s">
        <v>21</v>
      </c>
      <c r="F73" s="39">
        <f t="shared" ref="F73:F77" si="36">G73+I73+J73+L73+Q73+S73+U73+V73+W73+Y73+Z73</f>
        <v>0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41" ht="120" customHeight="1">
      <c r="A74" s="144"/>
      <c r="B74" s="139"/>
      <c r="C74" s="110"/>
      <c r="D74" s="171" t="s">
        <v>22</v>
      </c>
      <c r="E74" s="38" t="s">
        <v>23</v>
      </c>
      <c r="F74" s="39">
        <f t="shared" si="36"/>
        <v>0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41" ht="30" customHeight="1">
      <c r="A75" s="144"/>
      <c r="B75" s="139"/>
      <c r="C75" s="110"/>
      <c r="D75" s="171"/>
      <c r="E75" s="38" t="s">
        <v>24</v>
      </c>
      <c r="F75" s="39">
        <f t="shared" si="36"/>
        <v>0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41" ht="30" customHeight="1">
      <c r="A76" s="144"/>
      <c r="B76" s="139"/>
      <c r="C76" s="110"/>
      <c r="D76" s="171"/>
      <c r="E76" s="38" t="s">
        <v>25</v>
      </c>
      <c r="F76" s="39">
        <f t="shared" si="36"/>
        <v>0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41" ht="30" customHeight="1">
      <c r="A77" s="144"/>
      <c r="B77" s="139"/>
      <c r="C77" s="110"/>
      <c r="D77" s="171"/>
      <c r="E77" s="38" t="s">
        <v>26</v>
      </c>
      <c r="F77" s="39">
        <f t="shared" si="36"/>
        <v>0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41" ht="30" customHeight="1">
      <c r="A78" s="144"/>
      <c r="B78" s="139"/>
      <c r="C78" s="110"/>
      <c r="D78" s="127" t="s">
        <v>27</v>
      </c>
      <c r="E78" s="128"/>
      <c r="F78" s="39">
        <f>F72+F73+F74+F75+F76+F77</f>
        <v>262959.92</v>
      </c>
      <c r="G78" s="39">
        <f t="shared" ref="G78:Z78" si="37">G72+G73+G74+G75+G76+G77</f>
        <v>262959.92</v>
      </c>
      <c r="H78" s="39">
        <f t="shared" si="37"/>
        <v>0</v>
      </c>
      <c r="I78" s="39">
        <f t="shared" si="37"/>
        <v>0</v>
      </c>
      <c r="J78" s="39">
        <f t="shared" si="37"/>
        <v>0</v>
      </c>
      <c r="K78" s="39">
        <f t="shared" si="37"/>
        <v>0</v>
      </c>
      <c r="L78" s="39">
        <f t="shared" si="37"/>
        <v>0</v>
      </c>
      <c r="M78" s="39">
        <f t="shared" si="37"/>
        <v>0</v>
      </c>
      <c r="N78" s="39">
        <f t="shared" si="37"/>
        <v>0</v>
      </c>
      <c r="O78" s="39">
        <f t="shared" si="37"/>
        <v>0</v>
      </c>
      <c r="P78" s="39">
        <f t="shared" si="37"/>
        <v>0</v>
      </c>
      <c r="Q78" s="39">
        <f t="shared" si="37"/>
        <v>0</v>
      </c>
      <c r="R78" s="39">
        <f t="shared" si="37"/>
        <v>0</v>
      </c>
      <c r="S78" s="39">
        <f t="shared" si="37"/>
        <v>0</v>
      </c>
      <c r="T78" s="39">
        <f t="shared" si="37"/>
        <v>0</v>
      </c>
      <c r="U78" s="39">
        <f t="shared" si="37"/>
        <v>0</v>
      </c>
      <c r="V78" s="39">
        <f t="shared" si="37"/>
        <v>0</v>
      </c>
      <c r="W78" s="39">
        <f t="shared" si="37"/>
        <v>0</v>
      </c>
      <c r="X78" s="39">
        <f t="shared" si="37"/>
        <v>0</v>
      </c>
      <c r="Y78" s="39">
        <f t="shared" si="37"/>
        <v>0</v>
      </c>
      <c r="Z78" s="39">
        <f t="shared" si="37"/>
        <v>0</v>
      </c>
      <c r="AN78" s="6">
        <f>L78-M78</f>
        <v>0</v>
      </c>
      <c r="AO78" s="14"/>
    </row>
    <row r="79" spans="1:41" ht="75" customHeight="1">
      <c r="A79" s="144"/>
      <c r="B79" s="139"/>
      <c r="C79" s="110"/>
      <c r="D79" s="127" t="s">
        <v>45</v>
      </c>
      <c r="E79" s="128"/>
      <c r="F79" s="41">
        <f>ROUND(F78/C72,2)</f>
        <v>1896.3</v>
      </c>
      <c r="G79" s="41">
        <f>ROUND(G78/C72,2)</f>
        <v>1896.3</v>
      </c>
      <c r="H79" s="41">
        <f>ROUND(H78/C72,2)</f>
        <v>0</v>
      </c>
      <c r="I79" s="41">
        <f>ROUND(I78/C72,2)</f>
        <v>0</v>
      </c>
      <c r="J79" s="41">
        <f>ROUND(J78/C72,2)</f>
        <v>0</v>
      </c>
      <c r="K79" s="41">
        <f>ROUND(K78/C72,2)</f>
        <v>0</v>
      </c>
      <c r="L79" s="41">
        <f>ROUND(L78/C72,2)</f>
        <v>0</v>
      </c>
      <c r="M79" s="41">
        <f>ROUND(M78/C72,2)</f>
        <v>0</v>
      </c>
      <c r="N79" s="41">
        <f>ROUND(N78/C72,2)</f>
        <v>0</v>
      </c>
      <c r="O79" s="41">
        <f>ROUND(O78/C72,2)</f>
        <v>0</v>
      </c>
      <c r="P79" s="41">
        <f>ROUND(P78/C72,2)</f>
        <v>0</v>
      </c>
      <c r="Q79" s="41">
        <f>ROUND(Q78/C72,2)</f>
        <v>0</v>
      </c>
      <c r="R79" s="41">
        <f>ROUND(R78/C72,2)</f>
        <v>0</v>
      </c>
      <c r="S79" s="41">
        <f>ROUND(S78/C72,2)</f>
        <v>0</v>
      </c>
      <c r="T79" s="41">
        <f>ROUND(T78/C72,2)</f>
        <v>0</v>
      </c>
      <c r="U79" s="41">
        <f>ROUND(U78/C72,2)</f>
        <v>0</v>
      </c>
      <c r="V79" s="41">
        <f>ROUND(V78/C72,2)</f>
        <v>0</v>
      </c>
      <c r="W79" s="41">
        <f>ROUND(W78/C72,2)</f>
        <v>0</v>
      </c>
      <c r="X79" s="41">
        <f>ROUND(X78/C72,2)</f>
        <v>0</v>
      </c>
      <c r="Y79" s="41">
        <f>ROUND(Y78/C72,2)</f>
        <v>0</v>
      </c>
      <c r="Z79" s="41">
        <f>ROUND(Z78/C72,2)</f>
        <v>0</v>
      </c>
      <c r="AC79" s="8" t="b">
        <v>0</v>
      </c>
      <c r="AD79" s="8" t="b">
        <v>0</v>
      </c>
      <c r="AE79" s="8" t="b">
        <v>0</v>
      </c>
      <c r="AF79" s="8" t="b">
        <v>0</v>
      </c>
      <c r="AG79" s="8" t="b">
        <v>0</v>
      </c>
      <c r="AH79" s="8" t="b">
        <v>0</v>
      </c>
      <c r="AI79" s="8" t="b">
        <v>0</v>
      </c>
      <c r="AJ79" s="8" t="b">
        <v>0</v>
      </c>
      <c r="AK79" s="8" t="b">
        <v>0</v>
      </c>
      <c r="AL79" s="8" t="b">
        <v>0</v>
      </c>
    </row>
    <row r="80" spans="1:41" ht="90" customHeight="1">
      <c r="A80" s="144"/>
      <c r="B80" s="140"/>
      <c r="C80" s="110"/>
      <c r="D80" s="127" t="s">
        <v>46</v>
      </c>
      <c r="E80" s="128"/>
      <c r="F80" s="39" t="s">
        <v>28</v>
      </c>
      <c r="G80" s="42">
        <f>IF(AC80=FALSE,0,AC80)</f>
        <v>1896.3</v>
      </c>
      <c r="H80" s="42" t="s">
        <v>28</v>
      </c>
      <c r="I80" s="42">
        <f>IF(AD80=FALSE,0,AD80)</f>
        <v>0</v>
      </c>
      <c r="J80" s="42">
        <f>IF(AE80=FALSE,0,AE80)</f>
        <v>0</v>
      </c>
      <c r="K80" s="42" t="s">
        <v>28</v>
      </c>
      <c r="L80" s="42">
        <f>IF(AF80=FALSE,0,AF80)</f>
        <v>0</v>
      </c>
      <c r="M80" s="42" t="s">
        <v>28</v>
      </c>
      <c r="N80" s="42" t="s">
        <v>28</v>
      </c>
      <c r="O80" s="42" t="s">
        <v>28</v>
      </c>
      <c r="P80" s="42" t="s">
        <v>28</v>
      </c>
      <c r="Q80" s="42">
        <f>IF(AG80=FALSE,0,AG80)</f>
        <v>0</v>
      </c>
      <c r="R80" s="42" t="s">
        <v>28</v>
      </c>
      <c r="S80" s="42">
        <f>IF(AH80=FALSE,0,AH80)</f>
        <v>0</v>
      </c>
      <c r="T80" s="42" t="s">
        <v>28</v>
      </c>
      <c r="U80" s="42">
        <f>IF(AI80=FALSE,0,AI80)</f>
        <v>0</v>
      </c>
      <c r="V80" s="42">
        <f>IF(AJ80=FALSE,0,AJ80)</f>
        <v>0</v>
      </c>
      <c r="W80" s="42">
        <f>IF(AK80=FALSE,0,AK80)</f>
        <v>0</v>
      </c>
      <c r="X80" s="42" t="s">
        <v>28</v>
      </c>
      <c r="Y80" s="42">
        <f>IF(AL80=FALSE,0,AL80)</f>
        <v>0</v>
      </c>
      <c r="Z80" s="42" t="s">
        <v>28</v>
      </c>
      <c r="AC80" s="8">
        <v>1896.3</v>
      </c>
      <c r="AD80" s="8" t="b">
        <v>0</v>
      </c>
      <c r="AE80" s="8" t="b">
        <v>0</v>
      </c>
      <c r="AF80" s="8" t="b">
        <v>0</v>
      </c>
      <c r="AG80" s="8" t="b">
        <v>0</v>
      </c>
      <c r="AH80" s="8" t="b">
        <v>0</v>
      </c>
      <c r="AI80" s="8" t="b">
        <v>0</v>
      </c>
      <c r="AJ80" s="8" t="b">
        <v>0</v>
      </c>
      <c r="AK80" s="8" t="b">
        <v>0</v>
      </c>
      <c r="AL80" s="8" t="b">
        <v>0</v>
      </c>
    </row>
    <row r="81" spans="1:41" ht="30" customHeight="1">
      <c r="A81" s="144" t="s">
        <v>40</v>
      </c>
      <c r="B81" s="138" t="s">
        <v>408</v>
      </c>
      <c r="C81" s="110">
        <f>C72</f>
        <v>138.66999999999999</v>
      </c>
      <c r="D81" s="171" t="s">
        <v>19</v>
      </c>
      <c r="E81" s="38" t="s">
        <v>20</v>
      </c>
      <c r="F81" s="39">
        <f>G81+I81+J81+L81+Q81+S81+U81+V81+W81+Y81+Z81</f>
        <v>262959.92</v>
      </c>
      <c r="G81" s="40">
        <f>G72</f>
        <v>262959.92</v>
      </c>
      <c r="H81" s="39">
        <f t="shared" ref="H81:Z81" si="38">H72</f>
        <v>0</v>
      </c>
      <c r="I81" s="39">
        <f t="shared" si="38"/>
        <v>0</v>
      </c>
      <c r="J81" s="39">
        <f t="shared" si="38"/>
        <v>0</v>
      </c>
      <c r="K81" s="39">
        <f t="shared" si="38"/>
        <v>0</v>
      </c>
      <c r="L81" s="39">
        <f t="shared" si="38"/>
        <v>0</v>
      </c>
      <c r="M81" s="39">
        <f t="shared" si="38"/>
        <v>0</v>
      </c>
      <c r="N81" s="39">
        <f t="shared" si="38"/>
        <v>0</v>
      </c>
      <c r="O81" s="39">
        <f t="shared" si="38"/>
        <v>0</v>
      </c>
      <c r="P81" s="39">
        <f t="shared" si="38"/>
        <v>0</v>
      </c>
      <c r="Q81" s="39">
        <f t="shared" si="38"/>
        <v>0</v>
      </c>
      <c r="R81" s="39">
        <f t="shared" si="38"/>
        <v>0</v>
      </c>
      <c r="S81" s="39">
        <f t="shared" si="38"/>
        <v>0</v>
      </c>
      <c r="T81" s="39">
        <f t="shared" si="38"/>
        <v>0</v>
      </c>
      <c r="U81" s="39">
        <f t="shared" si="38"/>
        <v>0</v>
      </c>
      <c r="V81" s="39">
        <f t="shared" si="38"/>
        <v>0</v>
      </c>
      <c r="W81" s="39">
        <f t="shared" si="38"/>
        <v>0</v>
      </c>
      <c r="X81" s="39">
        <f t="shared" si="38"/>
        <v>0</v>
      </c>
      <c r="Y81" s="39">
        <f t="shared" si="38"/>
        <v>0</v>
      </c>
      <c r="Z81" s="39">
        <f t="shared" si="38"/>
        <v>0</v>
      </c>
      <c r="AN81" s="6">
        <f>L81-M81</f>
        <v>0</v>
      </c>
    </row>
    <row r="82" spans="1:41" ht="60" customHeight="1">
      <c r="A82" s="144"/>
      <c r="B82" s="139"/>
      <c r="C82" s="110"/>
      <c r="D82" s="171"/>
      <c r="E82" s="38" t="s">
        <v>21</v>
      </c>
      <c r="F82" s="39">
        <f t="shared" ref="F82:F86" si="39">G82+I82+J82+L82+Q82+S82+U82+V82+W82+Y82+Z82</f>
        <v>0</v>
      </c>
      <c r="G82" s="39">
        <f t="shared" ref="G82:Z82" si="40">G73</f>
        <v>0</v>
      </c>
      <c r="H82" s="39">
        <f t="shared" si="40"/>
        <v>0</v>
      </c>
      <c r="I82" s="39">
        <f t="shared" si="40"/>
        <v>0</v>
      </c>
      <c r="J82" s="39">
        <f t="shared" si="40"/>
        <v>0</v>
      </c>
      <c r="K82" s="39">
        <f t="shared" si="40"/>
        <v>0</v>
      </c>
      <c r="L82" s="39">
        <f t="shared" si="40"/>
        <v>0</v>
      </c>
      <c r="M82" s="39">
        <f t="shared" si="40"/>
        <v>0</v>
      </c>
      <c r="N82" s="39">
        <f t="shared" si="40"/>
        <v>0</v>
      </c>
      <c r="O82" s="39">
        <f t="shared" si="40"/>
        <v>0</v>
      </c>
      <c r="P82" s="39">
        <f t="shared" si="40"/>
        <v>0</v>
      </c>
      <c r="Q82" s="39">
        <f t="shared" si="40"/>
        <v>0</v>
      </c>
      <c r="R82" s="39">
        <f t="shared" si="40"/>
        <v>0</v>
      </c>
      <c r="S82" s="39">
        <f t="shared" si="40"/>
        <v>0</v>
      </c>
      <c r="T82" s="39">
        <f t="shared" si="40"/>
        <v>0</v>
      </c>
      <c r="U82" s="39">
        <f t="shared" si="40"/>
        <v>0</v>
      </c>
      <c r="V82" s="39">
        <f t="shared" si="40"/>
        <v>0</v>
      </c>
      <c r="W82" s="39">
        <f t="shared" si="40"/>
        <v>0</v>
      </c>
      <c r="X82" s="39">
        <f t="shared" si="40"/>
        <v>0</v>
      </c>
      <c r="Y82" s="39">
        <f t="shared" si="40"/>
        <v>0</v>
      </c>
      <c r="Z82" s="39">
        <f t="shared" si="40"/>
        <v>0</v>
      </c>
    </row>
    <row r="83" spans="1:41" ht="120" customHeight="1">
      <c r="A83" s="144"/>
      <c r="B83" s="139"/>
      <c r="C83" s="110"/>
      <c r="D83" s="171" t="s">
        <v>22</v>
      </c>
      <c r="E83" s="38" t="s">
        <v>41</v>
      </c>
      <c r="F83" s="39">
        <f t="shared" si="39"/>
        <v>0</v>
      </c>
      <c r="G83" s="39">
        <f t="shared" ref="G83:Z83" si="41">G74</f>
        <v>0</v>
      </c>
      <c r="H83" s="39">
        <f t="shared" si="41"/>
        <v>0</v>
      </c>
      <c r="I83" s="39">
        <f t="shared" si="41"/>
        <v>0</v>
      </c>
      <c r="J83" s="39">
        <f t="shared" si="41"/>
        <v>0</v>
      </c>
      <c r="K83" s="39">
        <f t="shared" si="41"/>
        <v>0</v>
      </c>
      <c r="L83" s="39">
        <f t="shared" si="41"/>
        <v>0</v>
      </c>
      <c r="M83" s="39">
        <f t="shared" si="41"/>
        <v>0</v>
      </c>
      <c r="N83" s="39">
        <f t="shared" si="41"/>
        <v>0</v>
      </c>
      <c r="O83" s="39">
        <f t="shared" si="41"/>
        <v>0</v>
      </c>
      <c r="P83" s="39">
        <f t="shared" si="41"/>
        <v>0</v>
      </c>
      <c r="Q83" s="39">
        <f t="shared" si="41"/>
        <v>0</v>
      </c>
      <c r="R83" s="39">
        <f t="shared" si="41"/>
        <v>0</v>
      </c>
      <c r="S83" s="39">
        <f t="shared" si="41"/>
        <v>0</v>
      </c>
      <c r="T83" s="39">
        <f t="shared" si="41"/>
        <v>0</v>
      </c>
      <c r="U83" s="39">
        <f t="shared" si="41"/>
        <v>0</v>
      </c>
      <c r="V83" s="39">
        <f t="shared" si="41"/>
        <v>0</v>
      </c>
      <c r="W83" s="39">
        <f t="shared" si="41"/>
        <v>0</v>
      </c>
      <c r="X83" s="39">
        <f t="shared" si="41"/>
        <v>0</v>
      </c>
      <c r="Y83" s="39">
        <f t="shared" si="41"/>
        <v>0</v>
      </c>
      <c r="Z83" s="39">
        <f t="shared" si="41"/>
        <v>0</v>
      </c>
    </row>
    <row r="84" spans="1:41" ht="30" customHeight="1">
      <c r="A84" s="144"/>
      <c r="B84" s="139"/>
      <c r="C84" s="110"/>
      <c r="D84" s="171"/>
      <c r="E84" s="38" t="s">
        <v>24</v>
      </c>
      <c r="F84" s="39">
        <f t="shared" si="39"/>
        <v>0</v>
      </c>
      <c r="G84" s="39">
        <f t="shared" ref="G84:Z84" si="42">G75</f>
        <v>0</v>
      </c>
      <c r="H84" s="39">
        <f t="shared" si="42"/>
        <v>0</v>
      </c>
      <c r="I84" s="39">
        <f t="shared" si="42"/>
        <v>0</v>
      </c>
      <c r="J84" s="39">
        <f t="shared" si="42"/>
        <v>0</v>
      </c>
      <c r="K84" s="39">
        <f t="shared" si="42"/>
        <v>0</v>
      </c>
      <c r="L84" s="39">
        <f t="shared" si="42"/>
        <v>0</v>
      </c>
      <c r="M84" s="39">
        <f t="shared" si="42"/>
        <v>0</v>
      </c>
      <c r="N84" s="39">
        <f t="shared" si="42"/>
        <v>0</v>
      </c>
      <c r="O84" s="39">
        <f t="shared" si="42"/>
        <v>0</v>
      </c>
      <c r="P84" s="39">
        <f t="shared" si="42"/>
        <v>0</v>
      </c>
      <c r="Q84" s="39">
        <f t="shared" si="42"/>
        <v>0</v>
      </c>
      <c r="R84" s="39">
        <f t="shared" si="42"/>
        <v>0</v>
      </c>
      <c r="S84" s="39">
        <f t="shared" si="42"/>
        <v>0</v>
      </c>
      <c r="T84" s="39">
        <f t="shared" si="42"/>
        <v>0</v>
      </c>
      <c r="U84" s="39">
        <f t="shared" si="42"/>
        <v>0</v>
      </c>
      <c r="V84" s="39">
        <f t="shared" si="42"/>
        <v>0</v>
      </c>
      <c r="W84" s="39">
        <f t="shared" si="42"/>
        <v>0</v>
      </c>
      <c r="X84" s="39">
        <f t="shared" si="42"/>
        <v>0</v>
      </c>
      <c r="Y84" s="39">
        <f t="shared" si="42"/>
        <v>0</v>
      </c>
      <c r="Z84" s="39">
        <f t="shared" si="42"/>
        <v>0</v>
      </c>
    </row>
    <row r="85" spans="1:41" ht="30" customHeight="1">
      <c r="A85" s="144"/>
      <c r="B85" s="139"/>
      <c r="C85" s="110"/>
      <c r="D85" s="171"/>
      <c r="E85" s="38" t="s">
        <v>25</v>
      </c>
      <c r="F85" s="39">
        <f t="shared" si="39"/>
        <v>0</v>
      </c>
      <c r="G85" s="39">
        <f t="shared" ref="G85:Z85" si="43">G76</f>
        <v>0</v>
      </c>
      <c r="H85" s="39">
        <f t="shared" si="43"/>
        <v>0</v>
      </c>
      <c r="I85" s="39">
        <f t="shared" si="43"/>
        <v>0</v>
      </c>
      <c r="J85" s="39">
        <f t="shared" si="43"/>
        <v>0</v>
      </c>
      <c r="K85" s="39">
        <f t="shared" si="43"/>
        <v>0</v>
      </c>
      <c r="L85" s="39">
        <f t="shared" si="43"/>
        <v>0</v>
      </c>
      <c r="M85" s="39">
        <f t="shared" si="43"/>
        <v>0</v>
      </c>
      <c r="N85" s="39">
        <f t="shared" si="43"/>
        <v>0</v>
      </c>
      <c r="O85" s="39">
        <f t="shared" si="43"/>
        <v>0</v>
      </c>
      <c r="P85" s="39">
        <f t="shared" si="43"/>
        <v>0</v>
      </c>
      <c r="Q85" s="39">
        <f t="shared" si="43"/>
        <v>0</v>
      </c>
      <c r="R85" s="39">
        <f t="shared" si="43"/>
        <v>0</v>
      </c>
      <c r="S85" s="39">
        <f t="shared" si="43"/>
        <v>0</v>
      </c>
      <c r="T85" s="39">
        <f t="shared" si="43"/>
        <v>0</v>
      </c>
      <c r="U85" s="39">
        <f t="shared" si="43"/>
        <v>0</v>
      </c>
      <c r="V85" s="39">
        <f t="shared" si="43"/>
        <v>0</v>
      </c>
      <c r="W85" s="39">
        <f t="shared" si="43"/>
        <v>0</v>
      </c>
      <c r="X85" s="39">
        <f t="shared" si="43"/>
        <v>0</v>
      </c>
      <c r="Y85" s="39">
        <f t="shared" si="43"/>
        <v>0</v>
      </c>
      <c r="Z85" s="39">
        <f t="shared" si="43"/>
        <v>0</v>
      </c>
    </row>
    <row r="86" spans="1:41" ht="30" customHeight="1">
      <c r="A86" s="144"/>
      <c r="B86" s="139"/>
      <c r="C86" s="110"/>
      <c r="D86" s="171"/>
      <c r="E86" s="38" t="s">
        <v>26</v>
      </c>
      <c r="F86" s="39">
        <f t="shared" si="39"/>
        <v>0</v>
      </c>
      <c r="G86" s="39">
        <f t="shared" ref="G86:Z86" si="44">G77</f>
        <v>0</v>
      </c>
      <c r="H86" s="39">
        <f t="shared" si="44"/>
        <v>0</v>
      </c>
      <c r="I86" s="39">
        <f t="shared" si="44"/>
        <v>0</v>
      </c>
      <c r="J86" s="39">
        <f t="shared" si="44"/>
        <v>0</v>
      </c>
      <c r="K86" s="39">
        <f t="shared" si="44"/>
        <v>0</v>
      </c>
      <c r="L86" s="39">
        <f t="shared" si="44"/>
        <v>0</v>
      </c>
      <c r="M86" s="39">
        <f t="shared" si="44"/>
        <v>0</v>
      </c>
      <c r="N86" s="39">
        <f t="shared" si="44"/>
        <v>0</v>
      </c>
      <c r="O86" s="39">
        <f t="shared" si="44"/>
        <v>0</v>
      </c>
      <c r="P86" s="39">
        <f t="shared" si="44"/>
        <v>0</v>
      </c>
      <c r="Q86" s="39">
        <f t="shared" si="44"/>
        <v>0</v>
      </c>
      <c r="R86" s="39">
        <f t="shared" si="44"/>
        <v>0</v>
      </c>
      <c r="S86" s="39">
        <f t="shared" si="44"/>
        <v>0</v>
      </c>
      <c r="T86" s="39">
        <f t="shared" si="44"/>
        <v>0</v>
      </c>
      <c r="U86" s="39">
        <f t="shared" si="44"/>
        <v>0</v>
      </c>
      <c r="V86" s="39">
        <f t="shared" si="44"/>
        <v>0</v>
      </c>
      <c r="W86" s="39">
        <f t="shared" si="44"/>
        <v>0</v>
      </c>
      <c r="X86" s="39">
        <f t="shared" si="44"/>
        <v>0</v>
      </c>
      <c r="Y86" s="39">
        <f t="shared" si="44"/>
        <v>0</v>
      </c>
      <c r="Z86" s="39">
        <f t="shared" si="44"/>
        <v>0</v>
      </c>
    </row>
    <row r="87" spans="1:41" s="3" customFormat="1" ht="30" customHeight="1">
      <c r="A87" s="144"/>
      <c r="B87" s="139"/>
      <c r="C87" s="110"/>
      <c r="D87" s="127" t="s">
        <v>27</v>
      </c>
      <c r="E87" s="128"/>
      <c r="F87" s="39">
        <f>F81+F82+F83+F84+F85+F86</f>
        <v>262959.92</v>
      </c>
      <c r="G87" s="39">
        <f t="shared" ref="G87:Z87" si="45">G81+G82+G83+G84+G85+G86</f>
        <v>262959.92</v>
      </c>
      <c r="H87" s="39">
        <f t="shared" si="45"/>
        <v>0</v>
      </c>
      <c r="I87" s="39">
        <f t="shared" si="45"/>
        <v>0</v>
      </c>
      <c r="J87" s="39">
        <f t="shared" si="45"/>
        <v>0</v>
      </c>
      <c r="K87" s="39">
        <f t="shared" si="45"/>
        <v>0</v>
      </c>
      <c r="L87" s="39">
        <f t="shared" si="45"/>
        <v>0</v>
      </c>
      <c r="M87" s="39">
        <f t="shared" si="45"/>
        <v>0</v>
      </c>
      <c r="N87" s="39">
        <f t="shared" si="45"/>
        <v>0</v>
      </c>
      <c r="O87" s="39">
        <f t="shared" si="45"/>
        <v>0</v>
      </c>
      <c r="P87" s="39">
        <f t="shared" si="45"/>
        <v>0</v>
      </c>
      <c r="Q87" s="39">
        <f t="shared" si="45"/>
        <v>0</v>
      </c>
      <c r="R87" s="39">
        <f t="shared" si="45"/>
        <v>0</v>
      </c>
      <c r="S87" s="39">
        <f t="shared" si="45"/>
        <v>0</v>
      </c>
      <c r="T87" s="39">
        <f t="shared" si="45"/>
        <v>0</v>
      </c>
      <c r="U87" s="39">
        <f t="shared" si="45"/>
        <v>0</v>
      </c>
      <c r="V87" s="39">
        <f t="shared" si="45"/>
        <v>0</v>
      </c>
      <c r="W87" s="39">
        <f t="shared" si="45"/>
        <v>0</v>
      </c>
      <c r="X87" s="39">
        <f t="shared" si="45"/>
        <v>0</v>
      </c>
      <c r="Y87" s="39">
        <f t="shared" si="45"/>
        <v>0</v>
      </c>
      <c r="Z87" s="39">
        <f t="shared" si="45"/>
        <v>0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N87" s="6">
        <f>L87-M87</f>
        <v>0</v>
      </c>
      <c r="AO87" s="14"/>
    </row>
    <row r="88" spans="1:41" ht="75" customHeight="1">
      <c r="A88" s="144"/>
      <c r="B88" s="139"/>
      <c r="C88" s="110"/>
      <c r="D88" s="127" t="s">
        <v>45</v>
      </c>
      <c r="E88" s="128"/>
      <c r="F88" s="41">
        <f>ROUND(F87/C81,2)</f>
        <v>1896.3</v>
      </c>
      <c r="G88" s="41">
        <f>ROUND(G87/C81,2)</f>
        <v>1896.3</v>
      </c>
      <c r="H88" s="41">
        <f>ROUND(H87/C81,2)</f>
        <v>0</v>
      </c>
      <c r="I88" s="41">
        <f>ROUND(I87/C81,2)</f>
        <v>0</v>
      </c>
      <c r="J88" s="41">
        <f>ROUND(J87/C81,2)</f>
        <v>0</v>
      </c>
      <c r="K88" s="41">
        <f>ROUND(K87/C81,2)</f>
        <v>0</v>
      </c>
      <c r="L88" s="41">
        <f>ROUND(L87/C81,2)</f>
        <v>0</v>
      </c>
      <c r="M88" s="41">
        <f>ROUND(M87/C81,2)</f>
        <v>0</v>
      </c>
      <c r="N88" s="41">
        <f>ROUND(N87/C81,2)</f>
        <v>0</v>
      </c>
      <c r="O88" s="41">
        <f>ROUND(O87/C81,2)</f>
        <v>0</v>
      </c>
      <c r="P88" s="41">
        <f>ROUND(P87/C81,2)</f>
        <v>0</v>
      </c>
      <c r="Q88" s="41">
        <f>ROUND(Q87/C81,2)</f>
        <v>0</v>
      </c>
      <c r="R88" s="41">
        <f>ROUND(R87/C81,2)</f>
        <v>0</v>
      </c>
      <c r="S88" s="41">
        <f>ROUND(S87/C81,2)</f>
        <v>0</v>
      </c>
      <c r="T88" s="41">
        <f>ROUND(T87/C81,2)</f>
        <v>0</v>
      </c>
      <c r="U88" s="41">
        <f>ROUND(U87/C81,2)</f>
        <v>0</v>
      </c>
      <c r="V88" s="41">
        <f>ROUND(V87/C81,2)</f>
        <v>0</v>
      </c>
      <c r="W88" s="41">
        <f>ROUND(W87/C81,2)</f>
        <v>0</v>
      </c>
      <c r="X88" s="41">
        <f>ROUND(X87/C81,2)</f>
        <v>0</v>
      </c>
      <c r="Y88" s="41">
        <f>ROUND(Y87/C81,2)</f>
        <v>0</v>
      </c>
      <c r="Z88" s="41">
        <f>ROUND(Z87/C81,2)</f>
        <v>0</v>
      </c>
      <c r="AC88" s="8" t="b">
        <v>0</v>
      </c>
      <c r="AD88" s="8" t="b">
        <v>0</v>
      </c>
      <c r="AE88" s="8" t="b">
        <v>0</v>
      </c>
      <c r="AF88" s="8" t="b">
        <v>0</v>
      </c>
      <c r="AG88" s="8" t="b">
        <v>0</v>
      </c>
      <c r="AH88" s="8" t="b">
        <v>0</v>
      </c>
      <c r="AI88" s="8" t="b">
        <v>0</v>
      </c>
      <c r="AJ88" s="8" t="b">
        <v>0</v>
      </c>
      <c r="AK88" s="8" t="b">
        <v>0</v>
      </c>
      <c r="AL88" s="8" t="b">
        <v>0</v>
      </c>
    </row>
    <row r="89" spans="1:41" ht="90" customHeight="1">
      <c r="A89" s="144"/>
      <c r="B89" s="140"/>
      <c r="C89" s="110"/>
      <c r="D89" s="127" t="s">
        <v>46</v>
      </c>
      <c r="E89" s="128"/>
      <c r="F89" s="39" t="s">
        <v>28</v>
      </c>
      <c r="G89" s="42">
        <f>IF(AC89=FALSE,0,AC89)</f>
        <v>1896.3</v>
      </c>
      <c r="H89" s="42" t="s">
        <v>28</v>
      </c>
      <c r="I89" s="42">
        <f>IF(AD89=FALSE,0,AD89)</f>
        <v>0</v>
      </c>
      <c r="J89" s="42">
        <f>IF(AE89=FALSE,0,AE89)</f>
        <v>0</v>
      </c>
      <c r="K89" s="42" t="s">
        <v>28</v>
      </c>
      <c r="L89" s="42">
        <f>IF(AF89=FALSE,0,AF89)</f>
        <v>0</v>
      </c>
      <c r="M89" s="42" t="s">
        <v>28</v>
      </c>
      <c r="N89" s="42" t="s">
        <v>28</v>
      </c>
      <c r="O89" s="42" t="s">
        <v>28</v>
      </c>
      <c r="P89" s="42" t="s">
        <v>28</v>
      </c>
      <c r="Q89" s="42">
        <f>IF(AG89=FALSE,0,AG89)</f>
        <v>0</v>
      </c>
      <c r="R89" s="42" t="s">
        <v>28</v>
      </c>
      <c r="S89" s="42">
        <f>IF(AH89=FALSE,0,AH89)</f>
        <v>0</v>
      </c>
      <c r="T89" s="42" t="s">
        <v>28</v>
      </c>
      <c r="U89" s="42">
        <f>IF(AI89=FALSE,0,AI89)</f>
        <v>0</v>
      </c>
      <c r="V89" s="42">
        <f>IF(AJ89=FALSE,0,AJ89)</f>
        <v>0</v>
      </c>
      <c r="W89" s="42">
        <f>IF(AK89=FALSE,0,AK89)</f>
        <v>0</v>
      </c>
      <c r="X89" s="42" t="s">
        <v>28</v>
      </c>
      <c r="Y89" s="42">
        <f>IF(AL89=FALSE,0,AL89)</f>
        <v>0</v>
      </c>
      <c r="Z89" s="42" t="s">
        <v>28</v>
      </c>
      <c r="AC89" s="8">
        <v>1896.3</v>
      </c>
      <c r="AD89" s="8" t="b">
        <v>0</v>
      </c>
      <c r="AE89" s="8" t="b">
        <v>0</v>
      </c>
      <c r="AF89" s="8" t="b">
        <v>0</v>
      </c>
      <c r="AG89" s="8" t="b">
        <v>0</v>
      </c>
      <c r="AH89" s="8" t="b">
        <v>0</v>
      </c>
      <c r="AI89" s="8" t="b">
        <v>0</v>
      </c>
      <c r="AJ89" s="8" t="b">
        <v>0</v>
      </c>
      <c r="AK89" s="8" t="b">
        <v>0</v>
      </c>
      <c r="AL89" s="8" t="b">
        <v>0</v>
      </c>
    </row>
    <row r="90" spans="1:41" ht="30" customHeight="1">
      <c r="A90" s="144" t="s">
        <v>40</v>
      </c>
      <c r="B90" s="138" t="s">
        <v>409</v>
      </c>
      <c r="C90" s="110">
        <f>C81</f>
        <v>138.66999999999999</v>
      </c>
      <c r="D90" s="171" t="s">
        <v>19</v>
      </c>
      <c r="E90" s="38" t="s">
        <v>20</v>
      </c>
      <c r="F90" s="39">
        <f>G90+I90+J90+L90+Q90+S90+U90+V90+W90+Y90+Z90</f>
        <v>262959.92</v>
      </c>
      <c r="G90" s="40">
        <f>G81</f>
        <v>262959.92</v>
      </c>
      <c r="H90" s="39">
        <f t="shared" ref="H90:Z90" si="46">H81</f>
        <v>0</v>
      </c>
      <c r="I90" s="39">
        <f t="shared" si="46"/>
        <v>0</v>
      </c>
      <c r="J90" s="39">
        <f t="shared" si="46"/>
        <v>0</v>
      </c>
      <c r="K90" s="39">
        <f t="shared" si="46"/>
        <v>0</v>
      </c>
      <c r="L90" s="39">
        <f t="shared" si="46"/>
        <v>0</v>
      </c>
      <c r="M90" s="39">
        <f t="shared" si="46"/>
        <v>0</v>
      </c>
      <c r="N90" s="39">
        <f t="shared" si="46"/>
        <v>0</v>
      </c>
      <c r="O90" s="39">
        <f t="shared" si="46"/>
        <v>0</v>
      </c>
      <c r="P90" s="39">
        <f t="shared" si="46"/>
        <v>0</v>
      </c>
      <c r="Q90" s="39">
        <f t="shared" si="46"/>
        <v>0</v>
      </c>
      <c r="R90" s="39">
        <f t="shared" si="46"/>
        <v>0</v>
      </c>
      <c r="S90" s="39">
        <f t="shared" si="46"/>
        <v>0</v>
      </c>
      <c r="T90" s="39">
        <f t="shared" si="46"/>
        <v>0</v>
      </c>
      <c r="U90" s="39">
        <f t="shared" si="46"/>
        <v>0</v>
      </c>
      <c r="V90" s="39">
        <f t="shared" si="46"/>
        <v>0</v>
      </c>
      <c r="W90" s="39">
        <f t="shared" si="46"/>
        <v>0</v>
      </c>
      <c r="X90" s="39">
        <f t="shared" si="46"/>
        <v>0</v>
      </c>
      <c r="Y90" s="39">
        <f t="shared" si="46"/>
        <v>0</v>
      </c>
      <c r="Z90" s="39">
        <f t="shared" si="46"/>
        <v>0</v>
      </c>
      <c r="AN90" s="6">
        <f>L90-M90</f>
        <v>0</v>
      </c>
    </row>
    <row r="91" spans="1:41" ht="60" customHeight="1">
      <c r="A91" s="144"/>
      <c r="B91" s="139"/>
      <c r="C91" s="110"/>
      <c r="D91" s="171"/>
      <c r="E91" s="38" t="s">
        <v>21</v>
      </c>
      <c r="F91" s="39">
        <f t="shared" ref="F91:F95" si="47">G91+I91+J91+L91+Q91+S91+U91+V91+W91+Y91+Z91</f>
        <v>0</v>
      </c>
      <c r="G91" s="39">
        <f t="shared" ref="G91:Z91" si="48">G82</f>
        <v>0</v>
      </c>
      <c r="H91" s="39">
        <f t="shared" si="48"/>
        <v>0</v>
      </c>
      <c r="I91" s="39">
        <f t="shared" si="48"/>
        <v>0</v>
      </c>
      <c r="J91" s="39">
        <f t="shared" si="48"/>
        <v>0</v>
      </c>
      <c r="K91" s="39">
        <f t="shared" si="48"/>
        <v>0</v>
      </c>
      <c r="L91" s="39">
        <f t="shared" si="48"/>
        <v>0</v>
      </c>
      <c r="M91" s="39">
        <f t="shared" si="48"/>
        <v>0</v>
      </c>
      <c r="N91" s="39">
        <f t="shared" si="48"/>
        <v>0</v>
      </c>
      <c r="O91" s="39">
        <f t="shared" si="48"/>
        <v>0</v>
      </c>
      <c r="P91" s="39">
        <f t="shared" si="48"/>
        <v>0</v>
      </c>
      <c r="Q91" s="39">
        <f t="shared" si="48"/>
        <v>0</v>
      </c>
      <c r="R91" s="39">
        <f t="shared" si="48"/>
        <v>0</v>
      </c>
      <c r="S91" s="39">
        <f t="shared" si="48"/>
        <v>0</v>
      </c>
      <c r="T91" s="39">
        <f t="shared" si="48"/>
        <v>0</v>
      </c>
      <c r="U91" s="39">
        <f t="shared" si="48"/>
        <v>0</v>
      </c>
      <c r="V91" s="39">
        <f t="shared" si="48"/>
        <v>0</v>
      </c>
      <c r="W91" s="39">
        <f t="shared" si="48"/>
        <v>0</v>
      </c>
      <c r="X91" s="39">
        <f t="shared" si="48"/>
        <v>0</v>
      </c>
      <c r="Y91" s="39">
        <f t="shared" si="48"/>
        <v>0</v>
      </c>
      <c r="Z91" s="39">
        <f t="shared" si="48"/>
        <v>0</v>
      </c>
    </row>
    <row r="92" spans="1:41" ht="120" customHeight="1">
      <c r="A92" s="144"/>
      <c r="B92" s="139"/>
      <c r="C92" s="110"/>
      <c r="D92" s="171" t="s">
        <v>22</v>
      </c>
      <c r="E92" s="38" t="s">
        <v>41</v>
      </c>
      <c r="F92" s="39">
        <f t="shared" si="47"/>
        <v>0</v>
      </c>
      <c r="G92" s="39">
        <f t="shared" ref="G92:Z92" si="49">G83</f>
        <v>0</v>
      </c>
      <c r="H92" s="39">
        <f t="shared" si="49"/>
        <v>0</v>
      </c>
      <c r="I92" s="39">
        <f t="shared" si="49"/>
        <v>0</v>
      </c>
      <c r="J92" s="39">
        <f t="shared" si="49"/>
        <v>0</v>
      </c>
      <c r="K92" s="39">
        <f t="shared" si="49"/>
        <v>0</v>
      </c>
      <c r="L92" s="39">
        <f t="shared" si="49"/>
        <v>0</v>
      </c>
      <c r="M92" s="39">
        <f t="shared" si="49"/>
        <v>0</v>
      </c>
      <c r="N92" s="39">
        <f t="shared" si="49"/>
        <v>0</v>
      </c>
      <c r="O92" s="39">
        <f t="shared" si="49"/>
        <v>0</v>
      </c>
      <c r="P92" s="39">
        <f t="shared" si="49"/>
        <v>0</v>
      </c>
      <c r="Q92" s="39">
        <f t="shared" si="49"/>
        <v>0</v>
      </c>
      <c r="R92" s="39">
        <f t="shared" si="49"/>
        <v>0</v>
      </c>
      <c r="S92" s="39">
        <f t="shared" si="49"/>
        <v>0</v>
      </c>
      <c r="T92" s="39">
        <f t="shared" si="49"/>
        <v>0</v>
      </c>
      <c r="U92" s="39">
        <f t="shared" si="49"/>
        <v>0</v>
      </c>
      <c r="V92" s="39">
        <f t="shared" si="49"/>
        <v>0</v>
      </c>
      <c r="W92" s="39">
        <f t="shared" si="49"/>
        <v>0</v>
      </c>
      <c r="X92" s="39">
        <f t="shared" si="49"/>
        <v>0</v>
      </c>
      <c r="Y92" s="39">
        <f t="shared" si="49"/>
        <v>0</v>
      </c>
      <c r="Z92" s="39">
        <f t="shared" si="49"/>
        <v>0</v>
      </c>
    </row>
    <row r="93" spans="1:41" ht="30" customHeight="1">
      <c r="A93" s="144"/>
      <c r="B93" s="139"/>
      <c r="C93" s="110"/>
      <c r="D93" s="171"/>
      <c r="E93" s="38" t="s">
        <v>24</v>
      </c>
      <c r="F93" s="39">
        <f t="shared" si="47"/>
        <v>0</v>
      </c>
      <c r="G93" s="39">
        <f t="shared" ref="G93:Z93" si="50">G84</f>
        <v>0</v>
      </c>
      <c r="H93" s="39">
        <f t="shared" si="50"/>
        <v>0</v>
      </c>
      <c r="I93" s="39">
        <f t="shared" si="50"/>
        <v>0</v>
      </c>
      <c r="J93" s="39">
        <f t="shared" si="50"/>
        <v>0</v>
      </c>
      <c r="K93" s="39">
        <f t="shared" si="50"/>
        <v>0</v>
      </c>
      <c r="L93" s="39">
        <f t="shared" si="50"/>
        <v>0</v>
      </c>
      <c r="M93" s="39">
        <f t="shared" si="50"/>
        <v>0</v>
      </c>
      <c r="N93" s="39">
        <f t="shared" si="50"/>
        <v>0</v>
      </c>
      <c r="O93" s="39">
        <f t="shared" si="50"/>
        <v>0</v>
      </c>
      <c r="P93" s="39">
        <f t="shared" si="50"/>
        <v>0</v>
      </c>
      <c r="Q93" s="39">
        <f t="shared" si="50"/>
        <v>0</v>
      </c>
      <c r="R93" s="39">
        <f t="shared" si="50"/>
        <v>0</v>
      </c>
      <c r="S93" s="39">
        <f t="shared" si="50"/>
        <v>0</v>
      </c>
      <c r="T93" s="39">
        <f t="shared" si="50"/>
        <v>0</v>
      </c>
      <c r="U93" s="39">
        <f t="shared" si="50"/>
        <v>0</v>
      </c>
      <c r="V93" s="39">
        <f t="shared" si="50"/>
        <v>0</v>
      </c>
      <c r="W93" s="39">
        <f t="shared" si="50"/>
        <v>0</v>
      </c>
      <c r="X93" s="39">
        <f t="shared" si="50"/>
        <v>0</v>
      </c>
      <c r="Y93" s="39">
        <f t="shared" si="50"/>
        <v>0</v>
      </c>
      <c r="Z93" s="39">
        <f t="shared" si="50"/>
        <v>0</v>
      </c>
    </row>
    <row r="94" spans="1:41" ht="30" customHeight="1">
      <c r="A94" s="144"/>
      <c r="B94" s="139"/>
      <c r="C94" s="110"/>
      <c r="D94" s="171"/>
      <c r="E94" s="38" t="s">
        <v>25</v>
      </c>
      <c r="F94" s="39">
        <f t="shared" si="47"/>
        <v>0</v>
      </c>
      <c r="G94" s="39">
        <f t="shared" ref="G94:Z94" si="51">G85</f>
        <v>0</v>
      </c>
      <c r="H94" s="39">
        <f t="shared" si="51"/>
        <v>0</v>
      </c>
      <c r="I94" s="39">
        <f t="shared" si="51"/>
        <v>0</v>
      </c>
      <c r="J94" s="39">
        <f t="shared" si="51"/>
        <v>0</v>
      </c>
      <c r="K94" s="39">
        <f t="shared" si="51"/>
        <v>0</v>
      </c>
      <c r="L94" s="39">
        <f t="shared" si="51"/>
        <v>0</v>
      </c>
      <c r="M94" s="39">
        <f t="shared" si="51"/>
        <v>0</v>
      </c>
      <c r="N94" s="39">
        <f t="shared" si="51"/>
        <v>0</v>
      </c>
      <c r="O94" s="39">
        <f t="shared" si="51"/>
        <v>0</v>
      </c>
      <c r="P94" s="39">
        <f t="shared" si="51"/>
        <v>0</v>
      </c>
      <c r="Q94" s="39">
        <f t="shared" si="51"/>
        <v>0</v>
      </c>
      <c r="R94" s="39">
        <f t="shared" si="51"/>
        <v>0</v>
      </c>
      <c r="S94" s="39">
        <f t="shared" si="51"/>
        <v>0</v>
      </c>
      <c r="T94" s="39">
        <f t="shared" si="51"/>
        <v>0</v>
      </c>
      <c r="U94" s="39">
        <f t="shared" si="51"/>
        <v>0</v>
      </c>
      <c r="V94" s="39">
        <f t="shared" si="51"/>
        <v>0</v>
      </c>
      <c r="W94" s="39">
        <f t="shared" si="51"/>
        <v>0</v>
      </c>
      <c r="X94" s="39">
        <f t="shared" si="51"/>
        <v>0</v>
      </c>
      <c r="Y94" s="39">
        <f t="shared" si="51"/>
        <v>0</v>
      </c>
      <c r="Z94" s="39">
        <f t="shared" si="51"/>
        <v>0</v>
      </c>
    </row>
    <row r="95" spans="1:41" ht="30" customHeight="1">
      <c r="A95" s="144"/>
      <c r="B95" s="139"/>
      <c r="C95" s="110"/>
      <c r="D95" s="171"/>
      <c r="E95" s="38" t="s">
        <v>26</v>
      </c>
      <c r="F95" s="39">
        <f t="shared" si="47"/>
        <v>0</v>
      </c>
      <c r="G95" s="39">
        <f t="shared" ref="G95:Z95" si="52">G86</f>
        <v>0</v>
      </c>
      <c r="H95" s="39">
        <f t="shared" si="52"/>
        <v>0</v>
      </c>
      <c r="I95" s="39">
        <f t="shared" si="52"/>
        <v>0</v>
      </c>
      <c r="J95" s="39">
        <f t="shared" si="52"/>
        <v>0</v>
      </c>
      <c r="K95" s="39">
        <f t="shared" si="52"/>
        <v>0</v>
      </c>
      <c r="L95" s="39">
        <f t="shared" si="52"/>
        <v>0</v>
      </c>
      <c r="M95" s="39">
        <f t="shared" si="52"/>
        <v>0</v>
      </c>
      <c r="N95" s="39">
        <f t="shared" si="52"/>
        <v>0</v>
      </c>
      <c r="O95" s="39">
        <f t="shared" si="52"/>
        <v>0</v>
      </c>
      <c r="P95" s="39">
        <f t="shared" si="52"/>
        <v>0</v>
      </c>
      <c r="Q95" s="39">
        <f t="shared" si="52"/>
        <v>0</v>
      </c>
      <c r="R95" s="39">
        <f t="shared" si="52"/>
        <v>0</v>
      </c>
      <c r="S95" s="39">
        <f t="shared" si="52"/>
        <v>0</v>
      </c>
      <c r="T95" s="39">
        <f t="shared" si="52"/>
        <v>0</v>
      </c>
      <c r="U95" s="39">
        <f t="shared" si="52"/>
        <v>0</v>
      </c>
      <c r="V95" s="39">
        <f t="shared" si="52"/>
        <v>0</v>
      </c>
      <c r="W95" s="39">
        <f t="shared" si="52"/>
        <v>0</v>
      </c>
      <c r="X95" s="39">
        <f t="shared" si="52"/>
        <v>0</v>
      </c>
      <c r="Y95" s="39">
        <f t="shared" si="52"/>
        <v>0</v>
      </c>
      <c r="Z95" s="39">
        <f t="shared" si="52"/>
        <v>0</v>
      </c>
    </row>
    <row r="96" spans="1:41" s="3" customFormat="1" ht="30" customHeight="1">
      <c r="A96" s="144"/>
      <c r="B96" s="139"/>
      <c r="C96" s="110"/>
      <c r="D96" s="172" t="s">
        <v>27</v>
      </c>
      <c r="E96" s="128"/>
      <c r="F96" s="39">
        <f>F90+F91+F92+F93+F94+F95</f>
        <v>262959.92</v>
      </c>
      <c r="G96" s="39">
        <f t="shared" ref="G96:Z96" si="53">G90+G91+G92+G93+G94+G95</f>
        <v>262959.92</v>
      </c>
      <c r="H96" s="39">
        <f t="shared" si="53"/>
        <v>0</v>
      </c>
      <c r="I96" s="39">
        <f t="shared" si="53"/>
        <v>0</v>
      </c>
      <c r="J96" s="39">
        <f t="shared" si="53"/>
        <v>0</v>
      </c>
      <c r="K96" s="39">
        <f t="shared" si="53"/>
        <v>0</v>
      </c>
      <c r="L96" s="39">
        <f t="shared" si="53"/>
        <v>0</v>
      </c>
      <c r="M96" s="39">
        <f t="shared" si="53"/>
        <v>0</v>
      </c>
      <c r="N96" s="39">
        <f t="shared" si="53"/>
        <v>0</v>
      </c>
      <c r="O96" s="39">
        <f t="shared" si="53"/>
        <v>0</v>
      </c>
      <c r="P96" s="39">
        <f t="shared" si="53"/>
        <v>0</v>
      </c>
      <c r="Q96" s="39">
        <f t="shared" si="53"/>
        <v>0</v>
      </c>
      <c r="R96" s="39">
        <f t="shared" si="53"/>
        <v>0</v>
      </c>
      <c r="S96" s="39">
        <f t="shared" si="53"/>
        <v>0</v>
      </c>
      <c r="T96" s="39">
        <f t="shared" si="53"/>
        <v>0</v>
      </c>
      <c r="U96" s="39">
        <f t="shared" si="53"/>
        <v>0</v>
      </c>
      <c r="V96" s="39">
        <f t="shared" si="53"/>
        <v>0</v>
      </c>
      <c r="W96" s="39">
        <f t="shared" si="53"/>
        <v>0</v>
      </c>
      <c r="X96" s="39">
        <f t="shared" si="53"/>
        <v>0</v>
      </c>
      <c r="Y96" s="39">
        <f t="shared" si="53"/>
        <v>0</v>
      </c>
      <c r="Z96" s="39">
        <f t="shared" si="53"/>
        <v>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N96" s="6">
        <f>L96-M96</f>
        <v>0</v>
      </c>
      <c r="AO96" s="14"/>
    </row>
    <row r="97" spans="1:41" ht="75" customHeight="1">
      <c r="A97" s="144"/>
      <c r="B97" s="139"/>
      <c r="C97" s="110"/>
      <c r="D97" s="172" t="s">
        <v>45</v>
      </c>
      <c r="E97" s="128"/>
      <c r="F97" s="41">
        <f>ROUND(F96/C90,2)</f>
        <v>1896.3</v>
      </c>
      <c r="G97" s="41">
        <f>ROUND(G96/C90,2)</f>
        <v>1896.3</v>
      </c>
      <c r="H97" s="41">
        <f>ROUND(H96/C90,2)</f>
        <v>0</v>
      </c>
      <c r="I97" s="41">
        <f>ROUND(I96/C90,2)</f>
        <v>0</v>
      </c>
      <c r="J97" s="41">
        <f>ROUND(J96/C90,2)</f>
        <v>0</v>
      </c>
      <c r="K97" s="41">
        <f>ROUND(K96/C90,2)</f>
        <v>0</v>
      </c>
      <c r="L97" s="41">
        <f>ROUND(L96/C90,2)</f>
        <v>0</v>
      </c>
      <c r="M97" s="41">
        <f>ROUND(M96/C90,2)</f>
        <v>0</v>
      </c>
      <c r="N97" s="41">
        <f>ROUND(N96/C90,2)</f>
        <v>0</v>
      </c>
      <c r="O97" s="41">
        <f>ROUND(O96/C90,2)</f>
        <v>0</v>
      </c>
      <c r="P97" s="41">
        <f>ROUND(P96/C90,2)</f>
        <v>0</v>
      </c>
      <c r="Q97" s="41">
        <f>ROUND(Q96/C90,2)</f>
        <v>0</v>
      </c>
      <c r="R97" s="41">
        <f>ROUND(R96/C90,2)</f>
        <v>0</v>
      </c>
      <c r="S97" s="41">
        <f>ROUND(S96/C90,2)</f>
        <v>0</v>
      </c>
      <c r="T97" s="41">
        <f>ROUND(T96/C90,2)</f>
        <v>0</v>
      </c>
      <c r="U97" s="41">
        <f>ROUND(U96/C90,2)</f>
        <v>0</v>
      </c>
      <c r="V97" s="41">
        <f>ROUND(V96/C90,2)</f>
        <v>0</v>
      </c>
      <c r="W97" s="41">
        <f>ROUND(W96/C90,2)</f>
        <v>0</v>
      </c>
      <c r="X97" s="41">
        <f>ROUND(X96/C90,2)</f>
        <v>0</v>
      </c>
      <c r="Y97" s="41">
        <f>ROUND(Y96/C90,2)</f>
        <v>0</v>
      </c>
      <c r="Z97" s="41">
        <f>ROUND(Z96/C90,2)</f>
        <v>0</v>
      </c>
      <c r="AC97" s="8" t="b">
        <v>0</v>
      </c>
      <c r="AD97" s="8" t="b">
        <v>0</v>
      </c>
      <c r="AE97" s="8" t="b">
        <v>0</v>
      </c>
      <c r="AF97" s="8" t="b">
        <v>0</v>
      </c>
      <c r="AG97" s="8" t="b">
        <v>0</v>
      </c>
      <c r="AH97" s="8" t="b">
        <v>0</v>
      </c>
      <c r="AI97" s="8" t="b">
        <v>0</v>
      </c>
      <c r="AJ97" s="8" t="b">
        <v>0</v>
      </c>
      <c r="AK97" s="8" t="b">
        <v>0</v>
      </c>
      <c r="AL97" s="8" t="b">
        <v>0</v>
      </c>
    </row>
    <row r="98" spans="1:41" ht="90" customHeight="1">
      <c r="A98" s="144"/>
      <c r="B98" s="140"/>
      <c r="C98" s="110"/>
      <c r="D98" s="172" t="s">
        <v>46</v>
      </c>
      <c r="E98" s="128"/>
      <c r="F98" s="39" t="s">
        <v>28</v>
      </c>
      <c r="G98" s="42">
        <f>IF(AC98=FALSE,0,AC98)</f>
        <v>1896.3</v>
      </c>
      <c r="H98" s="42" t="s">
        <v>28</v>
      </c>
      <c r="I98" s="42">
        <f>IF(AD98=FALSE,0,AD98)</f>
        <v>0</v>
      </c>
      <c r="J98" s="42">
        <f>IF(AE98=FALSE,0,AE98)</f>
        <v>0</v>
      </c>
      <c r="K98" s="42" t="s">
        <v>28</v>
      </c>
      <c r="L98" s="42">
        <f>IF(AF98=FALSE,0,AF98)</f>
        <v>0</v>
      </c>
      <c r="M98" s="42" t="s">
        <v>28</v>
      </c>
      <c r="N98" s="42" t="s">
        <v>28</v>
      </c>
      <c r="O98" s="42" t="s">
        <v>28</v>
      </c>
      <c r="P98" s="42" t="s">
        <v>28</v>
      </c>
      <c r="Q98" s="42">
        <f>IF(AG98=FALSE,0,AG98)</f>
        <v>0</v>
      </c>
      <c r="R98" s="42" t="s">
        <v>28</v>
      </c>
      <c r="S98" s="42">
        <f>IF(AH98=FALSE,0,AH98)</f>
        <v>0</v>
      </c>
      <c r="T98" s="42" t="s">
        <v>28</v>
      </c>
      <c r="U98" s="42">
        <f>IF(AI98=FALSE,0,AI98)</f>
        <v>0</v>
      </c>
      <c r="V98" s="42">
        <f>IF(AJ98=FALSE,0,AJ98)</f>
        <v>0</v>
      </c>
      <c r="W98" s="42">
        <f>IF(AK98=FALSE,0,AK98)</f>
        <v>0</v>
      </c>
      <c r="X98" s="42" t="s">
        <v>28</v>
      </c>
      <c r="Y98" s="42">
        <f>IF(AL98=FALSE,0,AL98)</f>
        <v>0</v>
      </c>
      <c r="Z98" s="42" t="s">
        <v>28</v>
      </c>
      <c r="AC98" s="8">
        <v>1896.3</v>
      </c>
      <c r="AD98" s="8" t="b">
        <v>0</v>
      </c>
      <c r="AE98" s="8" t="b">
        <v>0</v>
      </c>
      <c r="AF98" s="8" t="b">
        <v>0</v>
      </c>
      <c r="AG98" s="8" t="b">
        <v>0</v>
      </c>
      <c r="AH98" s="8" t="b">
        <v>0</v>
      </c>
      <c r="AI98" s="8" t="b">
        <v>0</v>
      </c>
      <c r="AJ98" s="8" t="b">
        <v>0</v>
      </c>
      <c r="AK98" s="8" t="b">
        <v>0</v>
      </c>
      <c r="AL98" s="8" t="b">
        <v>0</v>
      </c>
    </row>
    <row r="99" spans="1:41" s="13" customFormat="1" ht="15">
      <c r="A99" s="177" t="s">
        <v>346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8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41" s="13" customFormat="1" ht="15" customHeight="1">
      <c r="A100" s="179" t="s">
        <v>43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80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41" ht="30" customHeight="1">
      <c r="A101" s="173" t="s">
        <v>17</v>
      </c>
      <c r="B101" s="174" t="s">
        <v>57</v>
      </c>
      <c r="C101" s="175">
        <v>485.9</v>
      </c>
      <c r="D101" s="176" t="s">
        <v>19</v>
      </c>
      <c r="E101" s="46" t="s">
        <v>20</v>
      </c>
      <c r="F101" s="39">
        <f>G101+I101+J101+L101+Q101+S101+U101+V101+W101+Y101+Z101</f>
        <v>921412.17</v>
      </c>
      <c r="G101" s="40">
        <v>921412.17</v>
      </c>
      <c r="H101" s="39">
        <v>0</v>
      </c>
      <c r="I101" s="40">
        <v>0</v>
      </c>
      <c r="J101" s="40">
        <v>0</v>
      </c>
      <c r="K101" s="39">
        <v>0</v>
      </c>
      <c r="L101" s="40">
        <v>0</v>
      </c>
      <c r="M101" s="39">
        <v>0</v>
      </c>
      <c r="N101" s="39">
        <v>0</v>
      </c>
      <c r="O101" s="39">
        <v>0</v>
      </c>
      <c r="P101" s="39">
        <v>0</v>
      </c>
      <c r="Q101" s="40">
        <v>0</v>
      </c>
      <c r="R101" s="39">
        <v>0</v>
      </c>
      <c r="S101" s="40">
        <v>0</v>
      </c>
      <c r="T101" s="39">
        <v>0</v>
      </c>
      <c r="U101" s="40">
        <v>0</v>
      </c>
      <c r="V101" s="40">
        <v>0</v>
      </c>
      <c r="W101" s="40">
        <v>0</v>
      </c>
      <c r="X101" s="39">
        <v>0</v>
      </c>
      <c r="Y101" s="40">
        <v>0</v>
      </c>
      <c r="Z101" s="39">
        <v>0</v>
      </c>
      <c r="AN101" s="6">
        <f>L101-M101</f>
        <v>0</v>
      </c>
    </row>
    <row r="102" spans="1:41" ht="60" customHeight="1">
      <c r="A102" s="129"/>
      <c r="B102" s="130"/>
      <c r="C102" s="131"/>
      <c r="D102" s="154"/>
      <c r="E102" s="43" t="s">
        <v>21</v>
      </c>
      <c r="F102" s="39">
        <f t="shared" ref="F102:F106" si="54">G102+I102+J102+L102+Q102+S102+U102+V102+W102+Y102+Z102</f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41" ht="120" customHeight="1">
      <c r="A103" s="129"/>
      <c r="B103" s="130"/>
      <c r="C103" s="131"/>
      <c r="D103" s="154" t="s">
        <v>22</v>
      </c>
      <c r="E103" s="43" t="s">
        <v>44</v>
      </c>
      <c r="F103" s="39">
        <f t="shared" si="54"/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41" ht="30" customHeight="1">
      <c r="A104" s="129"/>
      <c r="B104" s="130"/>
      <c r="C104" s="131"/>
      <c r="D104" s="154"/>
      <c r="E104" s="43" t="s">
        <v>24</v>
      </c>
      <c r="F104" s="39">
        <f t="shared" si="54"/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41" ht="30" customHeight="1">
      <c r="A105" s="129"/>
      <c r="B105" s="130"/>
      <c r="C105" s="131"/>
      <c r="D105" s="154"/>
      <c r="E105" s="43" t="s">
        <v>25</v>
      </c>
      <c r="F105" s="39">
        <f t="shared" si="54"/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41" ht="30" customHeight="1">
      <c r="A106" s="129"/>
      <c r="B106" s="130"/>
      <c r="C106" s="131"/>
      <c r="D106" s="154"/>
      <c r="E106" s="43" t="s">
        <v>26</v>
      </c>
      <c r="F106" s="39">
        <f t="shared" si="54"/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41" ht="30" customHeight="1">
      <c r="A107" s="129"/>
      <c r="B107" s="130"/>
      <c r="C107" s="131"/>
      <c r="D107" s="172" t="s">
        <v>27</v>
      </c>
      <c r="E107" s="128"/>
      <c r="F107" s="39">
        <f>F101+F102+F103+F104+F105+F106</f>
        <v>921412.17</v>
      </c>
      <c r="G107" s="39">
        <f t="shared" ref="G107:Z107" si="55">G101+G102+G103+G104+G105+G106</f>
        <v>921412.17</v>
      </c>
      <c r="H107" s="39">
        <f t="shared" si="55"/>
        <v>0</v>
      </c>
      <c r="I107" s="39">
        <f t="shared" si="55"/>
        <v>0</v>
      </c>
      <c r="J107" s="39">
        <f t="shared" si="55"/>
        <v>0</v>
      </c>
      <c r="K107" s="39">
        <f t="shared" si="55"/>
        <v>0</v>
      </c>
      <c r="L107" s="39">
        <f t="shared" si="55"/>
        <v>0</v>
      </c>
      <c r="M107" s="39">
        <f t="shared" si="55"/>
        <v>0</v>
      </c>
      <c r="N107" s="39">
        <f t="shared" si="55"/>
        <v>0</v>
      </c>
      <c r="O107" s="39">
        <f t="shared" si="55"/>
        <v>0</v>
      </c>
      <c r="P107" s="39">
        <f t="shared" si="55"/>
        <v>0</v>
      </c>
      <c r="Q107" s="39">
        <f t="shared" si="55"/>
        <v>0</v>
      </c>
      <c r="R107" s="39">
        <f t="shared" si="55"/>
        <v>0</v>
      </c>
      <c r="S107" s="39">
        <f t="shared" si="55"/>
        <v>0</v>
      </c>
      <c r="T107" s="39">
        <f t="shared" si="55"/>
        <v>0</v>
      </c>
      <c r="U107" s="39">
        <f t="shared" si="55"/>
        <v>0</v>
      </c>
      <c r="V107" s="39">
        <f t="shared" si="55"/>
        <v>0</v>
      </c>
      <c r="W107" s="39">
        <f t="shared" si="55"/>
        <v>0</v>
      </c>
      <c r="X107" s="39">
        <f t="shared" si="55"/>
        <v>0</v>
      </c>
      <c r="Y107" s="39">
        <f t="shared" si="55"/>
        <v>0</v>
      </c>
      <c r="Z107" s="39">
        <f t="shared" si="55"/>
        <v>0</v>
      </c>
      <c r="AN107" s="6">
        <f>L107-M107</f>
        <v>0</v>
      </c>
      <c r="AO107" s="14"/>
    </row>
    <row r="108" spans="1:41" ht="75" customHeight="1">
      <c r="A108" s="129"/>
      <c r="B108" s="130"/>
      <c r="C108" s="131"/>
      <c r="D108" s="172" t="s">
        <v>45</v>
      </c>
      <c r="E108" s="128"/>
      <c r="F108" s="41">
        <f>ROUND(F107/C101,2)</f>
        <v>1896.3</v>
      </c>
      <c r="G108" s="41">
        <f>ROUND(G107/C101,2)</f>
        <v>1896.3</v>
      </c>
      <c r="H108" s="41">
        <f>ROUND(H107/C101,2)</f>
        <v>0</v>
      </c>
      <c r="I108" s="41">
        <f>ROUND(I107/C101,2)</f>
        <v>0</v>
      </c>
      <c r="J108" s="41">
        <f>ROUND(J107/C101,2)</f>
        <v>0</v>
      </c>
      <c r="K108" s="41">
        <f>ROUND(K107/C101,2)</f>
        <v>0</v>
      </c>
      <c r="L108" s="41">
        <f>ROUND(L107/C101,2)</f>
        <v>0</v>
      </c>
      <c r="M108" s="41">
        <f>ROUND(M107/C101,2)</f>
        <v>0</v>
      </c>
      <c r="N108" s="41">
        <f>ROUND(N107/C101,2)</f>
        <v>0</v>
      </c>
      <c r="O108" s="41">
        <f>ROUND(O107/C101,2)</f>
        <v>0</v>
      </c>
      <c r="P108" s="41">
        <f>ROUND(P107/C101,2)</f>
        <v>0</v>
      </c>
      <c r="Q108" s="41">
        <f>ROUND(Q107/C101,2)</f>
        <v>0</v>
      </c>
      <c r="R108" s="41">
        <f>ROUND(R107/C101,2)</f>
        <v>0</v>
      </c>
      <c r="S108" s="41">
        <f>ROUND(S107/C101,2)</f>
        <v>0</v>
      </c>
      <c r="T108" s="41">
        <f>ROUND(T107/C101,2)</f>
        <v>0</v>
      </c>
      <c r="U108" s="41">
        <f>ROUND(U107/C101,2)</f>
        <v>0</v>
      </c>
      <c r="V108" s="41">
        <f>ROUND(V107/C101,2)</f>
        <v>0</v>
      </c>
      <c r="W108" s="41">
        <f>ROUND(W107/C101,2)</f>
        <v>0</v>
      </c>
      <c r="X108" s="41">
        <f>ROUND(X107/C101,2)</f>
        <v>0</v>
      </c>
      <c r="Y108" s="41">
        <f>ROUND(Y107/C101,2)</f>
        <v>0</v>
      </c>
      <c r="Z108" s="41">
        <f>ROUND(Z107/C101,2)</f>
        <v>0</v>
      </c>
      <c r="AC108" s="8" t="b">
        <v>0</v>
      </c>
      <c r="AD108" s="8" t="b">
        <v>0</v>
      </c>
      <c r="AE108" s="8" t="b">
        <v>0</v>
      </c>
      <c r="AF108" s="8" t="b">
        <v>0</v>
      </c>
      <c r="AG108" s="8" t="b">
        <v>0</v>
      </c>
      <c r="AH108" s="8" t="b">
        <v>0</v>
      </c>
      <c r="AI108" s="8" t="b">
        <v>0</v>
      </c>
      <c r="AJ108" s="8" t="b">
        <v>0</v>
      </c>
      <c r="AK108" s="8" t="b">
        <v>0</v>
      </c>
      <c r="AL108" s="8" t="b">
        <v>0</v>
      </c>
    </row>
    <row r="109" spans="1:41" ht="90" customHeight="1">
      <c r="A109" s="129"/>
      <c r="B109" s="130"/>
      <c r="C109" s="131"/>
      <c r="D109" s="172" t="s">
        <v>46</v>
      </c>
      <c r="E109" s="128"/>
      <c r="F109" s="39" t="s">
        <v>28</v>
      </c>
      <c r="G109" s="42">
        <f>IF(AC109=FALSE,0,AC109)</f>
        <v>1896.3</v>
      </c>
      <c r="H109" s="42" t="s">
        <v>28</v>
      </c>
      <c r="I109" s="42">
        <f>IF(AD109=FALSE,0,AD109)</f>
        <v>0</v>
      </c>
      <c r="J109" s="42">
        <f>IF(AE109=FALSE,0,AE109)</f>
        <v>0</v>
      </c>
      <c r="K109" s="42" t="s">
        <v>28</v>
      </c>
      <c r="L109" s="42">
        <f>IF(AF109=FALSE,0,AF109)</f>
        <v>0</v>
      </c>
      <c r="M109" s="42" t="s">
        <v>28</v>
      </c>
      <c r="N109" s="42" t="s">
        <v>28</v>
      </c>
      <c r="O109" s="42" t="s">
        <v>28</v>
      </c>
      <c r="P109" s="42" t="s">
        <v>28</v>
      </c>
      <c r="Q109" s="42">
        <f>IF(AG109=FALSE,0,AG109)</f>
        <v>0</v>
      </c>
      <c r="R109" s="42" t="s">
        <v>28</v>
      </c>
      <c r="S109" s="42">
        <f>IF(AH109=FALSE,0,AH109)</f>
        <v>0</v>
      </c>
      <c r="T109" s="42" t="s">
        <v>28</v>
      </c>
      <c r="U109" s="42">
        <f>IF(AI109=FALSE,0,AI109)</f>
        <v>0</v>
      </c>
      <c r="V109" s="42">
        <f>IF(AJ109=FALSE,0,AJ109)</f>
        <v>0</v>
      </c>
      <c r="W109" s="42">
        <f>IF(AK109=FALSE,0,AK109)</f>
        <v>0</v>
      </c>
      <c r="X109" s="42" t="s">
        <v>28</v>
      </c>
      <c r="Y109" s="42">
        <f>IF(AL109=FALSE,0,AL109)</f>
        <v>0</v>
      </c>
      <c r="Z109" s="42" t="s">
        <v>28</v>
      </c>
      <c r="AC109" s="8">
        <v>1896.3</v>
      </c>
      <c r="AD109" s="8" t="b">
        <v>0</v>
      </c>
      <c r="AE109" s="8" t="b">
        <v>0</v>
      </c>
      <c r="AF109" s="8" t="b">
        <v>0</v>
      </c>
      <c r="AG109" s="8" t="b">
        <v>0</v>
      </c>
      <c r="AH109" s="8" t="b">
        <v>0</v>
      </c>
      <c r="AI109" s="8" t="b">
        <v>0</v>
      </c>
      <c r="AJ109" s="8" t="b">
        <v>0</v>
      </c>
      <c r="AK109" s="8" t="b">
        <v>0</v>
      </c>
      <c r="AL109" s="8" t="b">
        <v>0</v>
      </c>
    </row>
    <row r="110" spans="1:41" ht="30" customHeight="1">
      <c r="A110" s="130"/>
      <c r="B110" s="130" t="s">
        <v>295</v>
      </c>
      <c r="C110" s="131">
        <f>C101</f>
        <v>485.9</v>
      </c>
      <c r="D110" s="154" t="s">
        <v>19</v>
      </c>
      <c r="E110" s="43" t="s">
        <v>20</v>
      </c>
      <c r="F110" s="39">
        <f>G110+I110+J110+L110+Q110+S110+U110+V110+W110+Y110+Z110</f>
        <v>921412.17</v>
      </c>
      <c r="G110" s="45">
        <f>G101</f>
        <v>921412.17</v>
      </c>
      <c r="H110" s="44">
        <f t="shared" ref="H110:Z110" si="56">H101</f>
        <v>0</v>
      </c>
      <c r="I110" s="44">
        <f t="shared" si="56"/>
        <v>0</v>
      </c>
      <c r="J110" s="44">
        <f t="shared" si="56"/>
        <v>0</v>
      </c>
      <c r="K110" s="44">
        <f t="shared" si="56"/>
        <v>0</v>
      </c>
      <c r="L110" s="44">
        <f t="shared" si="56"/>
        <v>0</v>
      </c>
      <c r="M110" s="44">
        <f t="shared" si="56"/>
        <v>0</v>
      </c>
      <c r="N110" s="44">
        <f t="shared" si="56"/>
        <v>0</v>
      </c>
      <c r="O110" s="44">
        <f t="shared" si="56"/>
        <v>0</v>
      </c>
      <c r="P110" s="44">
        <f t="shared" si="56"/>
        <v>0</v>
      </c>
      <c r="Q110" s="44">
        <f t="shared" si="56"/>
        <v>0</v>
      </c>
      <c r="R110" s="44">
        <f t="shared" si="56"/>
        <v>0</v>
      </c>
      <c r="S110" s="44">
        <f t="shared" si="56"/>
        <v>0</v>
      </c>
      <c r="T110" s="44">
        <f t="shared" si="56"/>
        <v>0</v>
      </c>
      <c r="U110" s="44">
        <f t="shared" si="56"/>
        <v>0</v>
      </c>
      <c r="V110" s="44">
        <f t="shared" si="56"/>
        <v>0</v>
      </c>
      <c r="W110" s="44">
        <f t="shared" si="56"/>
        <v>0</v>
      </c>
      <c r="X110" s="44">
        <f t="shared" si="56"/>
        <v>0</v>
      </c>
      <c r="Y110" s="44">
        <f t="shared" si="56"/>
        <v>0</v>
      </c>
      <c r="Z110" s="44">
        <f t="shared" si="56"/>
        <v>0</v>
      </c>
      <c r="AN110" s="6">
        <f>L110-M110</f>
        <v>0</v>
      </c>
    </row>
    <row r="111" spans="1:41" ht="60" customHeight="1">
      <c r="A111" s="130"/>
      <c r="B111" s="130"/>
      <c r="C111" s="131"/>
      <c r="D111" s="154"/>
      <c r="E111" s="43" t="s">
        <v>21</v>
      </c>
      <c r="F111" s="39">
        <f t="shared" ref="F111:F115" si="57">G111+I111+J111+L111+Q111+S111+U111+V111+W111+Y111+Z111</f>
        <v>0</v>
      </c>
      <c r="G111" s="44">
        <f t="shared" ref="G111:Z111" si="58">G102</f>
        <v>0</v>
      </c>
      <c r="H111" s="44">
        <f t="shared" si="58"/>
        <v>0</v>
      </c>
      <c r="I111" s="44">
        <f t="shared" si="58"/>
        <v>0</v>
      </c>
      <c r="J111" s="44">
        <f t="shared" si="58"/>
        <v>0</v>
      </c>
      <c r="K111" s="44">
        <f t="shared" si="58"/>
        <v>0</v>
      </c>
      <c r="L111" s="44">
        <f t="shared" si="58"/>
        <v>0</v>
      </c>
      <c r="M111" s="44">
        <f t="shared" si="58"/>
        <v>0</v>
      </c>
      <c r="N111" s="44">
        <f t="shared" si="58"/>
        <v>0</v>
      </c>
      <c r="O111" s="44">
        <f t="shared" si="58"/>
        <v>0</v>
      </c>
      <c r="P111" s="44">
        <f t="shared" si="58"/>
        <v>0</v>
      </c>
      <c r="Q111" s="44">
        <f t="shared" si="58"/>
        <v>0</v>
      </c>
      <c r="R111" s="44">
        <f t="shared" si="58"/>
        <v>0</v>
      </c>
      <c r="S111" s="44">
        <f t="shared" si="58"/>
        <v>0</v>
      </c>
      <c r="T111" s="44">
        <f t="shared" si="58"/>
        <v>0</v>
      </c>
      <c r="U111" s="44">
        <f t="shared" si="58"/>
        <v>0</v>
      </c>
      <c r="V111" s="44">
        <f t="shared" si="58"/>
        <v>0</v>
      </c>
      <c r="W111" s="44">
        <f t="shared" si="58"/>
        <v>0</v>
      </c>
      <c r="X111" s="44">
        <f t="shared" si="58"/>
        <v>0</v>
      </c>
      <c r="Y111" s="44">
        <f t="shared" si="58"/>
        <v>0</v>
      </c>
      <c r="Z111" s="44">
        <f t="shared" si="58"/>
        <v>0</v>
      </c>
    </row>
    <row r="112" spans="1:41" ht="120" customHeight="1">
      <c r="A112" s="130"/>
      <c r="B112" s="130"/>
      <c r="C112" s="131"/>
      <c r="D112" s="154" t="s">
        <v>22</v>
      </c>
      <c r="E112" s="43" t="s">
        <v>44</v>
      </c>
      <c r="F112" s="39">
        <f t="shared" si="57"/>
        <v>0</v>
      </c>
      <c r="G112" s="44">
        <f t="shared" ref="G112:Z112" si="59">G103</f>
        <v>0</v>
      </c>
      <c r="H112" s="44">
        <f t="shared" si="59"/>
        <v>0</v>
      </c>
      <c r="I112" s="44">
        <f t="shared" si="59"/>
        <v>0</v>
      </c>
      <c r="J112" s="44">
        <f t="shared" si="59"/>
        <v>0</v>
      </c>
      <c r="K112" s="44">
        <f t="shared" si="59"/>
        <v>0</v>
      </c>
      <c r="L112" s="44">
        <f t="shared" si="59"/>
        <v>0</v>
      </c>
      <c r="M112" s="44">
        <f t="shared" si="59"/>
        <v>0</v>
      </c>
      <c r="N112" s="44">
        <f t="shared" si="59"/>
        <v>0</v>
      </c>
      <c r="O112" s="44">
        <f t="shared" si="59"/>
        <v>0</v>
      </c>
      <c r="P112" s="44">
        <f t="shared" si="59"/>
        <v>0</v>
      </c>
      <c r="Q112" s="44">
        <f t="shared" si="59"/>
        <v>0</v>
      </c>
      <c r="R112" s="44">
        <f t="shared" si="59"/>
        <v>0</v>
      </c>
      <c r="S112" s="44">
        <f t="shared" si="59"/>
        <v>0</v>
      </c>
      <c r="T112" s="44">
        <f t="shared" si="59"/>
        <v>0</v>
      </c>
      <c r="U112" s="44">
        <f t="shared" si="59"/>
        <v>0</v>
      </c>
      <c r="V112" s="44">
        <f t="shared" si="59"/>
        <v>0</v>
      </c>
      <c r="W112" s="44">
        <f t="shared" si="59"/>
        <v>0</v>
      </c>
      <c r="X112" s="44">
        <f t="shared" si="59"/>
        <v>0</v>
      </c>
      <c r="Y112" s="44">
        <f t="shared" si="59"/>
        <v>0</v>
      </c>
      <c r="Z112" s="44">
        <f t="shared" si="59"/>
        <v>0</v>
      </c>
    </row>
    <row r="113" spans="1:41" ht="30" customHeight="1">
      <c r="A113" s="130"/>
      <c r="B113" s="130"/>
      <c r="C113" s="131"/>
      <c r="D113" s="154"/>
      <c r="E113" s="43" t="s">
        <v>24</v>
      </c>
      <c r="F113" s="39">
        <f t="shared" si="57"/>
        <v>0</v>
      </c>
      <c r="G113" s="44">
        <f t="shared" ref="G113:Z113" si="60">G104</f>
        <v>0</v>
      </c>
      <c r="H113" s="44">
        <f t="shared" si="60"/>
        <v>0</v>
      </c>
      <c r="I113" s="44">
        <f t="shared" si="60"/>
        <v>0</v>
      </c>
      <c r="J113" s="44">
        <f t="shared" si="60"/>
        <v>0</v>
      </c>
      <c r="K113" s="44">
        <f t="shared" si="60"/>
        <v>0</v>
      </c>
      <c r="L113" s="44">
        <f t="shared" si="60"/>
        <v>0</v>
      </c>
      <c r="M113" s="44">
        <f t="shared" si="60"/>
        <v>0</v>
      </c>
      <c r="N113" s="44">
        <f t="shared" si="60"/>
        <v>0</v>
      </c>
      <c r="O113" s="44">
        <f t="shared" si="60"/>
        <v>0</v>
      </c>
      <c r="P113" s="44">
        <f t="shared" si="60"/>
        <v>0</v>
      </c>
      <c r="Q113" s="44">
        <f t="shared" si="60"/>
        <v>0</v>
      </c>
      <c r="R113" s="44">
        <f t="shared" si="60"/>
        <v>0</v>
      </c>
      <c r="S113" s="44">
        <f t="shared" si="60"/>
        <v>0</v>
      </c>
      <c r="T113" s="44">
        <f t="shared" si="60"/>
        <v>0</v>
      </c>
      <c r="U113" s="44">
        <f t="shared" si="60"/>
        <v>0</v>
      </c>
      <c r="V113" s="44">
        <f t="shared" si="60"/>
        <v>0</v>
      </c>
      <c r="W113" s="44">
        <f t="shared" si="60"/>
        <v>0</v>
      </c>
      <c r="X113" s="44">
        <f t="shared" si="60"/>
        <v>0</v>
      </c>
      <c r="Y113" s="44">
        <f t="shared" si="60"/>
        <v>0</v>
      </c>
      <c r="Z113" s="44">
        <f t="shared" si="60"/>
        <v>0</v>
      </c>
    </row>
    <row r="114" spans="1:41" ht="30" customHeight="1">
      <c r="A114" s="130"/>
      <c r="B114" s="130"/>
      <c r="C114" s="131"/>
      <c r="D114" s="154"/>
      <c r="E114" s="43" t="s">
        <v>25</v>
      </c>
      <c r="F114" s="39">
        <f t="shared" si="57"/>
        <v>0</v>
      </c>
      <c r="G114" s="44">
        <f t="shared" ref="G114:Z114" si="61">G105</f>
        <v>0</v>
      </c>
      <c r="H114" s="44">
        <f t="shared" si="61"/>
        <v>0</v>
      </c>
      <c r="I114" s="44">
        <f t="shared" si="61"/>
        <v>0</v>
      </c>
      <c r="J114" s="44">
        <f t="shared" si="61"/>
        <v>0</v>
      </c>
      <c r="K114" s="44">
        <f t="shared" si="61"/>
        <v>0</v>
      </c>
      <c r="L114" s="44">
        <f t="shared" si="61"/>
        <v>0</v>
      </c>
      <c r="M114" s="44">
        <f t="shared" si="61"/>
        <v>0</v>
      </c>
      <c r="N114" s="44">
        <f t="shared" si="61"/>
        <v>0</v>
      </c>
      <c r="O114" s="44">
        <f t="shared" si="61"/>
        <v>0</v>
      </c>
      <c r="P114" s="44">
        <f t="shared" si="61"/>
        <v>0</v>
      </c>
      <c r="Q114" s="44">
        <f t="shared" si="61"/>
        <v>0</v>
      </c>
      <c r="R114" s="44">
        <f t="shared" si="61"/>
        <v>0</v>
      </c>
      <c r="S114" s="44">
        <f t="shared" si="61"/>
        <v>0</v>
      </c>
      <c r="T114" s="44">
        <f t="shared" si="61"/>
        <v>0</v>
      </c>
      <c r="U114" s="44">
        <f t="shared" si="61"/>
        <v>0</v>
      </c>
      <c r="V114" s="44">
        <f t="shared" si="61"/>
        <v>0</v>
      </c>
      <c r="W114" s="44">
        <f t="shared" si="61"/>
        <v>0</v>
      </c>
      <c r="X114" s="44">
        <f t="shared" si="61"/>
        <v>0</v>
      </c>
      <c r="Y114" s="44">
        <f t="shared" si="61"/>
        <v>0</v>
      </c>
      <c r="Z114" s="44">
        <f t="shared" si="61"/>
        <v>0</v>
      </c>
    </row>
    <row r="115" spans="1:41" ht="30" customHeight="1">
      <c r="A115" s="130"/>
      <c r="B115" s="130"/>
      <c r="C115" s="131"/>
      <c r="D115" s="154"/>
      <c r="E115" s="43" t="s">
        <v>26</v>
      </c>
      <c r="F115" s="39">
        <f t="shared" si="57"/>
        <v>0</v>
      </c>
      <c r="G115" s="44">
        <f t="shared" ref="G115:Z115" si="62">G106</f>
        <v>0</v>
      </c>
      <c r="H115" s="44">
        <f t="shared" si="62"/>
        <v>0</v>
      </c>
      <c r="I115" s="44">
        <f t="shared" si="62"/>
        <v>0</v>
      </c>
      <c r="J115" s="44">
        <f t="shared" si="62"/>
        <v>0</v>
      </c>
      <c r="K115" s="44">
        <f t="shared" si="62"/>
        <v>0</v>
      </c>
      <c r="L115" s="44">
        <f t="shared" si="62"/>
        <v>0</v>
      </c>
      <c r="M115" s="44">
        <f t="shared" si="62"/>
        <v>0</v>
      </c>
      <c r="N115" s="44">
        <f t="shared" si="62"/>
        <v>0</v>
      </c>
      <c r="O115" s="44">
        <f t="shared" si="62"/>
        <v>0</v>
      </c>
      <c r="P115" s="44">
        <f t="shared" si="62"/>
        <v>0</v>
      </c>
      <c r="Q115" s="44">
        <f t="shared" si="62"/>
        <v>0</v>
      </c>
      <c r="R115" s="44">
        <f t="shared" si="62"/>
        <v>0</v>
      </c>
      <c r="S115" s="44">
        <f t="shared" si="62"/>
        <v>0</v>
      </c>
      <c r="T115" s="44">
        <f t="shared" si="62"/>
        <v>0</v>
      </c>
      <c r="U115" s="44">
        <f t="shared" si="62"/>
        <v>0</v>
      </c>
      <c r="V115" s="44">
        <f t="shared" si="62"/>
        <v>0</v>
      </c>
      <c r="W115" s="44">
        <f t="shared" si="62"/>
        <v>0</v>
      </c>
      <c r="X115" s="44">
        <f t="shared" si="62"/>
        <v>0</v>
      </c>
      <c r="Y115" s="44">
        <f t="shared" si="62"/>
        <v>0</v>
      </c>
      <c r="Z115" s="44">
        <f t="shared" si="62"/>
        <v>0</v>
      </c>
    </row>
    <row r="116" spans="1:41" s="3" customFormat="1" ht="30" customHeight="1">
      <c r="A116" s="130"/>
      <c r="B116" s="130"/>
      <c r="C116" s="131"/>
      <c r="D116" s="127" t="s">
        <v>27</v>
      </c>
      <c r="E116" s="128"/>
      <c r="F116" s="39">
        <f>F110+F111+F112+F113+F114+F115</f>
        <v>921412.17</v>
      </c>
      <c r="G116" s="39">
        <f t="shared" ref="G116:Z116" si="63">G110+G111+G112+G113+G114+G115</f>
        <v>921412.17</v>
      </c>
      <c r="H116" s="39">
        <f t="shared" si="63"/>
        <v>0</v>
      </c>
      <c r="I116" s="39">
        <f t="shared" si="63"/>
        <v>0</v>
      </c>
      <c r="J116" s="39">
        <f t="shared" si="63"/>
        <v>0</v>
      </c>
      <c r="K116" s="39">
        <f t="shared" si="63"/>
        <v>0</v>
      </c>
      <c r="L116" s="39">
        <f t="shared" si="63"/>
        <v>0</v>
      </c>
      <c r="M116" s="39">
        <f t="shared" si="63"/>
        <v>0</v>
      </c>
      <c r="N116" s="39">
        <f t="shared" si="63"/>
        <v>0</v>
      </c>
      <c r="O116" s="39">
        <f t="shared" si="63"/>
        <v>0</v>
      </c>
      <c r="P116" s="39">
        <f t="shared" si="63"/>
        <v>0</v>
      </c>
      <c r="Q116" s="39">
        <f t="shared" si="63"/>
        <v>0</v>
      </c>
      <c r="R116" s="39">
        <f t="shared" si="63"/>
        <v>0</v>
      </c>
      <c r="S116" s="39">
        <f t="shared" si="63"/>
        <v>0</v>
      </c>
      <c r="T116" s="39">
        <f t="shared" si="63"/>
        <v>0</v>
      </c>
      <c r="U116" s="39">
        <f t="shared" si="63"/>
        <v>0</v>
      </c>
      <c r="V116" s="39">
        <f t="shared" si="63"/>
        <v>0</v>
      </c>
      <c r="W116" s="39">
        <f t="shared" si="63"/>
        <v>0</v>
      </c>
      <c r="X116" s="39">
        <f t="shared" si="63"/>
        <v>0</v>
      </c>
      <c r="Y116" s="39">
        <f t="shared" si="63"/>
        <v>0</v>
      </c>
      <c r="Z116" s="39">
        <f t="shared" si="63"/>
        <v>0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N116" s="6">
        <f>L116-M116</f>
        <v>0</v>
      </c>
      <c r="AO116" s="14"/>
    </row>
    <row r="117" spans="1:41" ht="75" customHeight="1">
      <c r="A117" s="130"/>
      <c r="B117" s="130"/>
      <c r="C117" s="131"/>
      <c r="D117" s="127" t="s">
        <v>45</v>
      </c>
      <c r="E117" s="128"/>
      <c r="F117" s="41">
        <f>ROUND(F116/C110,2)</f>
        <v>1896.3</v>
      </c>
      <c r="G117" s="41">
        <f>ROUND(G116/C110,2)</f>
        <v>1896.3</v>
      </c>
      <c r="H117" s="41">
        <f>ROUND(H116/C110,2)</f>
        <v>0</v>
      </c>
      <c r="I117" s="41">
        <f>ROUND(I116/C110,2)</f>
        <v>0</v>
      </c>
      <c r="J117" s="41">
        <f>ROUND(J116/C110,2)</f>
        <v>0</v>
      </c>
      <c r="K117" s="41">
        <f>ROUND(K116/C110,2)</f>
        <v>0</v>
      </c>
      <c r="L117" s="41">
        <f>ROUND(L116/C110,2)</f>
        <v>0</v>
      </c>
      <c r="M117" s="41">
        <f>ROUND(M116/C110,2)</f>
        <v>0</v>
      </c>
      <c r="N117" s="41">
        <f>ROUND(N116/C110,2)</f>
        <v>0</v>
      </c>
      <c r="O117" s="41">
        <f>ROUND(O116/C110,2)</f>
        <v>0</v>
      </c>
      <c r="P117" s="41">
        <f>ROUND(P116/C110,2)</f>
        <v>0</v>
      </c>
      <c r="Q117" s="41">
        <f>ROUND(Q116/C110,2)</f>
        <v>0</v>
      </c>
      <c r="R117" s="41">
        <f>ROUND(R116/C110,2)</f>
        <v>0</v>
      </c>
      <c r="S117" s="41">
        <f>ROUND(S116/C110,2)</f>
        <v>0</v>
      </c>
      <c r="T117" s="41">
        <f>ROUND(T116/C110,2)</f>
        <v>0</v>
      </c>
      <c r="U117" s="41">
        <f>ROUND(U116/C110,2)</f>
        <v>0</v>
      </c>
      <c r="V117" s="41">
        <f>ROUND(V116/C110,2)</f>
        <v>0</v>
      </c>
      <c r="W117" s="41">
        <f>ROUND(W116/C110,2)</f>
        <v>0</v>
      </c>
      <c r="X117" s="41">
        <f>ROUND(X116/C110,2)</f>
        <v>0</v>
      </c>
      <c r="Y117" s="41">
        <f>ROUND(Y116/C110,2)</f>
        <v>0</v>
      </c>
      <c r="Z117" s="41">
        <f>ROUND(Z116/C110,2)</f>
        <v>0</v>
      </c>
      <c r="AC117" s="8" t="b">
        <v>0</v>
      </c>
      <c r="AD117" s="8" t="b">
        <v>0</v>
      </c>
      <c r="AE117" s="8" t="b">
        <v>0</v>
      </c>
      <c r="AF117" s="8" t="b">
        <v>0</v>
      </c>
      <c r="AG117" s="8" t="b">
        <v>0</v>
      </c>
      <c r="AH117" s="8" t="b">
        <v>0</v>
      </c>
      <c r="AI117" s="8" t="b">
        <v>0</v>
      </c>
      <c r="AJ117" s="8" t="b">
        <v>0</v>
      </c>
      <c r="AK117" s="8" t="b">
        <v>0</v>
      </c>
      <c r="AL117" s="8" t="b">
        <v>0</v>
      </c>
    </row>
    <row r="118" spans="1:41" ht="90" customHeight="1">
      <c r="A118" s="130"/>
      <c r="B118" s="130"/>
      <c r="C118" s="131"/>
      <c r="D118" s="127" t="s">
        <v>46</v>
      </c>
      <c r="E118" s="128"/>
      <c r="F118" s="39" t="s">
        <v>28</v>
      </c>
      <c r="G118" s="42">
        <f>IF(AC118=FALSE,0,AC118)</f>
        <v>1896.3</v>
      </c>
      <c r="H118" s="42" t="s">
        <v>28</v>
      </c>
      <c r="I118" s="42">
        <f>IF(AD118=FALSE,0,AD118)</f>
        <v>0</v>
      </c>
      <c r="J118" s="42">
        <f>IF(AE118=FALSE,0,AE118)</f>
        <v>0</v>
      </c>
      <c r="K118" s="42" t="s">
        <v>28</v>
      </c>
      <c r="L118" s="42">
        <f>IF(AF118=FALSE,0,AF118)</f>
        <v>0</v>
      </c>
      <c r="M118" s="42" t="s">
        <v>28</v>
      </c>
      <c r="N118" s="42" t="s">
        <v>28</v>
      </c>
      <c r="O118" s="42" t="s">
        <v>28</v>
      </c>
      <c r="P118" s="42" t="s">
        <v>28</v>
      </c>
      <c r="Q118" s="42">
        <f>IF(AG118=FALSE,0,AG118)</f>
        <v>0</v>
      </c>
      <c r="R118" s="42" t="s">
        <v>28</v>
      </c>
      <c r="S118" s="42">
        <f>IF(AH118=FALSE,0,AH118)</f>
        <v>0</v>
      </c>
      <c r="T118" s="42" t="s">
        <v>28</v>
      </c>
      <c r="U118" s="42">
        <f>IF(AI118=FALSE,0,AI118)</f>
        <v>0</v>
      </c>
      <c r="V118" s="42">
        <f>IF(AJ118=FALSE,0,AJ118)</f>
        <v>0</v>
      </c>
      <c r="W118" s="42">
        <f>IF(AK118=FALSE,0,AK118)</f>
        <v>0</v>
      </c>
      <c r="X118" s="42" t="s">
        <v>28</v>
      </c>
      <c r="Y118" s="42">
        <f>IF(AL118=FALSE,0,AL118)</f>
        <v>0</v>
      </c>
      <c r="Z118" s="42" t="s">
        <v>28</v>
      </c>
      <c r="AC118" s="8">
        <v>1896.3</v>
      </c>
      <c r="AD118" s="8" t="b">
        <v>0</v>
      </c>
      <c r="AE118" s="8" t="b">
        <v>0</v>
      </c>
      <c r="AF118" s="8" t="b">
        <v>0</v>
      </c>
      <c r="AG118" s="8" t="b">
        <v>0</v>
      </c>
      <c r="AH118" s="8" t="b">
        <v>0</v>
      </c>
      <c r="AI118" s="8" t="b">
        <v>0</v>
      </c>
      <c r="AJ118" s="8" t="b">
        <v>0</v>
      </c>
      <c r="AK118" s="8" t="b">
        <v>0</v>
      </c>
      <c r="AL118" s="8" t="b">
        <v>0</v>
      </c>
    </row>
    <row r="119" spans="1:41" ht="30" customHeight="1">
      <c r="A119" s="130"/>
      <c r="B119" s="130" t="s">
        <v>410</v>
      </c>
      <c r="C119" s="131">
        <f>C110</f>
        <v>485.9</v>
      </c>
      <c r="D119" s="154" t="s">
        <v>19</v>
      </c>
      <c r="E119" s="43" t="s">
        <v>20</v>
      </c>
      <c r="F119" s="39">
        <f>G119+I119+J119+L119+Q119+S119+U119+V119+W119+Y119+Z119</f>
        <v>921412.17</v>
      </c>
      <c r="G119" s="40">
        <f>G110</f>
        <v>921412.17</v>
      </c>
      <c r="H119" s="39">
        <f t="shared" ref="H119:Z119" si="64">H110</f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0</v>
      </c>
      <c r="O119" s="39">
        <f t="shared" si="64"/>
        <v>0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0</v>
      </c>
      <c r="AN119" s="6">
        <f>L119-M119</f>
        <v>0</v>
      </c>
    </row>
    <row r="120" spans="1:41" ht="60" customHeight="1">
      <c r="A120" s="130"/>
      <c r="B120" s="130"/>
      <c r="C120" s="131"/>
      <c r="D120" s="154"/>
      <c r="E120" s="43" t="s">
        <v>21</v>
      </c>
      <c r="F120" s="39">
        <f t="shared" ref="F120:F124" si="65">G120+I120+J120+L120+Q120+S120+U120+V120+W120+Y120+Z120</f>
        <v>0</v>
      </c>
      <c r="G120" s="39">
        <f t="shared" ref="G120:Z120" si="66">G111</f>
        <v>0</v>
      </c>
      <c r="H120" s="39">
        <f t="shared" si="66"/>
        <v>0</v>
      </c>
      <c r="I120" s="39">
        <f t="shared" si="66"/>
        <v>0</v>
      </c>
      <c r="J120" s="39">
        <f t="shared" si="66"/>
        <v>0</v>
      </c>
      <c r="K120" s="39">
        <f t="shared" si="66"/>
        <v>0</v>
      </c>
      <c r="L120" s="39">
        <f t="shared" si="66"/>
        <v>0</v>
      </c>
      <c r="M120" s="39">
        <f t="shared" si="66"/>
        <v>0</v>
      </c>
      <c r="N120" s="39">
        <f t="shared" si="66"/>
        <v>0</v>
      </c>
      <c r="O120" s="39">
        <f t="shared" si="66"/>
        <v>0</v>
      </c>
      <c r="P120" s="39">
        <f t="shared" si="66"/>
        <v>0</v>
      </c>
      <c r="Q120" s="39">
        <f t="shared" si="66"/>
        <v>0</v>
      </c>
      <c r="R120" s="39">
        <f t="shared" si="66"/>
        <v>0</v>
      </c>
      <c r="S120" s="39">
        <f t="shared" si="66"/>
        <v>0</v>
      </c>
      <c r="T120" s="39">
        <f t="shared" si="66"/>
        <v>0</v>
      </c>
      <c r="U120" s="39">
        <f t="shared" si="66"/>
        <v>0</v>
      </c>
      <c r="V120" s="39">
        <f t="shared" si="66"/>
        <v>0</v>
      </c>
      <c r="W120" s="39">
        <f t="shared" si="66"/>
        <v>0</v>
      </c>
      <c r="X120" s="39">
        <f t="shared" si="66"/>
        <v>0</v>
      </c>
      <c r="Y120" s="39">
        <f t="shared" si="66"/>
        <v>0</v>
      </c>
      <c r="Z120" s="39">
        <f t="shared" si="66"/>
        <v>0</v>
      </c>
    </row>
    <row r="121" spans="1:41" ht="120" customHeight="1">
      <c r="A121" s="130"/>
      <c r="B121" s="130"/>
      <c r="C121" s="131"/>
      <c r="D121" s="154" t="s">
        <v>22</v>
      </c>
      <c r="E121" s="43" t="s">
        <v>44</v>
      </c>
      <c r="F121" s="39">
        <f t="shared" si="65"/>
        <v>0</v>
      </c>
      <c r="G121" s="39">
        <f t="shared" ref="G121:Z121" si="67">G112</f>
        <v>0</v>
      </c>
      <c r="H121" s="39">
        <f t="shared" si="67"/>
        <v>0</v>
      </c>
      <c r="I121" s="39">
        <f t="shared" si="67"/>
        <v>0</v>
      </c>
      <c r="J121" s="39">
        <f t="shared" si="67"/>
        <v>0</v>
      </c>
      <c r="K121" s="39">
        <f t="shared" si="67"/>
        <v>0</v>
      </c>
      <c r="L121" s="39">
        <f t="shared" si="67"/>
        <v>0</v>
      </c>
      <c r="M121" s="39">
        <f t="shared" si="67"/>
        <v>0</v>
      </c>
      <c r="N121" s="39">
        <f t="shared" si="67"/>
        <v>0</v>
      </c>
      <c r="O121" s="39">
        <f t="shared" si="67"/>
        <v>0</v>
      </c>
      <c r="P121" s="39">
        <f t="shared" si="67"/>
        <v>0</v>
      </c>
      <c r="Q121" s="39">
        <f t="shared" si="67"/>
        <v>0</v>
      </c>
      <c r="R121" s="39">
        <f t="shared" si="67"/>
        <v>0</v>
      </c>
      <c r="S121" s="39">
        <f t="shared" si="67"/>
        <v>0</v>
      </c>
      <c r="T121" s="39">
        <f t="shared" si="67"/>
        <v>0</v>
      </c>
      <c r="U121" s="39">
        <f t="shared" si="67"/>
        <v>0</v>
      </c>
      <c r="V121" s="39">
        <f t="shared" si="67"/>
        <v>0</v>
      </c>
      <c r="W121" s="39">
        <f t="shared" si="67"/>
        <v>0</v>
      </c>
      <c r="X121" s="39">
        <f t="shared" si="67"/>
        <v>0</v>
      </c>
      <c r="Y121" s="39">
        <f t="shared" si="67"/>
        <v>0</v>
      </c>
      <c r="Z121" s="39">
        <f t="shared" si="67"/>
        <v>0</v>
      </c>
    </row>
    <row r="122" spans="1:41" ht="30" customHeight="1">
      <c r="A122" s="130"/>
      <c r="B122" s="130"/>
      <c r="C122" s="131"/>
      <c r="D122" s="154"/>
      <c r="E122" s="43" t="s">
        <v>24</v>
      </c>
      <c r="F122" s="39">
        <f t="shared" si="65"/>
        <v>0</v>
      </c>
      <c r="G122" s="39">
        <f t="shared" ref="G122:Z122" si="68">G113</f>
        <v>0</v>
      </c>
      <c r="H122" s="39">
        <f t="shared" si="68"/>
        <v>0</v>
      </c>
      <c r="I122" s="39">
        <f t="shared" si="68"/>
        <v>0</v>
      </c>
      <c r="J122" s="39">
        <f t="shared" si="68"/>
        <v>0</v>
      </c>
      <c r="K122" s="39">
        <f t="shared" si="68"/>
        <v>0</v>
      </c>
      <c r="L122" s="39">
        <f t="shared" si="68"/>
        <v>0</v>
      </c>
      <c r="M122" s="39">
        <f t="shared" si="68"/>
        <v>0</v>
      </c>
      <c r="N122" s="39">
        <f t="shared" si="68"/>
        <v>0</v>
      </c>
      <c r="O122" s="39">
        <f t="shared" si="68"/>
        <v>0</v>
      </c>
      <c r="P122" s="39">
        <f t="shared" si="68"/>
        <v>0</v>
      </c>
      <c r="Q122" s="39">
        <f t="shared" si="68"/>
        <v>0</v>
      </c>
      <c r="R122" s="39">
        <f t="shared" si="68"/>
        <v>0</v>
      </c>
      <c r="S122" s="39">
        <f t="shared" si="68"/>
        <v>0</v>
      </c>
      <c r="T122" s="39">
        <f t="shared" si="68"/>
        <v>0</v>
      </c>
      <c r="U122" s="39">
        <f t="shared" si="68"/>
        <v>0</v>
      </c>
      <c r="V122" s="39">
        <f t="shared" si="68"/>
        <v>0</v>
      </c>
      <c r="W122" s="39">
        <f t="shared" si="68"/>
        <v>0</v>
      </c>
      <c r="X122" s="39">
        <f t="shared" si="68"/>
        <v>0</v>
      </c>
      <c r="Y122" s="39">
        <f t="shared" si="68"/>
        <v>0</v>
      </c>
      <c r="Z122" s="39">
        <f t="shared" si="68"/>
        <v>0</v>
      </c>
    </row>
    <row r="123" spans="1:41" ht="30" customHeight="1">
      <c r="A123" s="130"/>
      <c r="B123" s="130"/>
      <c r="C123" s="131"/>
      <c r="D123" s="154"/>
      <c r="E123" s="43" t="s">
        <v>25</v>
      </c>
      <c r="F123" s="39">
        <f t="shared" si="65"/>
        <v>0</v>
      </c>
      <c r="G123" s="39">
        <f t="shared" ref="G123:Z123" si="69">G114</f>
        <v>0</v>
      </c>
      <c r="H123" s="39">
        <f t="shared" si="69"/>
        <v>0</v>
      </c>
      <c r="I123" s="39">
        <f t="shared" si="69"/>
        <v>0</v>
      </c>
      <c r="J123" s="39">
        <f t="shared" si="69"/>
        <v>0</v>
      </c>
      <c r="K123" s="39">
        <f t="shared" si="69"/>
        <v>0</v>
      </c>
      <c r="L123" s="39">
        <f t="shared" si="69"/>
        <v>0</v>
      </c>
      <c r="M123" s="39">
        <f t="shared" si="69"/>
        <v>0</v>
      </c>
      <c r="N123" s="39">
        <f t="shared" si="69"/>
        <v>0</v>
      </c>
      <c r="O123" s="39">
        <f t="shared" si="69"/>
        <v>0</v>
      </c>
      <c r="P123" s="39">
        <f t="shared" si="69"/>
        <v>0</v>
      </c>
      <c r="Q123" s="39">
        <f t="shared" si="69"/>
        <v>0</v>
      </c>
      <c r="R123" s="39">
        <f t="shared" si="69"/>
        <v>0</v>
      </c>
      <c r="S123" s="39">
        <f t="shared" si="69"/>
        <v>0</v>
      </c>
      <c r="T123" s="39">
        <f t="shared" si="69"/>
        <v>0</v>
      </c>
      <c r="U123" s="39">
        <f t="shared" si="69"/>
        <v>0</v>
      </c>
      <c r="V123" s="39">
        <f t="shared" si="69"/>
        <v>0</v>
      </c>
      <c r="W123" s="39">
        <f t="shared" si="69"/>
        <v>0</v>
      </c>
      <c r="X123" s="39">
        <f t="shared" si="69"/>
        <v>0</v>
      </c>
      <c r="Y123" s="39">
        <f t="shared" si="69"/>
        <v>0</v>
      </c>
      <c r="Z123" s="39">
        <f t="shared" si="69"/>
        <v>0</v>
      </c>
    </row>
    <row r="124" spans="1:41" ht="30" customHeight="1">
      <c r="A124" s="130"/>
      <c r="B124" s="130"/>
      <c r="C124" s="131"/>
      <c r="D124" s="154"/>
      <c r="E124" s="43" t="s">
        <v>26</v>
      </c>
      <c r="F124" s="39">
        <f t="shared" si="65"/>
        <v>0</v>
      </c>
      <c r="G124" s="39">
        <f t="shared" ref="G124:Z124" si="70">G115</f>
        <v>0</v>
      </c>
      <c r="H124" s="39">
        <f t="shared" si="70"/>
        <v>0</v>
      </c>
      <c r="I124" s="39">
        <f t="shared" si="70"/>
        <v>0</v>
      </c>
      <c r="J124" s="39">
        <f t="shared" si="70"/>
        <v>0</v>
      </c>
      <c r="K124" s="39">
        <f t="shared" si="70"/>
        <v>0</v>
      </c>
      <c r="L124" s="39">
        <f t="shared" si="70"/>
        <v>0</v>
      </c>
      <c r="M124" s="39">
        <f t="shared" si="70"/>
        <v>0</v>
      </c>
      <c r="N124" s="39">
        <f t="shared" si="70"/>
        <v>0</v>
      </c>
      <c r="O124" s="39">
        <f t="shared" si="70"/>
        <v>0</v>
      </c>
      <c r="P124" s="39">
        <f t="shared" si="70"/>
        <v>0</v>
      </c>
      <c r="Q124" s="39">
        <f t="shared" si="70"/>
        <v>0</v>
      </c>
      <c r="R124" s="39">
        <f t="shared" si="70"/>
        <v>0</v>
      </c>
      <c r="S124" s="39">
        <f t="shared" si="70"/>
        <v>0</v>
      </c>
      <c r="T124" s="39">
        <f t="shared" si="70"/>
        <v>0</v>
      </c>
      <c r="U124" s="39">
        <f t="shared" si="70"/>
        <v>0</v>
      </c>
      <c r="V124" s="39">
        <f t="shared" si="70"/>
        <v>0</v>
      </c>
      <c r="W124" s="39">
        <f t="shared" si="70"/>
        <v>0</v>
      </c>
      <c r="X124" s="39">
        <f t="shared" si="70"/>
        <v>0</v>
      </c>
      <c r="Y124" s="39">
        <f t="shared" si="70"/>
        <v>0</v>
      </c>
      <c r="Z124" s="39">
        <f t="shared" si="70"/>
        <v>0</v>
      </c>
    </row>
    <row r="125" spans="1:41" s="3" customFormat="1" ht="30" customHeight="1">
      <c r="A125" s="130"/>
      <c r="B125" s="130"/>
      <c r="C125" s="131"/>
      <c r="D125" s="127" t="s">
        <v>27</v>
      </c>
      <c r="E125" s="128"/>
      <c r="F125" s="39">
        <f>F119+F120+F121+F122+F123+F124</f>
        <v>921412.17</v>
      </c>
      <c r="G125" s="39">
        <f t="shared" ref="G125:Z125" si="71">G119+G120+G121+G122+G123+G124</f>
        <v>921412.17</v>
      </c>
      <c r="H125" s="39">
        <f t="shared" si="71"/>
        <v>0</v>
      </c>
      <c r="I125" s="39">
        <f t="shared" si="71"/>
        <v>0</v>
      </c>
      <c r="J125" s="39">
        <f t="shared" si="71"/>
        <v>0</v>
      </c>
      <c r="K125" s="39">
        <f t="shared" si="71"/>
        <v>0</v>
      </c>
      <c r="L125" s="39">
        <f t="shared" si="71"/>
        <v>0</v>
      </c>
      <c r="M125" s="39">
        <f t="shared" si="71"/>
        <v>0</v>
      </c>
      <c r="N125" s="39">
        <f t="shared" si="71"/>
        <v>0</v>
      </c>
      <c r="O125" s="39">
        <f t="shared" si="71"/>
        <v>0</v>
      </c>
      <c r="P125" s="39">
        <f t="shared" si="71"/>
        <v>0</v>
      </c>
      <c r="Q125" s="39">
        <f t="shared" si="71"/>
        <v>0</v>
      </c>
      <c r="R125" s="39">
        <f t="shared" si="71"/>
        <v>0</v>
      </c>
      <c r="S125" s="39">
        <f t="shared" si="71"/>
        <v>0</v>
      </c>
      <c r="T125" s="39">
        <f t="shared" si="71"/>
        <v>0</v>
      </c>
      <c r="U125" s="39">
        <f t="shared" si="71"/>
        <v>0</v>
      </c>
      <c r="V125" s="39">
        <f t="shared" si="71"/>
        <v>0</v>
      </c>
      <c r="W125" s="39">
        <f t="shared" si="71"/>
        <v>0</v>
      </c>
      <c r="X125" s="39">
        <f t="shared" si="71"/>
        <v>0</v>
      </c>
      <c r="Y125" s="39">
        <f t="shared" si="71"/>
        <v>0</v>
      </c>
      <c r="Z125" s="39">
        <f t="shared" si="71"/>
        <v>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N125" s="6">
        <f>L125-M125</f>
        <v>0</v>
      </c>
      <c r="AO125" s="14"/>
    </row>
    <row r="126" spans="1:41" ht="75" customHeight="1">
      <c r="A126" s="130"/>
      <c r="B126" s="130"/>
      <c r="C126" s="131"/>
      <c r="D126" s="127" t="s">
        <v>45</v>
      </c>
      <c r="E126" s="128"/>
      <c r="F126" s="41">
        <f>ROUND(F125/C119,2)</f>
        <v>1896.3</v>
      </c>
      <c r="G126" s="41">
        <f>ROUND(G125/C119,2)</f>
        <v>1896.3</v>
      </c>
      <c r="H126" s="41">
        <f>ROUND(H125/C119,2)</f>
        <v>0</v>
      </c>
      <c r="I126" s="41">
        <f>ROUND(I125/C119,2)</f>
        <v>0</v>
      </c>
      <c r="J126" s="41">
        <f>ROUND(J125/C119,2)</f>
        <v>0</v>
      </c>
      <c r="K126" s="41">
        <f>ROUND(K125/C119,2)</f>
        <v>0</v>
      </c>
      <c r="L126" s="41">
        <f>ROUND(L125/C119,2)</f>
        <v>0</v>
      </c>
      <c r="M126" s="41">
        <f>ROUND(M125/C119,2)</f>
        <v>0</v>
      </c>
      <c r="N126" s="41">
        <f>ROUND(N125/C119,2)</f>
        <v>0</v>
      </c>
      <c r="O126" s="41">
        <f>ROUND(O125/C119,2)</f>
        <v>0</v>
      </c>
      <c r="P126" s="41">
        <f>ROUND(P125/C119,2)</f>
        <v>0</v>
      </c>
      <c r="Q126" s="41">
        <f>ROUND(Q125/C119,2)</f>
        <v>0</v>
      </c>
      <c r="R126" s="41">
        <f>ROUND(R125/C119,2)</f>
        <v>0</v>
      </c>
      <c r="S126" s="41">
        <f>ROUND(S125/C119,2)</f>
        <v>0</v>
      </c>
      <c r="T126" s="41">
        <f>ROUND(T125/C119,2)</f>
        <v>0</v>
      </c>
      <c r="U126" s="41">
        <f>ROUND(U125/C119,2)</f>
        <v>0</v>
      </c>
      <c r="V126" s="41">
        <f>ROUND(V125/C119,2)</f>
        <v>0</v>
      </c>
      <c r="W126" s="41">
        <f>ROUND(W125/C119,2)</f>
        <v>0</v>
      </c>
      <c r="X126" s="41">
        <f>ROUND(X125/C119,2)</f>
        <v>0</v>
      </c>
      <c r="Y126" s="41">
        <f>ROUND(Y125/C119,2)</f>
        <v>0</v>
      </c>
      <c r="Z126" s="41">
        <f>ROUND(Z125/C119,2)</f>
        <v>0</v>
      </c>
      <c r="AC126" s="8" t="b">
        <v>0</v>
      </c>
      <c r="AD126" s="8" t="b">
        <v>0</v>
      </c>
      <c r="AE126" s="8" t="b">
        <v>0</v>
      </c>
      <c r="AF126" s="8" t="b">
        <v>0</v>
      </c>
      <c r="AG126" s="8" t="b">
        <v>0</v>
      </c>
      <c r="AH126" s="8" t="b">
        <v>0</v>
      </c>
      <c r="AI126" s="8" t="b">
        <v>0</v>
      </c>
      <c r="AJ126" s="8" t="b">
        <v>0</v>
      </c>
      <c r="AK126" s="8" t="b">
        <v>0</v>
      </c>
      <c r="AL126" s="8" t="b">
        <v>0</v>
      </c>
    </row>
    <row r="127" spans="1:41" ht="90" customHeight="1">
      <c r="A127" s="130"/>
      <c r="B127" s="130"/>
      <c r="C127" s="131"/>
      <c r="D127" s="127" t="s">
        <v>46</v>
      </c>
      <c r="E127" s="128"/>
      <c r="F127" s="39" t="s">
        <v>28</v>
      </c>
      <c r="G127" s="42">
        <f>IF(AC127=FALSE,0,AC127)</f>
        <v>1896.3</v>
      </c>
      <c r="H127" s="42" t="s">
        <v>28</v>
      </c>
      <c r="I127" s="42">
        <f>IF(AD127=FALSE,0,AD127)</f>
        <v>0</v>
      </c>
      <c r="J127" s="42">
        <f>IF(AE127=FALSE,0,AE127)</f>
        <v>0</v>
      </c>
      <c r="K127" s="42" t="s">
        <v>28</v>
      </c>
      <c r="L127" s="42">
        <f>IF(AF127=FALSE,0,AF127)</f>
        <v>0</v>
      </c>
      <c r="M127" s="42" t="s">
        <v>28</v>
      </c>
      <c r="N127" s="42" t="s">
        <v>28</v>
      </c>
      <c r="O127" s="42" t="s">
        <v>28</v>
      </c>
      <c r="P127" s="42" t="s">
        <v>28</v>
      </c>
      <c r="Q127" s="42">
        <f>IF(AG127=FALSE,0,AG127)</f>
        <v>0</v>
      </c>
      <c r="R127" s="42" t="s">
        <v>28</v>
      </c>
      <c r="S127" s="42">
        <f>IF(AH127=FALSE,0,AH127)</f>
        <v>0</v>
      </c>
      <c r="T127" s="42" t="s">
        <v>28</v>
      </c>
      <c r="U127" s="42">
        <f>IF(AI127=FALSE,0,AI127)</f>
        <v>0</v>
      </c>
      <c r="V127" s="42">
        <f>IF(AJ127=FALSE,0,AJ127)</f>
        <v>0</v>
      </c>
      <c r="W127" s="42">
        <f>IF(AK127=FALSE,0,AK127)</f>
        <v>0</v>
      </c>
      <c r="X127" s="42" t="s">
        <v>28</v>
      </c>
      <c r="Y127" s="42">
        <f>IF(AL127=FALSE,0,AL127)</f>
        <v>0</v>
      </c>
      <c r="Z127" s="42" t="s">
        <v>28</v>
      </c>
      <c r="AC127" s="8">
        <v>1896.3</v>
      </c>
      <c r="AD127" s="8" t="b">
        <v>0</v>
      </c>
      <c r="AE127" s="8" t="b">
        <v>0</v>
      </c>
      <c r="AF127" s="8" t="b">
        <v>0</v>
      </c>
      <c r="AG127" s="8" t="b">
        <v>0</v>
      </c>
      <c r="AH127" s="8" t="b">
        <v>0</v>
      </c>
      <c r="AI127" s="8" t="b">
        <v>0</v>
      </c>
      <c r="AJ127" s="8" t="b">
        <v>0</v>
      </c>
      <c r="AK127" s="8" t="b">
        <v>0</v>
      </c>
      <c r="AL127" s="8" t="b">
        <v>0</v>
      </c>
    </row>
    <row r="128" spans="1:41" ht="15" customHeight="1">
      <c r="A128" s="125" t="s">
        <v>411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26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41" ht="15" customHeight="1">
      <c r="A129" s="149" t="s">
        <v>165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1"/>
    </row>
    <row r="130" spans="1:41" ht="30" customHeight="1">
      <c r="A130" s="135" t="s">
        <v>17</v>
      </c>
      <c r="B130" s="138" t="s">
        <v>59</v>
      </c>
      <c r="C130" s="141">
        <v>4183.1000000000004</v>
      </c>
      <c r="D130" s="138" t="s">
        <v>19</v>
      </c>
      <c r="E130" s="38" t="s">
        <v>20</v>
      </c>
      <c r="F130" s="39">
        <f>G130+I130+J130+L130+Q130+S130+U130+V130+W130+Y130+Z130</f>
        <v>999091.6</v>
      </c>
      <c r="G130" s="40">
        <v>0</v>
      </c>
      <c r="H130" s="39">
        <v>0</v>
      </c>
      <c r="I130" s="40">
        <v>0</v>
      </c>
      <c r="J130" s="40">
        <v>0</v>
      </c>
      <c r="K130" s="39">
        <v>0</v>
      </c>
      <c r="L130" s="40">
        <v>0</v>
      </c>
      <c r="M130" s="39">
        <v>0</v>
      </c>
      <c r="N130" s="39">
        <v>0</v>
      </c>
      <c r="O130" s="39">
        <v>0</v>
      </c>
      <c r="P130" s="39">
        <v>0</v>
      </c>
      <c r="Q130" s="40">
        <v>0</v>
      </c>
      <c r="R130" s="39">
        <v>0</v>
      </c>
      <c r="S130" s="40">
        <v>0</v>
      </c>
      <c r="T130" s="39">
        <v>0</v>
      </c>
      <c r="U130" s="40">
        <v>0</v>
      </c>
      <c r="V130" s="40">
        <v>999091.6</v>
      </c>
      <c r="W130" s="40">
        <v>0</v>
      </c>
      <c r="X130" s="39">
        <v>0</v>
      </c>
      <c r="Y130" s="40">
        <v>0</v>
      </c>
      <c r="Z130" s="39">
        <v>0</v>
      </c>
      <c r="AN130" s="6">
        <f>L130-M130</f>
        <v>0</v>
      </c>
    </row>
    <row r="131" spans="1:41" ht="60" customHeight="1">
      <c r="A131" s="136"/>
      <c r="B131" s="139"/>
      <c r="C131" s="142"/>
      <c r="D131" s="140"/>
      <c r="E131" s="38" t="s">
        <v>21</v>
      </c>
      <c r="F131" s="39">
        <f t="shared" ref="F131:F135" si="72">G131+I131+J131+L131+Q131+S131+U131+V131+W131+Y131+Z131</f>
        <v>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41" ht="120" customHeight="1">
      <c r="A132" s="136"/>
      <c r="B132" s="139"/>
      <c r="C132" s="142"/>
      <c r="D132" s="138" t="s">
        <v>22</v>
      </c>
      <c r="E132" s="38" t="s">
        <v>23</v>
      </c>
      <c r="F132" s="39">
        <f t="shared" si="72"/>
        <v>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41" ht="30" customHeight="1">
      <c r="A133" s="136"/>
      <c r="B133" s="139"/>
      <c r="C133" s="142"/>
      <c r="D133" s="139"/>
      <c r="E133" s="38" t="s">
        <v>24</v>
      </c>
      <c r="F133" s="39">
        <f t="shared" si="72"/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41" ht="30" customHeight="1">
      <c r="A134" s="136"/>
      <c r="B134" s="139"/>
      <c r="C134" s="142"/>
      <c r="D134" s="139"/>
      <c r="E134" s="38" t="s">
        <v>25</v>
      </c>
      <c r="F134" s="39">
        <f t="shared" si="72"/>
        <v>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41" ht="30" customHeight="1">
      <c r="A135" s="136"/>
      <c r="B135" s="139"/>
      <c r="C135" s="142"/>
      <c r="D135" s="140"/>
      <c r="E135" s="38" t="s">
        <v>26</v>
      </c>
      <c r="F135" s="39">
        <f t="shared" si="72"/>
        <v>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41" ht="30" customHeight="1">
      <c r="A136" s="136"/>
      <c r="B136" s="139"/>
      <c r="C136" s="142"/>
      <c r="D136" s="127" t="s">
        <v>27</v>
      </c>
      <c r="E136" s="128"/>
      <c r="F136" s="39">
        <f>F130+F131+F132+F133+F134+F135</f>
        <v>999091.6</v>
      </c>
      <c r="G136" s="39">
        <f t="shared" ref="G136:Z136" si="73">G130+G131+G132+G133+G134+G135</f>
        <v>0</v>
      </c>
      <c r="H136" s="39">
        <f t="shared" si="73"/>
        <v>0</v>
      </c>
      <c r="I136" s="39">
        <f t="shared" si="73"/>
        <v>0</v>
      </c>
      <c r="J136" s="39">
        <f t="shared" si="73"/>
        <v>0</v>
      </c>
      <c r="K136" s="39">
        <f t="shared" si="73"/>
        <v>0</v>
      </c>
      <c r="L136" s="39">
        <f t="shared" si="73"/>
        <v>0</v>
      </c>
      <c r="M136" s="39">
        <f t="shared" si="73"/>
        <v>0</v>
      </c>
      <c r="N136" s="39">
        <f t="shared" si="73"/>
        <v>0</v>
      </c>
      <c r="O136" s="39">
        <f t="shared" si="73"/>
        <v>0</v>
      </c>
      <c r="P136" s="39">
        <f t="shared" si="73"/>
        <v>0</v>
      </c>
      <c r="Q136" s="39">
        <f t="shared" si="73"/>
        <v>0</v>
      </c>
      <c r="R136" s="39">
        <f t="shared" si="73"/>
        <v>0</v>
      </c>
      <c r="S136" s="39">
        <f t="shared" si="73"/>
        <v>0</v>
      </c>
      <c r="T136" s="39">
        <f t="shared" si="73"/>
        <v>0</v>
      </c>
      <c r="U136" s="39">
        <f t="shared" si="73"/>
        <v>0</v>
      </c>
      <c r="V136" s="39">
        <f t="shared" si="73"/>
        <v>999091.6</v>
      </c>
      <c r="W136" s="39">
        <f t="shared" si="73"/>
        <v>0</v>
      </c>
      <c r="X136" s="39">
        <f t="shared" si="73"/>
        <v>0</v>
      </c>
      <c r="Y136" s="39">
        <f t="shared" si="73"/>
        <v>0</v>
      </c>
      <c r="Z136" s="39">
        <f t="shared" si="73"/>
        <v>0</v>
      </c>
      <c r="AN136" s="6">
        <f>L136-M136</f>
        <v>0</v>
      </c>
      <c r="AO136" s="14"/>
    </row>
    <row r="137" spans="1:41" ht="75" customHeight="1">
      <c r="A137" s="136"/>
      <c r="B137" s="139"/>
      <c r="C137" s="142"/>
      <c r="D137" s="127" t="s">
        <v>45</v>
      </c>
      <c r="E137" s="128"/>
      <c r="F137" s="41">
        <f>ROUND(F136/C130,2)</f>
        <v>238.84</v>
      </c>
      <c r="G137" s="41">
        <f>ROUND(G136/C130,2)</f>
        <v>0</v>
      </c>
      <c r="H137" s="41">
        <f>ROUND(H136/C130,2)</f>
        <v>0</v>
      </c>
      <c r="I137" s="41">
        <f>ROUND(I136/C130,2)</f>
        <v>0</v>
      </c>
      <c r="J137" s="41">
        <f>ROUND(J136/C130,2)</f>
        <v>0</v>
      </c>
      <c r="K137" s="41">
        <f>ROUND(K136/C130,2)</f>
        <v>0</v>
      </c>
      <c r="L137" s="41">
        <f>ROUND(L136/C130,2)</f>
        <v>0</v>
      </c>
      <c r="M137" s="41">
        <f>ROUND(M136/C130,2)</f>
        <v>0</v>
      </c>
      <c r="N137" s="41">
        <f>ROUND(N136/C130,2)</f>
        <v>0</v>
      </c>
      <c r="O137" s="41">
        <f>ROUND(O136/C130,2)</f>
        <v>0</v>
      </c>
      <c r="P137" s="41">
        <f>ROUND(P136/C130,2)</f>
        <v>0</v>
      </c>
      <c r="Q137" s="41">
        <f>ROUND(Q136/C130,2)</f>
        <v>0</v>
      </c>
      <c r="R137" s="41">
        <f>ROUND(R136/C130,2)</f>
        <v>0</v>
      </c>
      <c r="S137" s="41">
        <f>ROUND(S136/C130,2)</f>
        <v>0</v>
      </c>
      <c r="T137" s="41">
        <f>ROUND(T136/C130,2)</f>
        <v>0</v>
      </c>
      <c r="U137" s="41">
        <f>ROUND(U136/C130,2)</f>
        <v>0</v>
      </c>
      <c r="V137" s="41">
        <f>ROUND(V136/C130,2)</f>
        <v>238.84</v>
      </c>
      <c r="W137" s="41">
        <f>ROUND(W136/C130,2)</f>
        <v>0</v>
      </c>
      <c r="X137" s="41">
        <f>ROUND(X136/C130,2)</f>
        <v>0</v>
      </c>
      <c r="Y137" s="41">
        <f>ROUND(Y136/C130,2)</f>
        <v>0</v>
      </c>
      <c r="Z137" s="41">
        <f>ROUND(Z136/C130,2)</f>
        <v>0</v>
      </c>
      <c r="AC137" s="8" t="b">
        <v>0</v>
      </c>
      <c r="AD137" s="8" t="b">
        <v>0</v>
      </c>
      <c r="AE137" s="8" t="b">
        <v>0</v>
      </c>
      <c r="AF137" s="8" t="b">
        <v>0</v>
      </c>
      <c r="AG137" s="8" t="b">
        <v>0</v>
      </c>
      <c r="AH137" s="8" t="b">
        <v>0</v>
      </c>
      <c r="AI137" s="8" t="b">
        <v>0</v>
      </c>
      <c r="AJ137" s="8" t="b">
        <v>0</v>
      </c>
      <c r="AK137" s="8" t="b">
        <v>0</v>
      </c>
      <c r="AL137" s="8" t="b">
        <v>0</v>
      </c>
    </row>
    <row r="138" spans="1:41" ht="90" customHeight="1">
      <c r="A138" s="137"/>
      <c r="B138" s="140"/>
      <c r="C138" s="143"/>
      <c r="D138" s="127" t="s">
        <v>46</v>
      </c>
      <c r="E138" s="128"/>
      <c r="F138" s="39" t="s">
        <v>28</v>
      </c>
      <c r="G138" s="42">
        <f>IF(AC138=FALSE,0,AC138)</f>
        <v>0</v>
      </c>
      <c r="H138" s="42" t="s">
        <v>28</v>
      </c>
      <c r="I138" s="42">
        <f>IF(AD138=FALSE,0,AD138)</f>
        <v>0</v>
      </c>
      <c r="J138" s="42">
        <f>IF(AE138=FALSE,0,AE138)</f>
        <v>0</v>
      </c>
      <c r="K138" s="42" t="s">
        <v>28</v>
      </c>
      <c r="L138" s="42">
        <f>IF(AF138=FALSE,0,AF138)</f>
        <v>0</v>
      </c>
      <c r="M138" s="42" t="s">
        <v>28</v>
      </c>
      <c r="N138" s="42" t="s">
        <v>28</v>
      </c>
      <c r="O138" s="42" t="s">
        <v>28</v>
      </c>
      <c r="P138" s="42" t="s">
        <v>28</v>
      </c>
      <c r="Q138" s="42">
        <f>IF(AG138=FALSE,0,AG138)</f>
        <v>0</v>
      </c>
      <c r="R138" s="42" t="s">
        <v>28</v>
      </c>
      <c r="S138" s="42">
        <f>IF(AH138=FALSE,0,AH138)</f>
        <v>0</v>
      </c>
      <c r="T138" s="42" t="s">
        <v>28</v>
      </c>
      <c r="U138" s="42">
        <f>IF(AI138=FALSE,0,AI138)</f>
        <v>0</v>
      </c>
      <c r="V138" s="42">
        <f>IF(AJ138=FALSE,0,AJ138)</f>
        <v>238.84</v>
      </c>
      <c r="W138" s="42">
        <f>IF(AK138=FALSE,0,AK138)</f>
        <v>0</v>
      </c>
      <c r="X138" s="42" t="s">
        <v>28</v>
      </c>
      <c r="Y138" s="42">
        <f>IF(AL138=FALSE,0,AL138)</f>
        <v>0</v>
      </c>
      <c r="Z138" s="42" t="s">
        <v>28</v>
      </c>
      <c r="AC138" s="8" t="b">
        <v>0</v>
      </c>
      <c r="AD138" s="8" t="b">
        <v>0</v>
      </c>
      <c r="AE138" s="8" t="b">
        <v>0</v>
      </c>
      <c r="AF138" s="8" t="b">
        <v>0</v>
      </c>
      <c r="AG138" s="8" t="b">
        <v>0</v>
      </c>
      <c r="AH138" s="8" t="b">
        <v>0</v>
      </c>
      <c r="AI138" s="8" t="b">
        <v>0</v>
      </c>
      <c r="AJ138" s="8">
        <v>238.84</v>
      </c>
      <c r="AK138" s="8" t="b">
        <v>0</v>
      </c>
      <c r="AL138" s="8" t="b">
        <v>0</v>
      </c>
    </row>
    <row r="139" spans="1:41" ht="30" customHeight="1">
      <c r="A139" s="135" t="s">
        <v>30</v>
      </c>
      <c r="B139" s="138" t="s">
        <v>60</v>
      </c>
      <c r="C139" s="141">
        <v>3893.12</v>
      </c>
      <c r="D139" s="138" t="s">
        <v>19</v>
      </c>
      <c r="E139" s="38" t="s">
        <v>20</v>
      </c>
      <c r="F139" s="39">
        <f>G139+I139+J139+L139+Q139+S139+U139+V139+W139+Y139+Z139</f>
        <v>929832.78</v>
      </c>
      <c r="G139" s="40">
        <v>0</v>
      </c>
      <c r="H139" s="39">
        <v>0</v>
      </c>
      <c r="I139" s="40">
        <v>0</v>
      </c>
      <c r="J139" s="40">
        <v>0</v>
      </c>
      <c r="K139" s="39">
        <v>0</v>
      </c>
      <c r="L139" s="40">
        <v>0</v>
      </c>
      <c r="M139" s="39">
        <v>0</v>
      </c>
      <c r="N139" s="39">
        <v>0</v>
      </c>
      <c r="O139" s="39">
        <v>0</v>
      </c>
      <c r="P139" s="39">
        <v>0</v>
      </c>
      <c r="Q139" s="40">
        <v>0</v>
      </c>
      <c r="R139" s="39">
        <v>0</v>
      </c>
      <c r="S139" s="40">
        <v>0</v>
      </c>
      <c r="T139" s="39">
        <v>0</v>
      </c>
      <c r="U139" s="40">
        <v>0</v>
      </c>
      <c r="V139" s="40">
        <v>929832.78</v>
      </c>
      <c r="W139" s="40">
        <v>0</v>
      </c>
      <c r="X139" s="39">
        <v>0</v>
      </c>
      <c r="Y139" s="40">
        <v>0</v>
      </c>
      <c r="Z139" s="39">
        <v>0</v>
      </c>
      <c r="AN139" s="6">
        <f>L139-M139</f>
        <v>0</v>
      </c>
    </row>
    <row r="140" spans="1:41" ht="60" customHeight="1">
      <c r="A140" s="136"/>
      <c r="B140" s="139"/>
      <c r="C140" s="142"/>
      <c r="D140" s="140"/>
      <c r="E140" s="38" t="s">
        <v>21</v>
      </c>
      <c r="F140" s="39">
        <f t="shared" ref="F140:F144" si="74">G140+I140+J140+L140+Q140+S140+U140+V140+W140+Y140+Z140</f>
        <v>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41" ht="120" customHeight="1">
      <c r="A141" s="136"/>
      <c r="B141" s="139"/>
      <c r="C141" s="142"/>
      <c r="D141" s="138" t="s">
        <v>22</v>
      </c>
      <c r="E141" s="38" t="s">
        <v>23</v>
      </c>
      <c r="F141" s="39">
        <f t="shared" si="74"/>
        <v>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41" ht="30" customHeight="1">
      <c r="A142" s="136"/>
      <c r="B142" s="139"/>
      <c r="C142" s="142"/>
      <c r="D142" s="139"/>
      <c r="E142" s="38" t="s">
        <v>24</v>
      </c>
      <c r="F142" s="39">
        <f t="shared" si="74"/>
        <v>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41" ht="30" customHeight="1">
      <c r="A143" s="136"/>
      <c r="B143" s="139"/>
      <c r="C143" s="142"/>
      <c r="D143" s="139"/>
      <c r="E143" s="38" t="s">
        <v>25</v>
      </c>
      <c r="F143" s="39">
        <f t="shared" si="74"/>
        <v>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41" ht="30" customHeight="1">
      <c r="A144" s="136"/>
      <c r="B144" s="139"/>
      <c r="C144" s="142"/>
      <c r="D144" s="140"/>
      <c r="E144" s="38" t="s">
        <v>26</v>
      </c>
      <c r="F144" s="39">
        <f t="shared" si="74"/>
        <v>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41" ht="30" customHeight="1">
      <c r="A145" s="136"/>
      <c r="B145" s="139"/>
      <c r="C145" s="142"/>
      <c r="D145" s="127" t="s">
        <v>27</v>
      </c>
      <c r="E145" s="128"/>
      <c r="F145" s="39">
        <f>F139+F140+F141+F142+F143+F144</f>
        <v>929832.78</v>
      </c>
      <c r="G145" s="39">
        <f t="shared" ref="G145:Z145" si="75">G139+G140+G141+G142+G143+G144</f>
        <v>0</v>
      </c>
      <c r="H145" s="39">
        <f t="shared" si="75"/>
        <v>0</v>
      </c>
      <c r="I145" s="39">
        <f t="shared" si="75"/>
        <v>0</v>
      </c>
      <c r="J145" s="39">
        <f t="shared" si="75"/>
        <v>0</v>
      </c>
      <c r="K145" s="39">
        <f t="shared" si="75"/>
        <v>0</v>
      </c>
      <c r="L145" s="39">
        <f t="shared" si="75"/>
        <v>0</v>
      </c>
      <c r="M145" s="39">
        <f t="shared" si="75"/>
        <v>0</v>
      </c>
      <c r="N145" s="39">
        <f t="shared" si="75"/>
        <v>0</v>
      </c>
      <c r="O145" s="39">
        <f t="shared" si="75"/>
        <v>0</v>
      </c>
      <c r="P145" s="39">
        <f t="shared" si="75"/>
        <v>0</v>
      </c>
      <c r="Q145" s="39">
        <f t="shared" si="75"/>
        <v>0</v>
      </c>
      <c r="R145" s="39">
        <f t="shared" si="75"/>
        <v>0</v>
      </c>
      <c r="S145" s="39">
        <f t="shared" si="75"/>
        <v>0</v>
      </c>
      <c r="T145" s="39">
        <f t="shared" si="75"/>
        <v>0</v>
      </c>
      <c r="U145" s="39">
        <f t="shared" si="75"/>
        <v>0</v>
      </c>
      <c r="V145" s="39">
        <f t="shared" si="75"/>
        <v>929832.78</v>
      </c>
      <c r="W145" s="39">
        <f t="shared" si="75"/>
        <v>0</v>
      </c>
      <c r="X145" s="39">
        <f t="shared" si="75"/>
        <v>0</v>
      </c>
      <c r="Y145" s="39">
        <f t="shared" si="75"/>
        <v>0</v>
      </c>
      <c r="Z145" s="39">
        <f t="shared" si="75"/>
        <v>0</v>
      </c>
      <c r="AN145" s="6">
        <f>L145-M145</f>
        <v>0</v>
      </c>
      <c r="AO145" s="14"/>
    </row>
    <row r="146" spans="1:41" ht="75" customHeight="1">
      <c r="A146" s="136"/>
      <c r="B146" s="139"/>
      <c r="C146" s="142"/>
      <c r="D146" s="127" t="s">
        <v>45</v>
      </c>
      <c r="E146" s="128"/>
      <c r="F146" s="41">
        <f>ROUND(F145/C139,2)</f>
        <v>238.84</v>
      </c>
      <c r="G146" s="41">
        <f>ROUND(G145/C139,2)</f>
        <v>0</v>
      </c>
      <c r="H146" s="41">
        <f>ROUND(H145/C139,2)</f>
        <v>0</v>
      </c>
      <c r="I146" s="41">
        <f>ROUND(I145/C139,2)</f>
        <v>0</v>
      </c>
      <c r="J146" s="41">
        <f>ROUND(J145/C139,2)</f>
        <v>0</v>
      </c>
      <c r="K146" s="41">
        <f>ROUND(K145/C139,2)</f>
        <v>0</v>
      </c>
      <c r="L146" s="41">
        <f>ROUND(L145/C139,2)</f>
        <v>0</v>
      </c>
      <c r="M146" s="41">
        <f>ROUND(M145/C139,2)</f>
        <v>0</v>
      </c>
      <c r="N146" s="41">
        <f>ROUND(N145/C139,2)</f>
        <v>0</v>
      </c>
      <c r="O146" s="41">
        <f>ROUND(O145/C139,2)</f>
        <v>0</v>
      </c>
      <c r="P146" s="41">
        <f>ROUND(P145/C139,2)</f>
        <v>0</v>
      </c>
      <c r="Q146" s="41">
        <f>ROUND(Q145/C139,2)</f>
        <v>0</v>
      </c>
      <c r="R146" s="41">
        <f>ROUND(R145/C139,2)</f>
        <v>0</v>
      </c>
      <c r="S146" s="41">
        <f>ROUND(S145/C139,2)</f>
        <v>0</v>
      </c>
      <c r="T146" s="41">
        <f>ROUND(T145/C139,2)</f>
        <v>0</v>
      </c>
      <c r="U146" s="41">
        <f>ROUND(U145/C139,2)</f>
        <v>0</v>
      </c>
      <c r="V146" s="41">
        <f>ROUND(V145/C139,2)</f>
        <v>238.84</v>
      </c>
      <c r="W146" s="41">
        <f>ROUND(W145/C139,2)</f>
        <v>0</v>
      </c>
      <c r="X146" s="41">
        <f>ROUND(X145/C139,2)</f>
        <v>0</v>
      </c>
      <c r="Y146" s="41">
        <f>ROUND(Y145/C139,2)</f>
        <v>0</v>
      </c>
      <c r="Z146" s="41">
        <f>ROUND(Z145/C139,2)</f>
        <v>0</v>
      </c>
      <c r="AC146" s="8" t="b">
        <v>0</v>
      </c>
      <c r="AD146" s="8" t="b">
        <v>0</v>
      </c>
      <c r="AE146" s="8" t="b">
        <v>0</v>
      </c>
      <c r="AF146" s="8" t="b">
        <v>0</v>
      </c>
      <c r="AG146" s="8" t="b">
        <v>0</v>
      </c>
      <c r="AH146" s="8" t="b">
        <v>0</v>
      </c>
      <c r="AI146" s="8" t="b">
        <v>0</v>
      </c>
      <c r="AJ146" s="8" t="b">
        <v>0</v>
      </c>
      <c r="AK146" s="8" t="b">
        <v>0</v>
      </c>
      <c r="AL146" s="8" t="b">
        <v>0</v>
      </c>
    </row>
    <row r="147" spans="1:41" ht="90" customHeight="1">
      <c r="A147" s="137"/>
      <c r="B147" s="140"/>
      <c r="C147" s="143"/>
      <c r="D147" s="127" t="s">
        <v>46</v>
      </c>
      <c r="E147" s="128"/>
      <c r="F147" s="39" t="s">
        <v>28</v>
      </c>
      <c r="G147" s="42">
        <f>IF(AC147=FALSE,0,AC147)</f>
        <v>0</v>
      </c>
      <c r="H147" s="42" t="s">
        <v>28</v>
      </c>
      <c r="I147" s="42">
        <f>IF(AD147=FALSE,0,AD147)</f>
        <v>0</v>
      </c>
      <c r="J147" s="42">
        <f>IF(AE147=FALSE,0,AE147)</f>
        <v>0</v>
      </c>
      <c r="K147" s="42" t="s">
        <v>28</v>
      </c>
      <c r="L147" s="42">
        <f>IF(AF147=FALSE,0,AF147)</f>
        <v>0</v>
      </c>
      <c r="M147" s="42" t="s">
        <v>28</v>
      </c>
      <c r="N147" s="42" t="s">
        <v>28</v>
      </c>
      <c r="O147" s="42" t="s">
        <v>28</v>
      </c>
      <c r="P147" s="42" t="s">
        <v>28</v>
      </c>
      <c r="Q147" s="42">
        <f>IF(AG147=FALSE,0,AG147)</f>
        <v>0</v>
      </c>
      <c r="R147" s="42" t="s">
        <v>28</v>
      </c>
      <c r="S147" s="42">
        <f>IF(AH147=FALSE,0,AH147)</f>
        <v>0</v>
      </c>
      <c r="T147" s="42" t="s">
        <v>28</v>
      </c>
      <c r="U147" s="42">
        <f>IF(AI147=FALSE,0,AI147)</f>
        <v>0</v>
      </c>
      <c r="V147" s="42">
        <f>IF(AJ147=FALSE,0,AJ147)</f>
        <v>238.84</v>
      </c>
      <c r="W147" s="42">
        <f>IF(AK147=FALSE,0,AK147)</f>
        <v>0</v>
      </c>
      <c r="X147" s="42" t="s">
        <v>28</v>
      </c>
      <c r="Y147" s="42">
        <f>IF(AL147=FALSE,0,AL147)</f>
        <v>0</v>
      </c>
      <c r="Z147" s="42" t="s">
        <v>28</v>
      </c>
      <c r="AC147" s="8" t="b">
        <v>0</v>
      </c>
      <c r="AD147" s="8" t="b">
        <v>0</v>
      </c>
      <c r="AE147" s="8" t="b">
        <v>0</v>
      </c>
      <c r="AF147" s="8" t="b">
        <v>0</v>
      </c>
      <c r="AG147" s="8" t="b">
        <v>0</v>
      </c>
      <c r="AH147" s="8" t="b">
        <v>0</v>
      </c>
      <c r="AI147" s="8" t="b">
        <v>0</v>
      </c>
      <c r="AJ147" s="8">
        <v>238.84</v>
      </c>
      <c r="AK147" s="8" t="b">
        <v>0</v>
      </c>
      <c r="AL147" s="8" t="b">
        <v>0</v>
      </c>
    </row>
    <row r="148" spans="1:41" ht="30" customHeight="1">
      <c r="A148" s="144" t="s">
        <v>40</v>
      </c>
      <c r="B148" s="138" t="s">
        <v>29</v>
      </c>
      <c r="C148" s="110">
        <f>C139+C130</f>
        <v>8076.22</v>
      </c>
      <c r="D148" s="171" t="s">
        <v>19</v>
      </c>
      <c r="E148" s="38" t="s">
        <v>20</v>
      </c>
      <c r="F148" s="39">
        <f>G148+I148+J148+L148+Q148+S148+U148+V148+W148+Y148+Z148</f>
        <v>1928924.38</v>
      </c>
      <c r="G148" s="40">
        <f>G130+G139</f>
        <v>0</v>
      </c>
      <c r="H148" s="39">
        <f t="shared" ref="H148:Z148" si="76">H130+H139</f>
        <v>0</v>
      </c>
      <c r="I148" s="39">
        <f t="shared" si="76"/>
        <v>0</v>
      </c>
      <c r="J148" s="39">
        <f t="shared" si="76"/>
        <v>0</v>
      </c>
      <c r="K148" s="39">
        <f t="shared" si="76"/>
        <v>0</v>
      </c>
      <c r="L148" s="39">
        <f t="shared" si="76"/>
        <v>0</v>
      </c>
      <c r="M148" s="39">
        <f t="shared" si="76"/>
        <v>0</v>
      </c>
      <c r="N148" s="39">
        <f t="shared" si="76"/>
        <v>0</v>
      </c>
      <c r="O148" s="39">
        <f t="shared" si="76"/>
        <v>0</v>
      </c>
      <c r="P148" s="39">
        <f t="shared" si="76"/>
        <v>0</v>
      </c>
      <c r="Q148" s="39">
        <f t="shared" si="76"/>
        <v>0</v>
      </c>
      <c r="R148" s="39">
        <f t="shared" si="76"/>
        <v>0</v>
      </c>
      <c r="S148" s="39">
        <f t="shared" si="76"/>
        <v>0</v>
      </c>
      <c r="T148" s="39">
        <f t="shared" si="76"/>
        <v>0</v>
      </c>
      <c r="U148" s="39">
        <f t="shared" si="76"/>
        <v>0</v>
      </c>
      <c r="V148" s="39">
        <f t="shared" si="76"/>
        <v>1928924.38</v>
      </c>
      <c r="W148" s="39">
        <f t="shared" si="76"/>
        <v>0</v>
      </c>
      <c r="X148" s="39">
        <f t="shared" si="76"/>
        <v>0</v>
      </c>
      <c r="Y148" s="39">
        <f t="shared" si="76"/>
        <v>0</v>
      </c>
      <c r="Z148" s="39">
        <f t="shared" si="76"/>
        <v>0</v>
      </c>
      <c r="AN148" s="6">
        <f>L148-M148</f>
        <v>0</v>
      </c>
    </row>
    <row r="149" spans="1:41" ht="60" customHeight="1">
      <c r="A149" s="144"/>
      <c r="B149" s="139"/>
      <c r="C149" s="110"/>
      <c r="D149" s="171"/>
      <c r="E149" s="38" t="s">
        <v>21</v>
      </c>
      <c r="F149" s="39">
        <f t="shared" ref="F149:F153" si="77">G149+I149+J149+L149+Q149+S149+U149+V149+W149+Y149+Z149</f>
        <v>0</v>
      </c>
      <c r="G149" s="39">
        <f t="shared" ref="G149:Z149" si="78">G131+G140</f>
        <v>0</v>
      </c>
      <c r="H149" s="39">
        <f t="shared" si="78"/>
        <v>0</v>
      </c>
      <c r="I149" s="39">
        <f t="shared" si="78"/>
        <v>0</v>
      </c>
      <c r="J149" s="39">
        <f t="shared" si="78"/>
        <v>0</v>
      </c>
      <c r="K149" s="39">
        <f t="shared" si="78"/>
        <v>0</v>
      </c>
      <c r="L149" s="39">
        <f t="shared" si="78"/>
        <v>0</v>
      </c>
      <c r="M149" s="39">
        <f t="shared" si="78"/>
        <v>0</v>
      </c>
      <c r="N149" s="39">
        <f t="shared" si="78"/>
        <v>0</v>
      </c>
      <c r="O149" s="39">
        <f t="shared" si="78"/>
        <v>0</v>
      </c>
      <c r="P149" s="39">
        <f t="shared" si="78"/>
        <v>0</v>
      </c>
      <c r="Q149" s="39">
        <f t="shared" si="78"/>
        <v>0</v>
      </c>
      <c r="R149" s="39">
        <f t="shared" si="78"/>
        <v>0</v>
      </c>
      <c r="S149" s="39">
        <f t="shared" si="78"/>
        <v>0</v>
      </c>
      <c r="T149" s="39">
        <f t="shared" si="78"/>
        <v>0</v>
      </c>
      <c r="U149" s="39">
        <f t="shared" si="78"/>
        <v>0</v>
      </c>
      <c r="V149" s="39">
        <f t="shared" si="78"/>
        <v>0</v>
      </c>
      <c r="W149" s="39">
        <f t="shared" si="78"/>
        <v>0</v>
      </c>
      <c r="X149" s="39">
        <f t="shared" si="78"/>
        <v>0</v>
      </c>
      <c r="Y149" s="39">
        <f t="shared" si="78"/>
        <v>0</v>
      </c>
      <c r="Z149" s="39">
        <f t="shared" si="78"/>
        <v>0</v>
      </c>
    </row>
    <row r="150" spans="1:41" ht="120" customHeight="1">
      <c r="A150" s="144"/>
      <c r="B150" s="139"/>
      <c r="C150" s="110"/>
      <c r="D150" s="171" t="s">
        <v>22</v>
      </c>
      <c r="E150" s="38" t="s">
        <v>41</v>
      </c>
      <c r="F150" s="39">
        <f t="shared" si="77"/>
        <v>0</v>
      </c>
      <c r="G150" s="39">
        <f t="shared" ref="G150:Z150" si="79">G132+G141</f>
        <v>0</v>
      </c>
      <c r="H150" s="39">
        <f t="shared" si="79"/>
        <v>0</v>
      </c>
      <c r="I150" s="39">
        <f t="shared" si="79"/>
        <v>0</v>
      </c>
      <c r="J150" s="39">
        <f t="shared" si="79"/>
        <v>0</v>
      </c>
      <c r="K150" s="39">
        <f t="shared" si="79"/>
        <v>0</v>
      </c>
      <c r="L150" s="39">
        <f t="shared" si="79"/>
        <v>0</v>
      </c>
      <c r="M150" s="39">
        <f t="shared" si="79"/>
        <v>0</v>
      </c>
      <c r="N150" s="39">
        <f t="shared" si="79"/>
        <v>0</v>
      </c>
      <c r="O150" s="39">
        <f t="shared" si="79"/>
        <v>0</v>
      </c>
      <c r="P150" s="39">
        <f t="shared" si="79"/>
        <v>0</v>
      </c>
      <c r="Q150" s="39">
        <f t="shared" si="79"/>
        <v>0</v>
      </c>
      <c r="R150" s="39">
        <f t="shared" si="79"/>
        <v>0</v>
      </c>
      <c r="S150" s="39">
        <f t="shared" si="79"/>
        <v>0</v>
      </c>
      <c r="T150" s="39">
        <f t="shared" si="79"/>
        <v>0</v>
      </c>
      <c r="U150" s="39">
        <f t="shared" si="79"/>
        <v>0</v>
      </c>
      <c r="V150" s="39">
        <f t="shared" si="79"/>
        <v>0</v>
      </c>
      <c r="W150" s="39">
        <f t="shared" si="79"/>
        <v>0</v>
      </c>
      <c r="X150" s="39">
        <f t="shared" si="79"/>
        <v>0</v>
      </c>
      <c r="Y150" s="39">
        <f t="shared" si="79"/>
        <v>0</v>
      </c>
      <c r="Z150" s="39">
        <f t="shared" si="79"/>
        <v>0</v>
      </c>
    </row>
    <row r="151" spans="1:41" ht="30" customHeight="1">
      <c r="A151" s="144"/>
      <c r="B151" s="139"/>
      <c r="C151" s="110"/>
      <c r="D151" s="171"/>
      <c r="E151" s="38" t="s">
        <v>24</v>
      </c>
      <c r="F151" s="39">
        <f t="shared" si="77"/>
        <v>0</v>
      </c>
      <c r="G151" s="39">
        <f t="shared" ref="G151:Z151" si="80">G133+G142</f>
        <v>0</v>
      </c>
      <c r="H151" s="39">
        <f t="shared" si="80"/>
        <v>0</v>
      </c>
      <c r="I151" s="39">
        <f t="shared" si="80"/>
        <v>0</v>
      </c>
      <c r="J151" s="39">
        <f t="shared" si="80"/>
        <v>0</v>
      </c>
      <c r="K151" s="39">
        <f t="shared" si="80"/>
        <v>0</v>
      </c>
      <c r="L151" s="39">
        <f t="shared" si="80"/>
        <v>0</v>
      </c>
      <c r="M151" s="39">
        <f t="shared" si="80"/>
        <v>0</v>
      </c>
      <c r="N151" s="39">
        <f t="shared" si="80"/>
        <v>0</v>
      </c>
      <c r="O151" s="39">
        <f t="shared" si="80"/>
        <v>0</v>
      </c>
      <c r="P151" s="39">
        <f t="shared" si="80"/>
        <v>0</v>
      </c>
      <c r="Q151" s="39">
        <f t="shared" si="80"/>
        <v>0</v>
      </c>
      <c r="R151" s="39">
        <f t="shared" si="80"/>
        <v>0</v>
      </c>
      <c r="S151" s="39">
        <f t="shared" si="80"/>
        <v>0</v>
      </c>
      <c r="T151" s="39">
        <f t="shared" si="80"/>
        <v>0</v>
      </c>
      <c r="U151" s="39">
        <f t="shared" si="80"/>
        <v>0</v>
      </c>
      <c r="V151" s="39">
        <f t="shared" si="80"/>
        <v>0</v>
      </c>
      <c r="W151" s="39">
        <f t="shared" si="80"/>
        <v>0</v>
      </c>
      <c r="X151" s="39">
        <f t="shared" si="80"/>
        <v>0</v>
      </c>
      <c r="Y151" s="39">
        <f t="shared" si="80"/>
        <v>0</v>
      </c>
      <c r="Z151" s="39">
        <f t="shared" si="80"/>
        <v>0</v>
      </c>
    </row>
    <row r="152" spans="1:41" ht="30" customHeight="1">
      <c r="A152" s="144"/>
      <c r="B152" s="139"/>
      <c r="C152" s="110"/>
      <c r="D152" s="171"/>
      <c r="E152" s="38" t="s">
        <v>25</v>
      </c>
      <c r="F152" s="39">
        <f t="shared" si="77"/>
        <v>0</v>
      </c>
      <c r="G152" s="39">
        <f t="shared" ref="G152:Z152" si="81">G134+G143</f>
        <v>0</v>
      </c>
      <c r="H152" s="39">
        <f t="shared" si="81"/>
        <v>0</v>
      </c>
      <c r="I152" s="39">
        <f t="shared" si="81"/>
        <v>0</v>
      </c>
      <c r="J152" s="39">
        <f t="shared" si="81"/>
        <v>0</v>
      </c>
      <c r="K152" s="39">
        <f t="shared" si="81"/>
        <v>0</v>
      </c>
      <c r="L152" s="39">
        <f t="shared" si="81"/>
        <v>0</v>
      </c>
      <c r="M152" s="39">
        <f t="shared" si="81"/>
        <v>0</v>
      </c>
      <c r="N152" s="39">
        <f t="shared" si="81"/>
        <v>0</v>
      </c>
      <c r="O152" s="39">
        <f t="shared" si="81"/>
        <v>0</v>
      </c>
      <c r="P152" s="39">
        <f t="shared" si="81"/>
        <v>0</v>
      </c>
      <c r="Q152" s="39">
        <f t="shared" si="81"/>
        <v>0</v>
      </c>
      <c r="R152" s="39">
        <f t="shared" si="81"/>
        <v>0</v>
      </c>
      <c r="S152" s="39">
        <f t="shared" si="81"/>
        <v>0</v>
      </c>
      <c r="T152" s="39">
        <f t="shared" si="81"/>
        <v>0</v>
      </c>
      <c r="U152" s="39">
        <f t="shared" si="81"/>
        <v>0</v>
      </c>
      <c r="V152" s="39">
        <f t="shared" si="81"/>
        <v>0</v>
      </c>
      <c r="W152" s="39">
        <f t="shared" si="81"/>
        <v>0</v>
      </c>
      <c r="X152" s="39">
        <f t="shared" si="81"/>
        <v>0</v>
      </c>
      <c r="Y152" s="39">
        <f t="shared" si="81"/>
        <v>0</v>
      </c>
      <c r="Z152" s="39">
        <f t="shared" si="81"/>
        <v>0</v>
      </c>
    </row>
    <row r="153" spans="1:41" ht="30" customHeight="1">
      <c r="A153" s="144"/>
      <c r="B153" s="139"/>
      <c r="C153" s="110"/>
      <c r="D153" s="171"/>
      <c r="E153" s="38" t="s">
        <v>26</v>
      </c>
      <c r="F153" s="39">
        <f t="shared" si="77"/>
        <v>0</v>
      </c>
      <c r="G153" s="39">
        <f t="shared" ref="G153:Z153" si="82">G135+G144</f>
        <v>0</v>
      </c>
      <c r="H153" s="39">
        <f t="shared" si="82"/>
        <v>0</v>
      </c>
      <c r="I153" s="39">
        <f t="shared" si="82"/>
        <v>0</v>
      </c>
      <c r="J153" s="39">
        <f t="shared" si="82"/>
        <v>0</v>
      </c>
      <c r="K153" s="39">
        <f t="shared" si="82"/>
        <v>0</v>
      </c>
      <c r="L153" s="39">
        <f t="shared" si="82"/>
        <v>0</v>
      </c>
      <c r="M153" s="39">
        <f t="shared" si="82"/>
        <v>0</v>
      </c>
      <c r="N153" s="39">
        <f t="shared" si="82"/>
        <v>0</v>
      </c>
      <c r="O153" s="39">
        <f t="shared" si="82"/>
        <v>0</v>
      </c>
      <c r="P153" s="39">
        <f t="shared" si="82"/>
        <v>0</v>
      </c>
      <c r="Q153" s="39">
        <f t="shared" si="82"/>
        <v>0</v>
      </c>
      <c r="R153" s="39">
        <f t="shared" si="82"/>
        <v>0</v>
      </c>
      <c r="S153" s="39">
        <f t="shared" si="82"/>
        <v>0</v>
      </c>
      <c r="T153" s="39">
        <f t="shared" si="82"/>
        <v>0</v>
      </c>
      <c r="U153" s="39">
        <f t="shared" si="82"/>
        <v>0</v>
      </c>
      <c r="V153" s="39">
        <f t="shared" si="82"/>
        <v>0</v>
      </c>
      <c r="W153" s="39">
        <f t="shared" si="82"/>
        <v>0</v>
      </c>
      <c r="X153" s="39">
        <f t="shared" si="82"/>
        <v>0</v>
      </c>
      <c r="Y153" s="39">
        <f t="shared" si="82"/>
        <v>0</v>
      </c>
      <c r="Z153" s="39">
        <f t="shared" si="82"/>
        <v>0</v>
      </c>
    </row>
    <row r="154" spans="1:41" s="3" customFormat="1" ht="30" customHeight="1">
      <c r="A154" s="144"/>
      <c r="B154" s="139"/>
      <c r="C154" s="110"/>
      <c r="D154" s="181" t="s">
        <v>27</v>
      </c>
      <c r="E154" s="181"/>
      <c r="F154" s="39">
        <f>F148+F149+F150+F151+F152+F153</f>
        <v>1928924.38</v>
      </c>
      <c r="G154" s="39">
        <f t="shared" ref="G154:Z154" si="83">G148+G149+G150+G151+G152+G153</f>
        <v>0</v>
      </c>
      <c r="H154" s="39">
        <f t="shared" si="83"/>
        <v>0</v>
      </c>
      <c r="I154" s="39">
        <f t="shared" si="83"/>
        <v>0</v>
      </c>
      <c r="J154" s="39">
        <f t="shared" si="83"/>
        <v>0</v>
      </c>
      <c r="K154" s="39">
        <f t="shared" si="83"/>
        <v>0</v>
      </c>
      <c r="L154" s="39">
        <f t="shared" si="83"/>
        <v>0</v>
      </c>
      <c r="M154" s="39">
        <f t="shared" si="83"/>
        <v>0</v>
      </c>
      <c r="N154" s="39">
        <f t="shared" si="83"/>
        <v>0</v>
      </c>
      <c r="O154" s="39">
        <f t="shared" si="83"/>
        <v>0</v>
      </c>
      <c r="P154" s="39">
        <f t="shared" si="83"/>
        <v>0</v>
      </c>
      <c r="Q154" s="39">
        <f t="shared" si="83"/>
        <v>0</v>
      </c>
      <c r="R154" s="39">
        <f t="shared" si="83"/>
        <v>0</v>
      </c>
      <c r="S154" s="39">
        <f t="shared" si="83"/>
        <v>0</v>
      </c>
      <c r="T154" s="39">
        <f t="shared" si="83"/>
        <v>0</v>
      </c>
      <c r="U154" s="39">
        <f t="shared" si="83"/>
        <v>0</v>
      </c>
      <c r="V154" s="39">
        <f t="shared" si="83"/>
        <v>1928924.38</v>
      </c>
      <c r="W154" s="39">
        <f t="shared" si="83"/>
        <v>0</v>
      </c>
      <c r="X154" s="39">
        <f t="shared" si="83"/>
        <v>0</v>
      </c>
      <c r="Y154" s="39">
        <f t="shared" si="83"/>
        <v>0</v>
      </c>
      <c r="Z154" s="39">
        <f t="shared" si="83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N154" s="6">
        <f>L154-M154</f>
        <v>0</v>
      </c>
      <c r="AO154" s="14"/>
    </row>
    <row r="155" spans="1:41" ht="75" customHeight="1">
      <c r="A155" s="144"/>
      <c r="B155" s="139"/>
      <c r="C155" s="110"/>
      <c r="D155" s="127" t="s">
        <v>45</v>
      </c>
      <c r="E155" s="128"/>
      <c r="F155" s="41">
        <f>ROUND(F154/C148,2)</f>
        <v>238.84</v>
      </c>
      <c r="G155" s="41">
        <f>ROUND(G154/C148,2)</f>
        <v>0</v>
      </c>
      <c r="H155" s="41">
        <f>ROUND(H154/C148,2)</f>
        <v>0</v>
      </c>
      <c r="I155" s="41">
        <f>ROUND(I154/C148,2)</f>
        <v>0</v>
      </c>
      <c r="J155" s="41">
        <f>ROUND(J154/C148,2)</f>
        <v>0</v>
      </c>
      <c r="K155" s="41">
        <f>ROUND(K154/C148,2)</f>
        <v>0</v>
      </c>
      <c r="L155" s="41">
        <f>ROUND(L154/C148,2)</f>
        <v>0</v>
      </c>
      <c r="M155" s="41">
        <f>ROUND(M154/C148,2)</f>
        <v>0</v>
      </c>
      <c r="N155" s="41">
        <f>ROUND(N154/C148,2)</f>
        <v>0</v>
      </c>
      <c r="O155" s="41">
        <f>ROUND(O154/C148,2)</f>
        <v>0</v>
      </c>
      <c r="P155" s="41">
        <f>ROUND(P154/C148,2)</f>
        <v>0</v>
      </c>
      <c r="Q155" s="41">
        <f>ROUND(Q154/C148,2)</f>
        <v>0</v>
      </c>
      <c r="R155" s="41">
        <f>ROUND(R154/C148,2)</f>
        <v>0</v>
      </c>
      <c r="S155" s="41">
        <f>ROUND(S154/C148,2)</f>
        <v>0</v>
      </c>
      <c r="T155" s="41">
        <f>ROUND(T154/C148,2)</f>
        <v>0</v>
      </c>
      <c r="U155" s="41">
        <f>ROUND(U154/C148,2)</f>
        <v>0</v>
      </c>
      <c r="V155" s="41">
        <f>ROUND(V154/C148,2)</f>
        <v>238.84</v>
      </c>
      <c r="W155" s="41">
        <f>ROUND(W154/C148,2)</f>
        <v>0</v>
      </c>
      <c r="X155" s="41">
        <f>ROUND(X154/C148,2)</f>
        <v>0</v>
      </c>
      <c r="Y155" s="41">
        <f>ROUND(Y154/C148,2)</f>
        <v>0</v>
      </c>
      <c r="Z155" s="41">
        <f>ROUND(Z154/C148,2)</f>
        <v>0</v>
      </c>
      <c r="AC155" s="8" t="b">
        <v>0</v>
      </c>
      <c r="AD155" s="8" t="b">
        <v>0</v>
      </c>
      <c r="AE155" s="8" t="b">
        <v>0</v>
      </c>
      <c r="AF155" s="8" t="b">
        <v>0</v>
      </c>
      <c r="AG155" s="8" t="b">
        <v>0</v>
      </c>
      <c r="AH155" s="8" t="b">
        <v>0</v>
      </c>
      <c r="AI155" s="8" t="b">
        <v>0</v>
      </c>
      <c r="AJ155" s="8" t="b">
        <v>0</v>
      </c>
      <c r="AK155" s="8" t="b">
        <v>0</v>
      </c>
      <c r="AL155" s="8" t="b">
        <v>0</v>
      </c>
    </row>
    <row r="156" spans="1:41" ht="90" customHeight="1">
      <c r="A156" s="144"/>
      <c r="B156" s="140"/>
      <c r="C156" s="110"/>
      <c r="D156" s="127" t="s">
        <v>46</v>
      </c>
      <c r="E156" s="128"/>
      <c r="F156" s="39" t="s">
        <v>28</v>
      </c>
      <c r="G156" s="42">
        <f>IF(AC156=FALSE,0,AC156)</f>
        <v>0</v>
      </c>
      <c r="H156" s="42" t="s">
        <v>28</v>
      </c>
      <c r="I156" s="42">
        <f>IF(AD156=FALSE,0,AD156)</f>
        <v>0</v>
      </c>
      <c r="J156" s="42">
        <f>IF(AE156=FALSE,0,AE156)</f>
        <v>0</v>
      </c>
      <c r="K156" s="42" t="s">
        <v>28</v>
      </c>
      <c r="L156" s="42">
        <f>IF(AF156=FALSE,0,AF156)</f>
        <v>0</v>
      </c>
      <c r="M156" s="42" t="s">
        <v>28</v>
      </c>
      <c r="N156" s="42" t="s">
        <v>28</v>
      </c>
      <c r="O156" s="42" t="s">
        <v>28</v>
      </c>
      <c r="P156" s="42" t="s">
        <v>28</v>
      </c>
      <c r="Q156" s="42">
        <f>IF(AG156=FALSE,0,AG156)</f>
        <v>0</v>
      </c>
      <c r="R156" s="42" t="s">
        <v>28</v>
      </c>
      <c r="S156" s="42">
        <f>IF(AH156=FALSE,0,AH156)</f>
        <v>0</v>
      </c>
      <c r="T156" s="42" t="s">
        <v>28</v>
      </c>
      <c r="U156" s="42">
        <f>IF(AI156=FALSE,0,AI156)</f>
        <v>0</v>
      </c>
      <c r="V156" s="42">
        <f>IF(AJ156=FALSE,0,AJ156)</f>
        <v>238.84</v>
      </c>
      <c r="W156" s="42">
        <f>IF(AK156=FALSE,0,AK156)</f>
        <v>0</v>
      </c>
      <c r="X156" s="42" t="s">
        <v>28</v>
      </c>
      <c r="Y156" s="42">
        <f>IF(AL156=FALSE,0,AL156)</f>
        <v>0</v>
      </c>
      <c r="Z156" s="42" t="s">
        <v>28</v>
      </c>
      <c r="AC156" s="8" t="b">
        <v>0</v>
      </c>
      <c r="AD156" s="8" t="b">
        <v>0</v>
      </c>
      <c r="AE156" s="8" t="b">
        <v>0</v>
      </c>
      <c r="AF156" s="8" t="b">
        <v>0</v>
      </c>
      <c r="AG156" s="8" t="b">
        <v>0</v>
      </c>
      <c r="AH156" s="8" t="b">
        <v>0</v>
      </c>
      <c r="AI156" s="8" t="b">
        <v>0</v>
      </c>
      <c r="AJ156" s="8">
        <v>238.84</v>
      </c>
      <c r="AK156" s="8" t="b">
        <v>0</v>
      </c>
      <c r="AL156" s="8" t="b">
        <v>0</v>
      </c>
    </row>
    <row r="157" spans="1:41" ht="30" customHeight="1">
      <c r="A157" s="135" t="s">
        <v>40</v>
      </c>
      <c r="B157" s="138" t="s">
        <v>61</v>
      </c>
      <c r="C157" s="141">
        <f>C148</f>
        <v>8076.22</v>
      </c>
      <c r="D157" s="138" t="s">
        <v>19</v>
      </c>
      <c r="E157" s="38" t="s">
        <v>20</v>
      </c>
      <c r="F157" s="39">
        <f>G157+I157+J157+L157+Q157+S157+U157+V157+W157+Y157+Z157</f>
        <v>1928924.38</v>
      </c>
      <c r="G157" s="40">
        <f>G148</f>
        <v>0</v>
      </c>
      <c r="H157" s="39">
        <f t="shared" ref="H157:Z157" si="84">H148</f>
        <v>0</v>
      </c>
      <c r="I157" s="39">
        <f t="shared" si="84"/>
        <v>0</v>
      </c>
      <c r="J157" s="39">
        <f t="shared" si="84"/>
        <v>0</v>
      </c>
      <c r="K157" s="39">
        <f t="shared" si="84"/>
        <v>0</v>
      </c>
      <c r="L157" s="39">
        <f t="shared" si="84"/>
        <v>0</v>
      </c>
      <c r="M157" s="39">
        <f t="shared" si="84"/>
        <v>0</v>
      </c>
      <c r="N157" s="39">
        <f t="shared" si="84"/>
        <v>0</v>
      </c>
      <c r="O157" s="39">
        <f t="shared" si="84"/>
        <v>0</v>
      </c>
      <c r="P157" s="39">
        <f t="shared" si="84"/>
        <v>0</v>
      </c>
      <c r="Q157" s="39">
        <f t="shared" si="84"/>
        <v>0</v>
      </c>
      <c r="R157" s="39">
        <f t="shared" si="84"/>
        <v>0</v>
      </c>
      <c r="S157" s="39">
        <f t="shared" si="84"/>
        <v>0</v>
      </c>
      <c r="T157" s="39">
        <f t="shared" si="84"/>
        <v>0</v>
      </c>
      <c r="U157" s="39">
        <f t="shared" si="84"/>
        <v>0</v>
      </c>
      <c r="V157" s="39">
        <f t="shared" si="84"/>
        <v>1928924.38</v>
      </c>
      <c r="W157" s="39">
        <f t="shared" si="84"/>
        <v>0</v>
      </c>
      <c r="X157" s="39">
        <f t="shared" si="84"/>
        <v>0</v>
      </c>
      <c r="Y157" s="39">
        <f t="shared" si="84"/>
        <v>0</v>
      </c>
      <c r="Z157" s="39">
        <f t="shared" si="84"/>
        <v>0</v>
      </c>
      <c r="AN157" s="6">
        <f>L157-M157</f>
        <v>0</v>
      </c>
    </row>
    <row r="158" spans="1:41" ht="60" customHeight="1">
      <c r="A158" s="136"/>
      <c r="B158" s="139"/>
      <c r="C158" s="142"/>
      <c r="D158" s="140"/>
      <c r="E158" s="38" t="s">
        <v>21</v>
      </c>
      <c r="F158" s="39">
        <f t="shared" ref="F158:F162" si="85">G158+I158+J158+L158+Q158+S158+U158+V158+W158+Y158+Z158</f>
        <v>0</v>
      </c>
      <c r="G158" s="39">
        <f t="shared" ref="G158:Z158" si="86">G149</f>
        <v>0</v>
      </c>
      <c r="H158" s="39">
        <f t="shared" si="86"/>
        <v>0</v>
      </c>
      <c r="I158" s="39">
        <f t="shared" si="86"/>
        <v>0</v>
      </c>
      <c r="J158" s="39">
        <f t="shared" si="86"/>
        <v>0</v>
      </c>
      <c r="K158" s="39">
        <f t="shared" si="86"/>
        <v>0</v>
      </c>
      <c r="L158" s="39">
        <f t="shared" si="86"/>
        <v>0</v>
      </c>
      <c r="M158" s="39">
        <f t="shared" si="86"/>
        <v>0</v>
      </c>
      <c r="N158" s="39">
        <f t="shared" si="86"/>
        <v>0</v>
      </c>
      <c r="O158" s="39">
        <f t="shared" si="86"/>
        <v>0</v>
      </c>
      <c r="P158" s="39">
        <f t="shared" si="86"/>
        <v>0</v>
      </c>
      <c r="Q158" s="39">
        <f t="shared" si="86"/>
        <v>0</v>
      </c>
      <c r="R158" s="39">
        <f t="shared" si="86"/>
        <v>0</v>
      </c>
      <c r="S158" s="39">
        <f t="shared" si="86"/>
        <v>0</v>
      </c>
      <c r="T158" s="39">
        <f t="shared" si="86"/>
        <v>0</v>
      </c>
      <c r="U158" s="39">
        <f t="shared" si="86"/>
        <v>0</v>
      </c>
      <c r="V158" s="39">
        <f t="shared" si="86"/>
        <v>0</v>
      </c>
      <c r="W158" s="39">
        <f t="shared" si="86"/>
        <v>0</v>
      </c>
      <c r="X158" s="39">
        <f t="shared" si="86"/>
        <v>0</v>
      </c>
      <c r="Y158" s="39">
        <f t="shared" si="86"/>
        <v>0</v>
      </c>
      <c r="Z158" s="39">
        <f t="shared" si="86"/>
        <v>0</v>
      </c>
    </row>
    <row r="159" spans="1:41" ht="120" customHeight="1">
      <c r="A159" s="136"/>
      <c r="B159" s="139"/>
      <c r="C159" s="142"/>
      <c r="D159" s="138" t="s">
        <v>22</v>
      </c>
      <c r="E159" s="38" t="s">
        <v>41</v>
      </c>
      <c r="F159" s="39">
        <f t="shared" si="85"/>
        <v>0</v>
      </c>
      <c r="G159" s="39">
        <f t="shared" ref="G159:Z159" si="87">G150</f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0</v>
      </c>
      <c r="O159" s="39">
        <f t="shared" si="87"/>
        <v>0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0</v>
      </c>
    </row>
    <row r="160" spans="1:41" ht="30" customHeight="1">
      <c r="A160" s="136"/>
      <c r="B160" s="139"/>
      <c r="C160" s="142"/>
      <c r="D160" s="139"/>
      <c r="E160" s="38" t="s">
        <v>24</v>
      </c>
      <c r="F160" s="39">
        <f t="shared" si="85"/>
        <v>0</v>
      </c>
      <c r="G160" s="39">
        <f t="shared" ref="G160:Z160" si="88">G151</f>
        <v>0</v>
      </c>
      <c r="H160" s="39">
        <f t="shared" si="88"/>
        <v>0</v>
      </c>
      <c r="I160" s="39">
        <f t="shared" si="88"/>
        <v>0</v>
      </c>
      <c r="J160" s="39">
        <f t="shared" si="88"/>
        <v>0</v>
      </c>
      <c r="K160" s="39">
        <f t="shared" si="88"/>
        <v>0</v>
      </c>
      <c r="L160" s="39">
        <f t="shared" si="88"/>
        <v>0</v>
      </c>
      <c r="M160" s="39">
        <f t="shared" si="88"/>
        <v>0</v>
      </c>
      <c r="N160" s="39">
        <f t="shared" si="88"/>
        <v>0</v>
      </c>
      <c r="O160" s="39">
        <f t="shared" si="88"/>
        <v>0</v>
      </c>
      <c r="P160" s="39">
        <f t="shared" si="88"/>
        <v>0</v>
      </c>
      <c r="Q160" s="39">
        <f t="shared" si="88"/>
        <v>0</v>
      </c>
      <c r="R160" s="39">
        <f t="shared" si="88"/>
        <v>0</v>
      </c>
      <c r="S160" s="39">
        <f t="shared" si="88"/>
        <v>0</v>
      </c>
      <c r="T160" s="39">
        <f t="shared" si="88"/>
        <v>0</v>
      </c>
      <c r="U160" s="39">
        <f t="shared" si="88"/>
        <v>0</v>
      </c>
      <c r="V160" s="39">
        <f t="shared" si="88"/>
        <v>0</v>
      </c>
      <c r="W160" s="39">
        <f t="shared" si="88"/>
        <v>0</v>
      </c>
      <c r="X160" s="39">
        <f t="shared" si="88"/>
        <v>0</v>
      </c>
      <c r="Y160" s="39">
        <f t="shared" si="88"/>
        <v>0</v>
      </c>
      <c r="Z160" s="39">
        <f t="shared" si="88"/>
        <v>0</v>
      </c>
    </row>
    <row r="161" spans="1:41" ht="30" customHeight="1">
      <c r="A161" s="136"/>
      <c r="B161" s="139"/>
      <c r="C161" s="142"/>
      <c r="D161" s="139"/>
      <c r="E161" s="38" t="s">
        <v>25</v>
      </c>
      <c r="F161" s="39">
        <f t="shared" si="85"/>
        <v>0</v>
      </c>
      <c r="G161" s="39">
        <f t="shared" ref="G161:Z161" si="89">G152</f>
        <v>0</v>
      </c>
      <c r="H161" s="39">
        <f t="shared" si="89"/>
        <v>0</v>
      </c>
      <c r="I161" s="39">
        <f t="shared" si="89"/>
        <v>0</v>
      </c>
      <c r="J161" s="39">
        <f t="shared" si="89"/>
        <v>0</v>
      </c>
      <c r="K161" s="39">
        <f t="shared" si="89"/>
        <v>0</v>
      </c>
      <c r="L161" s="39">
        <f t="shared" si="89"/>
        <v>0</v>
      </c>
      <c r="M161" s="39">
        <f t="shared" si="89"/>
        <v>0</v>
      </c>
      <c r="N161" s="39">
        <f t="shared" si="89"/>
        <v>0</v>
      </c>
      <c r="O161" s="39">
        <f t="shared" si="89"/>
        <v>0</v>
      </c>
      <c r="P161" s="39">
        <f t="shared" si="89"/>
        <v>0</v>
      </c>
      <c r="Q161" s="39">
        <f t="shared" si="89"/>
        <v>0</v>
      </c>
      <c r="R161" s="39">
        <f t="shared" si="89"/>
        <v>0</v>
      </c>
      <c r="S161" s="39">
        <f t="shared" si="89"/>
        <v>0</v>
      </c>
      <c r="T161" s="39">
        <f t="shared" si="89"/>
        <v>0</v>
      </c>
      <c r="U161" s="39">
        <f t="shared" si="89"/>
        <v>0</v>
      </c>
      <c r="V161" s="39">
        <f t="shared" si="89"/>
        <v>0</v>
      </c>
      <c r="W161" s="39">
        <f t="shared" si="89"/>
        <v>0</v>
      </c>
      <c r="X161" s="39">
        <f t="shared" si="89"/>
        <v>0</v>
      </c>
      <c r="Y161" s="39">
        <f t="shared" si="89"/>
        <v>0</v>
      </c>
      <c r="Z161" s="39">
        <f t="shared" si="89"/>
        <v>0</v>
      </c>
    </row>
    <row r="162" spans="1:41" ht="30" customHeight="1">
      <c r="A162" s="136"/>
      <c r="B162" s="139"/>
      <c r="C162" s="142"/>
      <c r="D162" s="140"/>
      <c r="E162" s="38" t="s">
        <v>26</v>
      </c>
      <c r="F162" s="39">
        <f t="shared" si="85"/>
        <v>0</v>
      </c>
      <c r="G162" s="39">
        <f t="shared" ref="G162:Z162" si="90">G153</f>
        <v>0</v>
      </c>
      <c r="H162" s="39">
        <f t="shared" si="90"/>
        <v>0</v>
      </c>
      <c r="I162" s="39">
        <f t="shared" si="90"/>
        <v>0</v>
      </c>
      <c r="J162" s="39">
        <f t="shared" si="90"/>
        <v>0</v>
      </c>
      <c r="K162" s="39">
        <f t="shared" si="90"/>
        <v>0</v>
      </c>
      <c r="L162" s="39">
        <f t="shared" si="90"/>
        <v>0</v>
      </c>
      <c r="M162" s="39">
        <f t="shared" si="90"/>
        <v>0</v>
      </c>
      <c r="N162" s="39">
        <f t="shared" si="90"/>
        <v>0</v>
      </c>
      <c r="O162" s="39">
        <f t="shared" si="90"/>
        <v>0</v>
      </c>
      <c r="P162" s="39">
        <f t="shared" si="90"/>
        <v>0</v>
      </c>
      <c r="Q162" s="39">
        <f t="shared" si="90"/>
        <v>0</v>
      </c>
      <c r="R162" s="39">
        <f t="shared" si="90"/>
        <v>0</v>
      </c>
      <c r="S162" s="39">
        <f t="shared" si="90"/>
        <v>0</v>
      </c>
      <c r="T162" s="39">
        <f t="shared" si="90"/>
        <v>0</v>
      </c>
      <c r="U162" s="39">
        <f t="shared" si="90"/>
        <v>0</v>
      </c>
      <c r="V162" s="39">
        <f t="shared" si="90"/>
        <v>0</v>
      </c>
      <c r="W162" s="39">
        <f t="shared" si="90"/>
        <v>0</v>
      </c>
      <c r="X162" s="39">
        <f t="shared" si="90"/>
        <v>0</v>
      </c>
      <c r="Y162" s="39">
        <f t="shared" si="90"/>
        <v>0</v>
      </c>
      <c r="Z162" s="39">
        <f t="shared" si="90"/>
        <v>0</v>
      </c>
    </row>
    <row r="163" spans="1:41" s="3" customFormat="1" ht="30" customHeight="1">
      <c r="A163" s="136"/>
      <c r="B163" s="139"/>
      <c r="C163" s="142"/>
      <c r="D163" s="127" t="s">
        <v>27</v>
      </c>
      <c r="E163" s="128"/>
      <c r="F163" s="39">
        <f>F157+F158+F159+F160+F161+F162</f>
        <v>1928924.38</v>
      </c>
      <c r="G163" s="39">
        <f t="shared" ref="G163:Z163" si="91">G157+G158+G159+G160+G161+G162</f>
        <v>0</v>
      </c>
      <c r="H163" s="39">
        <f t="shared" si="91"/>
        <v>0</v>
      </c>
      <c r="I163" s="39">
        <f t="shared" si="91"/>
        <v>0</v>
      </c>
      <c r="J163" s="39">
        <f t="shared" si="91"/>
        <v>0</v>
      </c>
      <c r="K163" s="39">
        <f t="shared" si="91"/>
        <v>0</v>
      </c>
      <c r="L163" s="39">
        <f t="shared" si="91"/>
        <v>0</v>
      </c>
      <c r="M163" s="39">
        <f t="shared" si="91"/>
        <v>0</v>
      </c>
      <c r="N163" s="39">
        <f t="shared" si="91"/>
        <v>0</v>
      </c>
      <c r="O163" s="39">
        <f t="shared" si="91"/>
        <v>0</v>
      </c>
      <c r="P163" s="39">
        <f t="shared" si="91"/>
        <v>0</v>
      </c>
      <c r="Q163" s="39">
        <f t="shared" si="91"/>
        <v>0</v>
      </c>
      <c r="R163" s="39">
        <f t="shared" si="91"/>
        <v>0</v>
      </c>
      <c r="S163" s="39">
        <f t="shared" si="91"/>
        <v>0</v>
      </c>
      <c r="T163" s="39">
        <f t="shared" si="91"/>
        <v>0</v>
      </c>
      <c r="U163" s="39">
        <f t="shared" si="91"/>
        <v>0</v>
      </c>
      <c r="V163" s="39">
        <f t="shared" si="91"/>
        <v>1928924.38</v>
      </c>
      <c r="W163" s="39">
        <f t="shared" si="91"/>
        <v>0</v>
      </c>
      <c r="X163" s="39">
        <f t="shared" si="91"/>
        <v>0</v>
      </c>
      <c r="Y163" s="39">
        <f t="shared" si="91"/>
        <v>0</v>
      </c>
      <c r="Z163" s="39">
        <f t="shared" si="91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N163" s="6">
        <f>L163-M163</f>
        <v>0</v>
      </c>
      <c r="AO163" s="14"/>
    </row>
    <row r="164" spans="1:41" ht="75" customHeight="1">
      <c r="A164" s="136"/>
      <c r="B164" s="139"/>
      <c r="C164" s="142"/>
      <c r="D164" s="127" t="s">
        <v>45</v>
      </c>
      <c r="E164" s="128"/>
      <c r="F164" s="41">
        <f>ROUND(F163/C157,2)</f>
        <v>238.84</v>
      </c>
      <c r="G164" s="41">
        <f>ROUND(G163/C157,2)</f>
        <v>0</v>
      </c>
      <c r="H164" s="41">
        <f>ROUND(H163/C157,2)</f>
        <v>0</v>
      </c>
      <c r="I164" s="41">
        <f>ROUND(I163/C157,2)</f>
        <v>0</v>
      </c>
      <c r="J164" s="41">
        <f>ROUND(J163/C157,2)</f>
        <v>0</v>
      </c>
      <c r="K164" s="41">
        <f>ROUND(K163/C157,2)</f>
        <v>0</v>
      </c>
      <c r="L164" s="41">
        <f>ROUND(L163/C157,2)</f>
        <v>0</v>
      </c>
      <c r="M164" s="41">
        <f>ROUND(M163/C157,2)</f>
        <v>0</v>
      </c>
      <c r="N164" s="41">
        <f>ROUND(N163/C157,2)</f>
        <v>0</v>
      </c>
      <c r="O164" s="41">
        <f>ROUND(O163/C157,2)</f>
        <v>0</v>
      </c>
      <c r="P164" s="41">
        <f>ROUND(P163/C157,2)</f>
        <v>0</v>
      </c>
      <c r="Q164" s="41">
        <f>ROUND(Q163/C157,2)</f>
        <v>0</v>
      </c>
      <c r="R164" s="41">
        <f>ROUND(R163/C157,2)</f>
        <v>0</v>
      </c>
      <c r="S164" s="41">
        <f>ROUND(S163/C157,2)</f>
        <v>0</v>
      </c>
      <c r="T164" s="41">
        <f>ROUND(T163/C157,2)</f>
        <v>0</v>
      </c>
      <c r="U164" s="41">
        <f>ROUND(U163/C157,2)</f>
        <v>0</v>
      </c>
      <c r="V164" s="41">
        <f>ROUND(V163/C157,2)</f>
        <v>238.84</v>
      </c>
      <c r="W164" s="41">
        <f>ROUND(W163/C157,2)</f>
        <v>0</v>
      </c>
      <c r="X164" s="41">
        <f>ROUND(X163/C157,2)</f>
        <v>0</v>
      </c>
      <c r="Y164" s="41">
        <f>ROUND(Y163/C157,2)</f>
        <v>0</v>
      </c>
      <c r="Z164" s="41">
        <f>ROUND(Z163/C157,2)</f>
        <v>0</v>
      </c>
      <c r="AC164" s="8" t="b">
        <v>0</v>
      </c>
      <c r="AD164" s="8" t="b">
        <v>0</v>
      </c>
      <c r="AE164" s="8" t="b">
        <v>0</v>
      </c>
      <c r="AF164" s="8" t="b">
        <v>0</v>
      </c>
      <c r="AG164" s="8" t="b">
        <v>0</v>
      </c>
      <c r="AH164" s="8" t="b">
        <v>0</v>
      </c>
      <c r="AI164" s="8" t="b">
        <v>0</v>
      </c>
      <c r="AJ164" s="8" t="b">
        <v>0</v>
      </c>
      <c r="AK164" s="8" t="b">
        <v>0</v>
      </c>
      <c r="AL164" s="8" t="b">
        <v>0</v>
      </c>
    </row>
    <row r="165" spans="1:41" ht="90" customHeight="1">
      <c r="A165" s="137"/>
      <c r="B165" s="140"/>
      <c r="C165" s="143"/>
      <c r="D165" s="127" t="s">
        <v>46</v>
      </c>
      <c r="E165" s="128"/>
      <c r="F165" s="39" t="s">
        <v>28</v>
      </c>
      <c r="G165" s="42">
        <f>IF(AC165=FALSE,0,AC165)</f>
        <v>0</v>
      </c>
      <c r="H165" s="42" t="s">
        <v>28</v>
      </c>
      <c r="I165" s="42">
        <f>IF(AD165=FALSE,0,AD165)</f>
        <v>0</v>
      </c>
      <c r="J165" s="42">
        <f>IF(AE165=FALSE,0,AE165)</f>
        <v>0</v>
      </c>
      <c r="K165" s="42" t="s">
        <v>28</v>
      </c>
      <c r="L165" s="42">
        <f>IF(AF165=FALSE,0,AF165)</f>
        <v>0</v>
      </c>
      <c r="M165" s="42" t="s">
        <v>28</v>
      </c>
      <c r="N165" s="42" t="s">
        <v>28</v>
      </c>
      <c r="O165" s="42" t="s">
        <v>28</v>
      </c>
      <c r="P165" s="42" t="s">
        <v>28</v>
      </c>
      <c r="Q165" s="42">
        <f>IF(AG165=FALSE,0,AG165)</f>
        <v>0</v>
      </c>
      <c r="R165" s="42" t="s">
        <v>28</v>
      </c>
      <c r="S165" s="42">
        <f>IF(AH165=FALSE,0,AH165)</f>
        <v>0</v>
      </c>
      <c r="T165" s="42" t="s">
        <v>28</v>
      </c>
      <c r="U165" s="42">
        <f>IF(AI165=FALSE,0,AI165)</f>
        <v>0</v>
      </c>
      <c r="V165" s="42">
        <f>IF(AJ165=FALSE,0,AJ165)</f>
        <v>238.84</v>
      </c>
      <c r="W165" s="42">
        <f>IF(AK165=FALSE,0,AK165)</f>
        <v>0</v>
      </c>
      <c r="X165" s="42" t="s">
        <v>28</v>
      </c>
      <c r="Y165" s="42">
        <f>IF(AL165=FALSE,0,AL165)</f>
        <v>0</v>
      </c>
      <c r="Z165" s="42" t="s">
        <v>28</v>
      </c>
      <c r="AC165" s="8" t="b">
        <v>0</v>
      </c>
      <c r="AD165" s="8" t="b">
        <v>0</v>
      </c>
      <c r="AE165" s="8" t="b">
        <v>0</v>
      </c>
      <c r="AF165" s="8" t="b">
        <v>0</v>
      </c>
      <c r="AG165" s="8" t="b">
        <v>0</v>
      </c>
      <c r="AH165" s="8" t="b">
        <v>0</v>
      </c>
      <c r="AI165" s="8" t="b">
        <v>0</v>
      </c>
      <c r="AJ165" s="8">
        <v>238.84</v>
      </c>
      <c r="AK165" s="8" t="b">
        <v>0</v>
      </c>
      <c r="AL165" s="8" t="b">
        <v>0</v>
      </c>
    </row>
    <row r="166" spans="1:41" ht="15" customHeight="1">
      <c r="A166" s="125" t="s">
        <v>348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26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41" ht="15" customHeight="1">
      <c r="A167" s="149" t="s">
        <v>16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1"/>
    </row>
    <row r="168" spans="1:41" ht="30" customHeight="1">
      <c r="A168" s="135" t="s">
        <v>17</v>
      </c>
      <c r="B168" s="138" t="s">
        <v>62</v>
      </c>
      <c r="C168" s="141">
        <v>4821</v>
      </c>
      <c r="D168" s="138" t="s">
        <v>19</v>
      </c>
      <c r="E168" s="38" t="s">
        <v>20</v>
      </c>
      <c r="F168" s="39">
        <f>G168+I168+J168+L168+Q168+S168+U168+V168+W168+Y168+Z168</f>
        <v>1261462.8600000001</v>
      </c>
      <c r="G168" s="40">
        <v>0</v>
      </c>
      <c r="H168" s="39">
        <v>0</v>
      </c>
      <c r="I168" s="40">
        <v>0</v>
      </c>
      <c r="J168" s="40">
        <v>0</v>
      </c>
      <c r="K168" s="39">
        <v>0</v>
      </c>
      <c r="L168" s="40">
        <v>0</v>
      </c>
      <c r="M168" s="39">
        <v>0</v>
      </c>
      <c r="N168" s="39">
        <v>0</v>
      </c>
      <c r="O168" s="39">
        <v>0</v>
      </c>
      <c r="P168" s="39">
        <v>0</v>
      </c>
      <c r="Q168" s="40">
        <v>1261462.8600000001</v>
      </c>
      <c r="R168" s="39">
        <v>0</v>
      </c>
      <c r="S168" s="40">
        <v>0</v>
      </c>
      <c r="T168" s="39">
        <v>0</v>
      </c>
      <c r="U168" s="40">
        <v>0</v>
      </c>
      <c r="V168" s="40">
        <v>0</v>
      </c>
      <c r="W168" s="40">
        <v>0</v>
      </c>
      <c r="X168" s="39">
        <v>0</v>
      </c>
      <c r="Y168" s="40">
        <v>0</v>
      </c>
      <c r="Z168" s="39">
        <v>0</v>
      </c>
      <c r="AN168" s="6">
        <f>L168-M168</f>
        <v>0</v>
      </c>
    </row>
    <row r="169" spans="1:41" ht="60" customHeight="1">
      <c r="A169" s="136"/>
      <c r="B169" s="139"/>
      <c r="C169" s="142"/>
      <c r="D169" s="140"/>
      <c r="E169" s="38" t="s">
        <v>21</v>
      </c>
      <c r="F169" s="39">
        <f t="shared" ref="F169:F173" si="92">G169+I169+J169+L169+Q169+S169+U169+V169+W169+Y169+Z169</f>
        <v>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41" ht="120" customHeight="1">
      <c r="A170" s="136"/>
      <c r="B170" s="139"/>
      <c r="C170" s="142"/>
      <c r="D170" s="138" t="s">
        <v>22</v>
      </c>
      <c r="E170" s="38" t="s">
        <v>23</v>
      </c>
      <c r="F170" s="39">
        <f t="shared" si="92"/>
        <v>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41" ht="30" customHeight="1">
      <c r="A171" s="136"/>
      <c r="B171" s="139"/>
      <c r="C171" s="142"/>
      <c r="D171" s="139"/>
      <c r="E171" s="38" t="s">
        <v>24</v>
      </c>
      <c r="F171" s="39">
        <f t="shared" si="92"/>
        <v>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41" ht="30" customHeight="1">
      <c r="A172" s="136"/>
      <c r="B172" s="139"/>
      <c r="C172" s="142"/>
      <c r="D172" s="139"/>
      <c r="E172" s="38" t="s">
        <v>25</v>
      </c>
      <c r="F172" s="39">
        <f t="shared" si="92"/>
        <v>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41" ht="30" customHeight="1">
      <c r="A173" s="136"/>
      <c r="B173" s="139"/>
      <c r="C173" s="142"/>
      <c r="D173" s="140"/>
      <c r="E173" s="38" t="s">
        <v>26</v>
      </c>
      <c r="F173" s="39">
        <f t="shared" si="92"/>
        <v>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41" ht="30" customHeight="1">
      <c r="A174" s="136"/>
      <c r="B174" s="139"/>
      <c r="C174" s="142"/>
      <c r="D174" s="127" t="s">
        <v>27</v>
      </c>
      <c r="E174" s="128"/>
      <c r="F174" s="39">
        <f>F168+F169+F170+F171+F172+F173</f>
        <v>1261462.8600000001</v>
      </c>
      <c r="G174" s="39">
        <f t="shared" ref="G174:Z174" si="93">G168+G169+G170+G171+G172+G173</f>
        <v>0</v>
      </c>
      <c r="H174" s="39">
        <f t="shared" si="93"/>
        <v>0</v>
      </c>
      <c r="I174" s="39">
        <f t="shared" si="93"/>
        <v>0</v>
      </c>
      <c r="J174" s="39">
        <f t="shared" si="93"/>
        <v>0</v>
      </c>
      <c r="K174" s="39">
        <f t="shared" si="93"/>
        <v>0</v>
      </c>
      <c r="L174" s="39">
        <f t="shared" si="93"/>
        <v>0</v>
      </c>
      <c r="M174" s="39">
        <f t="shared" si="93"/>
        <v>0</v>
      </c>
      <c r="N174" s="39">
        <f t="shared" si="93"/>
        <v>0</v>
      </c>
      <c r="O174" s="39">
        <f t="shared" si="93"/>
        <v>0</v>
      </c>
      <c r="P174" s="39">
        <f t="shared" si="93"/>
        <v>0</v>
      </c>
      <c r="Q174" s="39">
        <f t="shared" si="93"/>
        <v>1261462.8600000001</v>
      </c>
      <c r="R174" s="39">
        <f t="shared" si="93"/>
        <v>0</v>
      </c>
      <c r="S174" s="39">
        <f t="shared" si="93"/>
        <v>0</v>
      </c>
      <c r="T174" s="39">
        <f t="shared" si="93"/>
        <v>0</v>
      </c>
      <c r="U174" s="39">
        <f t="shared" si="93"/>
        <v>0</v>
      </c>
      <c r="V174" s="39">
        <f t="shared" si="93"/>
        <v>0</v>
      </c>
      <c r="W174" s="39">
        <f t="shared" si="93"/>
        <v>0</v>
      </c>
      <c r="X174" s="39">
        <f t="shared" si="93"/>
        <v>0</v>
      </c>
      <c r="Y174" s="39">
        <f t="shared" si="93"/>
        <v>0</v>
      </c>
      <c r="Z174" s="39">
        <f t="shared" si="93"/>
        <v>0</v>
      </c>
      <c r="AN174" s="6">
        <f>L174-M174</f>
        <v>0</v>
      </c>
      <c r="AO174" s="14"/>
    </row>
    <row r="175" spans="1:41" ht="75" customHeight="1">
      <c r="A175" s="136"/>
      <c r="B175" s="139"/>
      <c r="C175" s="142"/>
      <c r="D175" s="127" t="s">
        <v>45</v>
      </c>
      <c r="E175" s="128"/>
      <c r="F175" s="41">
        <f>ROUND(F174/C168,2)</f>
        <v>261.66000000000003</v>
      </c>
      <c r="G175" s="41">
        <f>ROUND(G174/C168,2)</f>
        <v>0</v>
      </c>
      <c r="H175" s="41">
        <f>ROUND(H174/C168,2)</f>
        <v>0</v>
      </c>
      <c r="I175" s="41">
        <f>ROUND(I174/C168,2)</f>
        <v>0</v>
      </c>
      <c r="J175" s="41">
        <f>ROUND(J174/C168,2)</f>
        <v>0</v>
      </c>
      <c r="K175" s="41">
        <f>ROUND(K174/C168,2)</f>
        <v>0</v>
      </c>
      <c r="L175" s="41">
        <f>ROUND(L174/C168,2)</f>
        <v>0</v>
      </c>
      <c r="M175" s="41">
        <f>ROUND(M174/C168,2)</f>
        <v>0</v>
      </c>
      <c r="N175" s="41">
        <f>ROUND(N174/C168,2)</f>
        <v>0</v>
      </c>
      <c r="O175" s="41">
        <f>ROUND(O174/C168,2)</f>
        <v>0</v>
      </c>
      <c r="P175" s="41">
        <f>ROUND(P174/C168,2)</f>
        <v>0</v>
      </c>
      <c r="Q175" s="41">
        <f>ROUND(Q174/C168,2)</f>
        <v>261.66000000000003</v>
      </c>
      <c r="R175" s="41">
        <f>ROUND(R174/C168,2)</f>
        <v>0</v>
      </c>
      <c r="S175" s="41">
        <f>ROUND(S174/C168,2)</f>
        <v>0</v>
      </c>
      <c r="T175" s="41">
        <f>ROUND(T174/C168,2)</f>
        <v>0</v>
      </c>
      <c r="U175" s="41">
        <f>ROUND(U174/C168,2)</f>
        <v>0</v>
      </c>
      <c r="V175" s="41">
        <f>ROUND(V174/C168,2)</f>
        <v>0</v>
      </c>
      <c r="W175" s="41">
        <f>ROUND(W174/C168,2)</f>
        <v>0</v>
      </c>
      <c r="X175" s="41">
        <f>ROUND(X174/C168,2)</f>
        <v>0</v>
      </c>
      <c r="Y175" s="41">
        <f>ROUND(Y174/C168,2)</f>
        <v>0</v>
      </c>
      <c r="Z175" s="41">
        <f>ROUND(Z174/C168,2)</f>
        <v>0</v>
      </c>
      <c r="AC175" s="8" t="b">
        <v>0</v>
      </c>
      <c r="AD175" s="8" t="b">
        <v>0</v>
      </c>
      <c r="AE175" s="8" t="b">
        <v>0</v>
      </c>
      <c r="AF175" s="8" t="b">
        <v>0</v>
      </c>
      <c r="AG175" s="8" t="b">
        <v>0</v>
      </c>
      <c r="AH175" s="8" t="b">
        <v>0</v>
      </c>
      <c r="AI175" s="8" t="b">
        <v>0</v>
      </c>
      <c r="AJ175" s="8" t="b">
        <v>0</v>
      </c>
      <c r="AK175" s="8" t="b">
        <v>0</v>
      </c>
      <c r="AL175" s="8" t="b">
        <v>0</v>
      </c>
    </row>
    <row r="176" spans="1:41" ht="90" customHeight="1">
      <c r="A176" s="137"/>
      <c r="B176" s="140"/>
      <c r="C176" s="143"/>
      <c r="D176" s="127" t="s">
        <v>46</v>
      </c>
      <c r="E176" s="128"/>
      <c r="F176" s="39" t="s">
        <v>28</v>
      </c>
      <c r="G176" s="42">
        <f>IF(AC176=FALSE,0,AC176)</f>
        <v>0</v>
      </c>
      <c r="H176" s="42" t="s">
        <v>28</v>
      </c>
      <c r="I176" s="42">
        <f>IF(AD176=FALSE,0,AD176)</f>
        <v>0</v>
      </c>
      <c r="J176" s="42">
        <f>IF(AE176=FALSE,0,AE176)</f>
        <v>0</v>
      </c>
      <c r="K176" s="42" t="s">
        <v>28</v>
      </c>
      <c r="L176" s="42">
        <f>IF(AF176=FALSE,0,AF176)</f>
        <v>0</v>
      </c>
      <c r="M176" s="42" t="s">
        <v>28</v>
      </c>
      <c r="N176" s="42" t="s">
        <v>28</v>
      </c>
      <c r="O176" s="42" t="s">
        <v>28</v>
      </c>
      <c r="P176" s="42" t="s">
        <v>28</v>
      </c>
      <c r="Q176" s="42">
        <f>IF(AG176=FALSE,0,AG176)</f>
        <v>261.66000000000003</v>
      </c>
      <c r="R176" s="42" t="s">
        <v>28</v>
      </c>
      <c r="S176" s="42">
        <f>IF(AH176=FALSE,0,AH176)</f>
        <v>0</v>
      </c>
      <c r="T176" s="42" t="s">
        <v>28</v>
      </c>
      <c r="U176" s="42">
        <f>IF(AI176=FALSE,0,AI176)</f>
        <v>0</v>
      </c>
      <c r="V176" s="42">
        <f>IF(AJ176=FALSE,0,AJ176)</f>
        <v>0</v>
      </c>
      <c r="W176" s="42">
        <f>IF(AK176=FALSE,0,AK176)</f>
        <v>0</v>
      </c>
      <c r="X176" s="42" t="s">
        <v>28</v>
      </c>
      <c r="Y176" s="42">
        <f>IF(AL176=FALSE,0,AL176)</f>
        <v>0</v>
      </c>
      <c r="Z176" s="42" t="s">
        <v>28</v>
      </c>
      <c r="AC176" s="8" t="b">
        <v>0</v>
      </c>
      <c r="AD176" s="8" t="b">
        <v>0</v>
      </c>
      <c r="AE176" s="8" t="b">
        <v>0</v>
      </c>
      <c r="AF176" s="8" t="b">
        <v>0</v>
      </c>
      <c r="AG176" s="8">
        <v>261.66000000000003</v>
      </c>
      <c r="AH176" s="8" t="b">
        <v>0</v>
      </c>
      <c r="AI176" s="8" t="b">
        <v>0</v>
      </c>
      <c r="AJ176" s="8" t="b">
        <v>0</v>
      </c>
      <c r="AK176" s="8" t="b">
        <v>0</v>
      </c>
      <c r="AL176" s="8" t="b">
        <v>0</v>
      </c>
    </row>
    <row r="177" spans="1:41" ht="30" customHeight="1">
      <c r="A177" s="135" t="s">
        <v>30</v>
      </c>
      <c r="B177" s="138" t="s">
        <v>63</v>
      </c>
      <c r="C177" s="141">
        <v>363.9</v>
      </c>
      <c r="D177" s="138" t="s">
        <v>19</v>
      </c>
      <c r="E177" s="38" t="s">
        <v>20</v>
      </c>
      <c r="F177" s="39">
        <f>G177+I177+J177+L177+Q177+S177+U177+V177+W177+Y177+Z177</f>
        <v>690063.57</v>
      </c>
      <c r="G177" s="40">
        <v>690063.57</v>
      </c>
      <c r="H177" s="39">
        <v>0</v>
      </c>
      <c r="I177" s="40">
        <v>0</v>
      </c>
      <c r="J177" s="40">
        <v>0</v>
      </c>
      <c r="K177" s="39">
        <v>0</v>
      </c>
      <c r="L177" s="40">
        <v>0</v>
      </c>
      <c r="M177" s="39">
        <v>0</v>
      </c>
      <c r="N177" s="39">
        <v>0</v>
      </c>
      <c r="O177" s="39">
        <v>0</v>
      </c>
      <c r="P177" s="39">
        <v>0</v>
      </c>
      <c r="Q177" s="40">
        <v>0</v>
      </c>
      <c r="R177" s="39">
        <v>0</v>
      </c>
      <c r="S177" s="40">
        <v>0</v>
      </c>
      <c r="T177" s="39">
        <v>0</v>
      </c>
      <c r="U177" s="40">
        <v>0</v>
      </c>
      <c r="V177" s="40">
        <v>0</v>
      </c>
      <c r="W177" s="40">
        <v>0</v>
      </c>
      <c r="X177" s="39">
        <v>0</v>
      </c>
      <c r="Y177" s="40">
        <v>0</v>
      </c>
      <c r="Z177" s="39">
        <v>0</v>
      </c>
      <c r="AN177" s="6">
        <f>L177-M177</f>
        <v>0</v>
      </c>
    </row>
    <row r="178" spans="1:41" ht="60" customHeight="1">
      <c r="A178" s="136"/>
      <c r="B178" s="139"/>
      <c r="C178" s="142"/>
      <c r="D178" s="140"/>
      <c r="E178" s="38" t="s">
        <v>21</v>
      </c>
      <c r="F178" s="39">
        <f t="shared" ref="F178:F182" si="94">G178+I178+J178+L178+Q178+S178+U178+V178+W178+Y178+Z178</f>
        <v>0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41" ht="120" customHeight="1">
      <c r="A179" s="136"/>
      <c r="B179" s="139"/>
      <c r="C179" s="142"/>
      <c r="D179" s="138" t="s">
        <v>22</v>
      </c>
      <c r="E179" s="38" t="s">
        <v>23</v>
      </c>
      <c r="F179" s="39">
        <f t="shared" si="94"/>
        <v>0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41" ht="30" customHeight="1">
      <c r="A180" s="136"/>
      <c r="B180" s="139"/>
      <c r="C180" s="142"/>
      <c r="D180" s="139"/>
      <c r="E180" s="38" t="s">
        <v>24</v>
      </c>
      <c r="F180" s="39">
        <f t="shared" si="94"/>
        <v>0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41" ht="30" customHeight="1">
      <c r="A181" s="136"/>
      <c r="B181" s="139"/>
      <c r="C181" s="142"/>
      <c r="D181" s="139"/>
      <c r="E181" s="38" t="s">
        <v>25</v>
      </c>
      <c r="F181" s="39">
        <f t="shared" si="94"/>
        <v>0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41" ht="30" customHeight="1">
      <c r="A182" s="136"/>
      <c r="B182" s="139"/>
      <c r="C182" s="142"/>
      <c r="D182" s="140"/>
      <c r="E182" s="38" t="s">
        <v>26</v>
      </c>
      <c r="F182" s="39">
        <f t="shared" si="94"/>
        <v>0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41" ht="30" customHeight="1">
      <c r="A183" s="136"/>
      <c r="B183" s="139"/>
      <c r="C183" s="142"/>
      <c r="D183" s="127" t="s">
        <v>27</v>
      </c>
      <c r="E183" s="128"/>
      <c r="F183" s="39">
        <f>F177+F178+F179+F180+F181+F182</f>
        <v>690063.57</v>
      </c>
      <c r="G183" s="39">
        <f t="shared" ref="G183:Z183" si="95">G177+G178+G179+G180+G181+G182</f>
        <v>690063.57</v>
      </c>
      <c r="H183" s="39">
        <f t="shared" si="95"/>
        <v>0</v>
      </c>
      <c r="I183" s="39">
        <f t="shared" si="95"/>
        <v>0</v>
      </c>
      <c r="J183" s="39">
        <f t="shared" si="95"/>
        <v>0</v>
      </c>
      <c r="K183" s="39">
        <f t="shared" si="95"/>
        <v>0</v>
      </c>
      <c r="L183" s="39">
        <f t="shared" si="95"/>
        <v>0</v>
      </c>
      <c r="M183" s="39">
        <f t="shared" si="95"/>
        <v>0</v>
      </c>
      <c r="N183" s="39">
        <f t="shared" si="95"/>
        <v>0</v>
      </c>
      <c r="O183" s="39">
        <f t="shared" si="95"/>
        <v>0</v>
      </c>
      <c r="P183" s="39">
        <f t="shared" si="95"/>
        <v>0</v>
      </c>
      <c r="Q183" s="39">
        <f t="shared" si="95"/>
        <v>0</v>
      </c>
      <c r="R183" s="39">
        <f t="shared" si="95"/>
        <v>0</v>
      </c>
      <c r="S183" s="39">
        <f t="shared" si="95"/>
        <v>0</v>
      </c>
      <c r="T183" s="39">
        <f t="shared" si="95"/>
        <v>0</v>
      </c>
      <c r="U183" s="39">
        <f t="shared" si="95"/>
        <v>0</v>
      </c>
      <c r="V183" s="39">
        <f t="shared" si="95"/>
        <v>0</v>
      </c>
      <c r="W183" s="39">
        <f t="shared" si="95"/>
        <v>0</v>
      </c>
      <c r="X183" s="39">
        <f t="shared" si="95"/>
        <v>0</v>
      </c>
      <c r="Y183" s="39">
        <f t="shared" si="95"/>
        <v>0</v>
      </c>
      <c r="Z183" s="39">
        <f t="shared" si="95"/>
        <v>0</v>
      </c>
      <c r="AN183" s="6">
        <f>L183-M183</f>
        <v>0</v>
      </c>
      <c r="AO183" s="14"/>
    </row>
    <row r="184" spans="1:41" ht="75" customHeight="1">
      <c r="A184" s="136"/>
      <c r="B184" s="139"/>
      <c r="C184" s="142"/>
      <c r="D184" s="127" t="s">
        <v>45</v>
      </c>
      <c r="E184" s="128"/>
      <c r="F184" s="41">
        <f>ROUND(F183/C177,2)</f>
        <v>1896.3</v>
      </c>
      <c r="G184" s="41">
        <f>ROUND(G183/C177,2)</f>
        <v>1896.3</v>
      </c>
      <c r="H184" s="41">
        <f>ROUND(H183/C177,2)</f>
        <v>0</v>
      </c>
      <c r="I184" s="41">
        <f>ROUND(I183/C177,2)</f>
        <v>0</v>
      </c>
      <c r="J184" s="41">
        <f>ROUND(J183/C177,2)</f>
        <v>0</v>
      </c>
      <c r="K184" s="41">
        <f>ROUND(K183/C177,2)</f>
        <v>0</v>
      </c>
      <c r="L184" s="41">
        <f>ROUND(L183/C177,2)</f>
        <v>0</v>
      </c>
      <c r="M184" s="41">
        <f>ROUND(M183/C177,2)</f>
        <v>0</v>
      </c>
      <c r="N184" s="41">
        <f>ROUND(N183/C177,2)</f>
        <v>0</v>
      </c>
      <c r="O184" s="41">
        <f>ROUND(O183/C177,2)</f>
        <v>0</v>
      </c>
      <c r="P184" s="41">
        <f>ROUND(P183/C177,2)</f>
        <v>0</v>
      </c>
      <c r="Q184" s="41">
        <f>ROUND(Q183/C177,2)</f>
        <v>0</v>
      </c>
      <c r="R184" s="41">
        <f>ROUND(R183/C177,2)</f>
        <v>0</v>
      </c>
      <c r="S184" s="41">
        <f>ROUND(S183/C177,2)</f>
        <v>0</v>
      </c>
      <c r="T184" s="41">
        <f>ROUND(T183/C177,2)</f>
        <v>0</v>
      </c>
      <c r="U184" s="41">
        <f>ROUND(U183/C177,2)</f>
        <v>0</v>
      </c>
      <c r="V184" s="41">
        <f>ROUND(V183/C177,2)</f>
        <v>0</v>
      </c>
      <c r="W184" s="41">
        <f>ROUND(W183/C177,2)</f>
        <v>0</v>
      </c>
      <c r="X184" s="41">
        <f>ROUND(X183/C177,2)</f>
        <v>0</v>
      </c>
      <c r="Y184" s="41">
        <f>ROUND(Y183/C177,2)</f>
        <v>0</v>
      </c>
      <c r="Z184" s="41">
        <f>ROUND(Z183/C177,2)</f>
        <v>0</v>
      </c>
      <c r="AC184" s="8" t="b">
        <v>0</v>
      </c>
      <c r="AD184" s="8" t="b">
        <v>0</v>
      </c>
      <c r="AE184" s="8" t="b">
        <v>0</v>
      </c>
      <c r="AF184" s="8" t="b">
        <v>0</v>
      </c>
      <c r="AG184" s="8" t="b">
        <v>0</v>
      </c>
      <c r="AH184" s="8" t="b">
        <v>0</v>
      </c>
      <c r="AI184" s="8" t="b">
        <v>0</v>
      </c>
      <c r="AJ184" s="8" t="b">
        <v>0</v>
      </c>
      <c r="AK184" s="8" t="b">
        <v>0</v>
      </c>
      <c r="AL184" s="8" t="b">
        <v>0</v>
      </c>
    </row>
    <row r="185" spans="1:41" ht="90" customHeight="1">
      <c r="A185" s="137"/>
      <c r="B185" s="140"/>
      <c r="C185" s="143"/>
      <c r="D185" s="127" t="s">
        <v>46</v>
      </c>
      <c r="E185" s="128"/>
      <c r="F185" s="39" t="s">
        <v>28</v>
      </c>
      <c r="G185" s="42">
        <f>IF(AC185=FALSE,0,AC185)</f>
        <v>1896.3</v>
      </c>
      <c r="H185" s="42" t="s">
        <v>28</v>
      </c>
      <c r="I185" s="42">
        <f>IF(AD185=FALSE,0,AD185)</f>
        <v>0</v>
      </c>
      <c r="J185" s="42">
        <f>IF(AE185=FALSE,0,AE185)</f>
        <v>0</v>
      </c>
      <c r="K185" s="42" t="s">
        <v>28</v>
      </c>
      <c r="L185" s="42">
        <f>IF(AF185=FALSE,0,AF185)</f>
        <v>0</v>
      </c>
      <c r="M185" s="42" t="s">
        <v>28</v>
      </c>
      <c r="N185" s="42" t="s">
        <v>28</v>
      </c>
      <c r="O185" s="42" t="s">
        <v>28</v>
      </c>
      <c r="P185" s="42" t="s">
        <v>28</v>
      </c>
      <c r="Q185" s="42">
        <f>IF(AG185=FALSE,0,AG185)</f>
        <v>0</v>
      </c>
      <c r="R185" s="42" t="s">
        <v>28</v>
      </c>
      <c r="S185" s="42">
        <f>IF(AH185=FALSE,0,AH185)</f>
        <v>0</v>
      </c>
      <c r="T185" s="42" t="s">
        <v>28</v>
      </c>
      <c r="U185" s="42">
        <f>IF(AI185=FALSE,0,AI185)</f>
        <v>0</v>
      </c>
      <c r="V185" s="42">
        <f>IF(AJ185=FALSE,0,AJ185)</f>
        <v>0</v>
      </c>
      <c r="W185" s="42">
        <f>IF(AK185=FALSE,0,AK185)</f>
        <v>0</v>
      </c>
      <c r="X185" s="42" t="s">
        <v>28</v>
      </c>
      <c r="Y185" s="42">
        <f>IF(AL185=FALSE,0,AL185)</f>
        <v>0</v>
      </c>
      <c r="Z185" s="42" t="s">
        <v>28</v>
      </c>
      <c r="AC185" s="8">
        <v>1896.3</v>
      </c>
      <c r="AD185" s="8" t="b">
        <v>0</v>
      </c>
      <c r="AE185" s="8" t="b">
        <v>0</v>
      </c>
      <c r="AF185" s="8" t="b">
        <v>0</v>
      </c>
      <c r="AG185" s="8" t="b">
        <v>0</v>
      </c>
      <c r="AH185" s="8" t="b">
        <v>0</v>
      </c>
      <c r="AI185" s="8" t="b">
        <v>0</v>
      </c>
      <c r="AJ185" s="8" t="b">
        <v>0</v>
      </c>
      <c r="AK185" s="8" t="b">
        <v>0</v>
      </c>
      <c r="AL185" s="8" t="b">
        <v>0</v>
      </c>
    </row>
    <row r="186" spans="1:41" ht="30" customHeight="1">
      <c r="A186" s="135"/>
      <c r="B186" s="138" t="s">
        <v>29</v>
      </c>
      <c r="C186" s="141">
        <f>C168+C177</f>
        <v>5184.8999999999996</v>
      </c>
      <c r="D186" s="138" t="s">
        <v>19</v>
      </c>
      <c r="E186" s="38" t="s">
        <v>20</v>
      </c>
      <c r="F186" s="39">
        <f>G186+I186+J186+L186+Q186+S186+U186+V186+W186+Y186+Z186</f>
        <v>1951526.4300000002</v>
      </c>
      <c r="G186" s="40">
        <f>G168+G177</f>
        <v>690063.57</v>
      </c>
      <c r="H186" s="39">
        <f t="shared" ref="H186:Z186" si="96">H168+H177</f>
        <v>0</v>
      </c>
      <c r="I186" s="39">
        <f t="shared" si="96"/>
        <v>0</v>
      </c>
      <c r="J186" s="39">
        <f t="shared" si="96"/>
        <v>0</v>
      </c>
      <c r="K186" s="39">
        <f t="shared" si="96"/>
        <v>0</v>
      </c>
      <c r="L186" s="39">
        <f t="shared" si="96"/>
        <v>0</v>
      </c>
      <c r="M186" s="39">
        <f t="shared" si="96"/>
        <v>0</v>
      </c>
      <c r="N186" s="39">
        <f t="shared" si="96"/>
        <v>0</v>
      </c>
      <c r="O186" s="39">
        <f t="shared" si="96"/>
        <v>0</v>
      </c>
      <c r="P186" s="39">
        <f t="shared" si="96"/>
        <v>0</v>
      </c>
      <c r="Q186" s="39">
        <f t="shared" si="96"/>
        <v>1261462.8600000001</v>
      </c>
      <c r="R186" s="39">
        <f t="shared" si="96"/>
        <v>0</v>
      </c>
      <c r="S186" s="39">
        <f t="shared" si="96"/>
        <v>0</v>
      </c>
      <c r="T186" s="39">
        <f t="shared" si="96"/>
        <v>0</v>
      </c>
      <c r="U186" s="39">
        <f t="shared" si="96"/>
        <v>0</v>
      </c>
      <c r="V186" s="39">
        <f t="shared" si="96"/>
        <v>0</v>
      </c>
      <c r="W186" s="39">
        <f t="shared" si="96"/>
        <v>0</v>
      </c>
      <c r="X186" s="39">
        <f t="shared" si="96"/>
        <v>0</v>
      </c>
      <c r="Y186" s="39">
        <f t="shared" si="96"/>
        <v>0</v>
      </c>
      <c r="Z186" s="39">
        <f t="shared" si="96"/>
        <v>0</v>
      </c>
      <c r="AN186" s="6">
        <f>L186-M186</f>
        <v>0</v>
      </c>
    </row>
    <row r="187" spans="1:41" ht="60" customHeight="1">
      <c r="A187" s="136"/>
      <c r="B187" s="139"/>
      <c r="C187" s="142"/>
      <c r="D187" s="140"/>
      <c r="E187" s="38" t="s">
        <v>21</v>
      </c>
      <c r="F187" s="39">
        <f t="shared" ref="F187:F191" si="97">G187+I187+J187+L187+Q187+S187+U187+V187+W187+Y187+Z187</f>
        <v>0</v>
      </c>
      <c r="G187" s="39">
        <f t="shared" ref="G187:Z187" si="98">G169+G178</f>
        <v>0</v>
      </c>
      <c r="H187" s="39">
        <f t="shared" si="98"/>
        <v>0</v>
      </c>
      <c r="I187" s="39">
        <f t="shared" si="98"/>
        <v>0</v>
      </c>
      <c r="J187" s="39">
        <f t="shared" si="98"/>
        <v>0</v>
      </c>
      <c r="K187" s="39">
        <f t="shared" si="98"/>
        <v>0</v>
      </c>
      <c r="L187" s="39">
        <f t="shared" si="98"/>
        <v>0</v>
      </c>
      <c r="M187" s="39">
        <f t="shared" si="98"/>
        <v>0</v>
      </c>
      <c r="N187" s="39">
        <f t="shared" si="98"/>
        <v>0</v>
      </c>
      <c r="O187" s="39">
        <f t="shared" si="98"/>
        <v>0</v>
      </c>
      <c r="P187" s="39">
        <f t="shared" si="98"/>
        <v>0</v>
      </c>
      <c r="Q187" s="39">
        <f t="shared" si="98"/>
        <v>0</v>
      </c>
      <c r="R187" s="39">
        <f t="shared" si="98"/>
        <v>0</v>
      </c>
      <c r="S187" s="39">
        <f t="shared" si="98"/>
        <v>0</v>
      </c>
      <c r="T187" s="39">
        <f t="shared" si="98"/>
        <v>0</v>
      </c>
      <c r="U187" s="39">
        <f t="shared" si="98"/>
        <v>0</v>
      </c>
      <c r="V187" s="39">
        <f t="shared" si="98"/>
        <v>0</v>
      </c>
      <c r="W187" s="39">
        <f t="shared" si="98"/>
        <v>0</v>
      </c>
      <c r="X187" s="39">
        <f t="shared" si="98"/>
        <v>0</v>
      </c>
      <c r="Y187" s="39">
        <f t="shared" si="98"/>
        <v>0</v>
      </c>
      <c r="Z187" s="39">
        <f t="shared" si="98"/>
        <v>0</v>
      </c>
    </row>
    <row r="188" spans="1:41" ht="120" customHeight="1">
      <c r="A188" s="136"/>
      <c r="B188" s="139"/>
      <c r="C188" s="142"/>
      <c r="D188" s="138" t="s">
        <v>22</v>
      </c>
      <c r="E188" s="38" t="s">
        <v>23</v>
      </c>
      <c r="F188" s="39">
        <f t="shared" si="97"/>
        <v>0</v>
      </c>
      <c r="G188" s="39">
        <f t="shared" ref="G188:Z188" si="99">G170+G179</f>
        <v>0</v>
      </c>
      <c r="H188" s="39">
        <f t="shared" si="99"/>
        <v>0</v>
      </c>
      <c r="I188" s="39">
        <f t="shared" si="99"/>
        <v>0</v>
      </c>
      <c r="J188" s="39">
        <f t="shared" si="99"/>
        <v>0</v>
      </c>
      <c r="K188" s="39">
        <f t="shared" si="99"/>
        <v>0</v>
      </c>
      <c r="L188" s="39">
        <f t="shared" si="99"/>
        <v>0</v>
      </c>
      <c r="M188" s="39">
        <f t="shared" si="99"/>
        <v>0</v>
      </c>
      <c r="N188" s="39">
        <f t="shared" si="99"/>
        <v>0</v>
      </c>
      <c r="O188" s="39">
        <f t="shared" si="99"/>
        <v>0</v>
      </c>
      <c r="P188" s="39">
        <f t="shared" si="99"/>
        <v>0</v>
      </c>
      <c r="Q188" s="39">
        <f t="shared" si="99"/>
        <v>0</v>
      </c>
      <c r="R188" s="39">
        <f t="shared" si="99"/>
        <v>0</v>
      </c>
      <c r="S188" s="39">
        <f t="shared" si="99"/>
        <v>0</v>
      </c>
      <c r="T188" s="39">
        <f t="shared" si="99"/>
        <v>0</v>
      </c>
      <c r="U188" s="39">
        <f t="shared" si="99"/>
        <v>0</v>
      </c>
      <c r="V188" s="39">
        <f t="shared" si="99"/>
        <v>0</v>
      </c>
      <c r="W188" s="39">
        <f t="shared" si="99"/>
        <v>0</v>
      </c>
      <c r="X188" s="39">
        <f t="shared" si="99"/>
        <v>0</v>
      </c>
      <c r="Y188" s="39">
        <f t="shared" si="99"/>
        <v>0</v>
      </c>
      <c r="Z188" s="39">
        <f t="shared" si="99"/>
        <v>0</v>
      </c>
    </row>
    <row r="189" spans="1:41" ht="30" customHeight="1">
      <c r="A189" s="136"/>
      <c r="B189" s="139"/>
      <c r="C189" s="142"/>
      <c r="D189" s="139"/>
      <c r="E189" s="38" t="s">
        <v>24</v>
      </c>
      <c r="F189" s="39">
        <f t="shared" si="97"/>
        <v>0</v>
      </c>
      <c r="G189" s="39">
        <f t="shared" ref="G189:Z189" si="100">G171+G180</f>
        <v>0</v>
      </c>
      <c r="H189" s="39">
        <f t="shared" si="100"/>
        <v>0</v>
      </c>
      <c r="I189" s="39">
        <f t="shared" si="100"/>
        <v>0</v>
      </c>
      <c r="J189" s="39">
        <f t="shared" si="100"/>
        <v>0</v>
      </c>
      <c r="K189" s="39">
        <f t="shared" si="100"/>
        <v>0</v>
      </c>
      <c r="L189" s="39">
        <f t="shared" si="100"/>
        <v>0</v>
      </c>
      <c r="M189" s="39">
        <f t="shared" si="100"/>
        <v>0</v>
      </c>
      <c r="N189" s="39">
        <f t="shared" si="100"/>
        <v>0</v>
      </c>
      <c r="O189" s="39">
        <f t="shared" si="100"/>
        <v>0</v>
      </c>
      <c r="P189" s="39">
        <f t="shared" si="100"/>
        <v>0</v>
      </c>
      <c r="Q189" s="39">
        <f t="shared" si="100"/>
        <v>0</v>
      </c>
      <c r="R189" s="39">
        <f t="shared" si="100"/>
        <v>0</v>
      </c>
      <c r="S189" s="39">
        <f t="shared" si="100"/>
        <v>0</v>
      </c>
      <c r="T189" s="39">
        <f t="shared" si="100"/>
        <v>0</v>
      </c>
      <c r="U189" s="39">
        <f t="shared" si="100"/>
        <v>0</v>
      </c>
      <c r="V189" s="39">
        <f t="shared" si="100"/>
        <v>0</v>
      </c>
      <c r="W189" s="39">
        <f t="shared" si="100"/>
        <v>0</v>
      </c>
      <c r="X189" s="39">
        <f t="shared" si="100"/>
        <v>0</v>
      </c>
      <c r="Y189" s="39">
        <f t="shared" si="100"/>
        <v>0</v>
      </c>
      <c r="Z189" s="39">
        <f t="shared" si="100"/>
        <v>0</v>
      </c>
    </row>
    <row r="190" spans="1:41" ht="30" customHeight="1">
      <c r="A190" s="136"/>
      <c r="B190" s="139"/>
      <c r="C190" s="142"/>
      <c r="D190" s="139"/>
      <c r="E190" s="38" t="s">
        <v>25</v>
      </c>
      <c r="F190" s="39">
        <f t="shared" si="97"/>
        <v>0</v>
      </c>
      <c r="G190" s="39">
        <f t="shared" ref="G190:Z190" si="101">G172+G181</f>
        <v>0</v>
      </c>
      <c r="H190" s="39">
        <f t="shared" si="101"/>
        <v>0</v>
      </c>
      <c r="I190" s="39">
        <f t="shared" si="101"/>
        <v>0</v>
      </c>
      <c r="J190" s="39">
        <f t="shared" si="101"/>
        <v>0</v>
      </c>
      <c r="K190" s="39">
        <f t="shared" si="101"/>
        <v>0</v>
      </c>
      <c r="L190" s="39">
        <f t="shared" si="101"/>
        <v>0</v>
      </c>
      <c r="M190" s="39">
        <f t="shared" si="101"/>
        <v>0</v>
      </c>
      <c r="N190" s="39">
        <f t="shared" si="101"/>
        <v>0</v>
      </c>
      <c r="O190" s="39">
        <f t="shared" si="101"/>
        <v>0</v>
      </c>
      <c r="P190" s="39">
        <f t="shared" si="101"/>
        <v>0</v>
      </c>
      <c r="Q190" s="39">
        <f t="shared" si="101"/>
        <v>0</v>
      </c>
      <c r="R190" s="39">
        <f t="shared" si="101"/>
        <v>0</v>
      </c>
      <c r="S190" s="39">
        <f t="shared" si="101"/>
        <v>0</v>
      </c>
      <c r="T190" s="39">
        <f t="shared" si="101"/>
        <v>0</v>
      </c>
      <c r="U190" s="39">
        <f t="shared" si="101"/>
        <v>0</v>
      </c>
      <c r="V190" s="39">
        <f t="shared" si="101"/>
        <v>0</v>
      </c>
      <c r="W190" s="39">
        <f t="shared" si="101"/>
        <v>0</v>
      </c>
      <c r="X190" s="39">
        <f t="shared" si="101"/>
        <v>0</v>
      </c>
      <c r="Y190" s="39">
        <f t="shared" si="101"/>
        <v>0</v>
      </c>
      <c r="Z190" s="39">
        <f t="shared" si="101"/>
        <v>0</v>
      </c>
    </row>
    <row r="191" spans="1:41" ht="30" customHeight="1">
      <c r="A191" s="136"/>
      <c r="B191" s="139"/>
      <c r="C191" s="142"/>
      <c r="D191" s="140"/>
      <c r="E191" s="38" t="s">
        <v>26</v>
      </c>
      <c r="F191" s="39">
        <f t="shared" si="97"/>
        <v>0</v>
      </c>
      <c r="G191" s="39">
        <f t="shared" ref="G191:Z191" si="102">G173+G182</f>
        <v>0</v>
      </c>
      <c r="H191" s="39">
        <f t="shared" si="102"/>
        <v>0</v>
      </c>
      <c r="I191" s="39">
        <f t="shared" si="102"/>
        <v>0</v>
      </c>
      <c r="J191" s="39">
        <f t="shared" si="102"/>
        <v>0</v>
      </c>
      <c r="K191" s="39">
        <f t="shared" si="102"/>
        <v>0</v>
      </c>
      <c r="L191" s="39">
        <f t="shared" si="102"/>
        <v>0</v>
      </c>
      <c r="M191" s="39">
        <f t="shared" si="102"/>
        <v>0</v>
      </c>
      <c r="N191" s="39">
        <f t="shared" si="102"/>
        <v>0</v>
      </c>
      <c r="O191" s="39">
        <f t="shared" si="102"/>
        <v>0</v>
      </c>
      <c r="P191" s="39">
        <f t="shared" si="102"/>
        <v>0</v>
      </c>
      <c r="Q191" s="39">
        <f t="shared" si="102"/>
        <v>0</v>
      </c>
      <c r="R191" s="39">
        <f t="shared" si="102"/>
        <v>0</v>
      </c>
      <c r="S191" s="39">
        <f t="shared" si="102"/>
        <v>0</v>
      </c>
      <c r="T191" s="39">
        <f t="shared" si="102"/>
        <v>0</v>
      </c>
      <c r="U191" s="39">
        <f t="shared" si="102"/>
        <v>0</v>
      </c>
      <c r="V191" s="39">
        <f t="shared" si="102"/>
        <v>0</v>
      </c>
      <c r="W191" s="39">
        <f t="shared" si="102"/>
        <v>0</v>
      </c>
      <c r="X191" s="39">
        <f t="shared" si="102"/>
        <v>0</v>
      </c>
      <c r="Y191" s="39">
        <f t="shared" si="102"/>
        <v>0</v>
      </c>
      <c r="Z191" s="39">
        <f t="shared" si="102"/>
        <v>0</v>
      </c>
    </row>
    <row r="192" spans="1:41" s="3" customFormat="1" ht="30" customHeight="1">
      <c r="A192" s="136"/>
      <c r="B192" s="139"/>
      <c r="C192" s="142"/>
      <c r="D192" s="127" t="s">
        <v>27</v>
      </c>
      <c r="E192" s="128"/>
      <c r="F192" s="39">
        <f>F186+F187+F188+F189+F190+F191</f>
        <v>1951526.4300000002</v>
      </c>
      <c r="G192" s="39">
        <f t="shared" ref="G192:Z192" si="103">G186+G187+G188+G189+G190+G191</f>
        <v>690063.57</v>
      </c>
      <c r="H192" s="39">
        <f t="shared" si="103"/>
        <v>0</v>
      </c>
      <c r="I192" s="39">
        <f t="shared" si="103"/>
        <v>0</v>
      </c>
      <c r="J192" s="39">
        <f t="shared" si="103"/>
        <v>0</v>
      </c>
      <c r="K192" s="39">
        <f t="shared" si="103"/>
        <v>0</v>
      </c>
      <c r="L192" s="39">
        <f t="shared" si="103"/>
        <v>0</v>
      </c>
      <c r="M192" s="39">
        <f t="shared" si="103"/>
        <v>0</v>
      </c>
      <c r="N192" s="39">
        <f t="shared" si="103"/>
        <v>0</v>
      </c>
      <c r="O192" s="39">
        <f t="shared" si="103"/>
        <v>0</v>
      </c>
      <c r="P192" s="39">
        <f t="shared" si="103"/>
        <v>0</v>
      </c>
      <c r="Q192" s="39">
        <f t="shared" si="103"/>
        <v>1261462.8600000001</v>
      </c>
      <c r="R192" s="39">
        <f t="shared" si="103"/>
        <v>0</v>
      </c>
      <c r="S192" s="39">
        <f t="shared" si="103"/>
        <v>0</v>
      </c>
      <c r="T192" s="39">
        <f t="shared" si="103"/>
        <v>0</v>
      </c>
      <c r="U192" s="39">
        <f t="shared" si="103"/>
        <v>0</v>
      </c>
      <c r="V192" s="39">
        <f t="shared" si="103"/>
        <v>0</v>
      </c>
      <c r="W192" s="39">
        <f t="shared" si="103"/>
        <v>0</v>
      </c>
      <c r="X192" s="39">
        <f t="shared" si="103"/>
        <v>0</v>
      </c>
      <c r="Y192" s="39">
        <f t="shared" si="103"/>
        <v>0</v>
      </c>
      <c r="Z192" s="39">
        <f t="shared" si="103"/>
        <v>0</v>
      </c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N192" s="6">
        <f>L192-M192</f>
        <v>0</v>
      </c>
      <c r="AO192" s="14"/>
    </row>
    <row r="193" spans="1:41" ht="75" customHeight="1">
      <c r="A193" s="136"/>
      <c r="B193" s="139"/>
      <c r="C193" s="142"/>
      <c r="D193" s="127" t="s">
        <v>45</v>
      </c>
      <c r="E193" s="128"/>
      <c r="F193" s="41">
        <f>ROUND(F192/C186,2)</f>
        <v>376.39</v>
      </c>
      <c r="G193" s="41">
        <f>ROUND(G192/C186,2)</f>
        <v>133.09</v>
      </c>
      <c r="H193" s="41">
        <f>ROUND(H192/C186,2)</f>
        <v>0</v>
      </c>
      <c r="I193" s="41">
        <f>ROUND(I192/C186,2)</f>
        <v>0</v>
      </c>
      <c r="J193" s="41">
        <f>ROUND(J192/C186,2)</f>
        <v>0</v>
      </c>
      <c r="K193" s="41">
        <f>ROUND(K192/C186,2)</f>
        <v>0</v>
      </c>
      <c r="L193" s="41">
        <f>ROUND(L192/C186,2)</f>
        <v>0</v>
      </c>
      <c r="M193" s="41">
        <f>ROUND(M192/C186,2)</f>
        <v>0</v>
      </c>
      <c r="N193" s="41">
        <f>ROUND(N192/C186,2)</f>
        <v>0</v>
      </c>
      <c r="O193" s="41">
        <f>ROUND(O192/C186,2)</f>
        <v>0</v>
      </c>
      <c r="P193" s="41">
        <f>ROUND(P192/C186,2)</f>
        <v>0</v>
      </c>
      <c r="Q193" s="41">
        <f>ROUND(Q192/C186,2)</f>
        <v>243.3</v>
      </c>
      <c r="R193" s="41">
        <f>ROUND(R192/C186,2)</f>
        <v>0</v>
      </c>
      <c r="S193" s="41">
        <f>ROUND(S192/C186,2)</f>
        <v>0</v>
      </c>
      <c r="T193" s="41">
        <f>ROUND(T192/C186,2)</f>
        <v>0</v>
      </c>
      <c r="U193" s="41">
        <f>ROUND(U192/C186,2)</f>
        <v>0</v>
      </c>
      <c r="V193" s="41">
        <f>ROUND(V192/C186,2)</f>
        <v>0</v>
      </c>
      <c r="W193" s="41">
        <f>ROUND(W192/C186,2)</f>
        <v>0</v>
      </c>
      <c r="X193" s="41">
        <f>ROUND(X192/C186,2)</f>
        <v>0</v>
      </c>
      <c r="Y193" s="41">
        <f>ROUND(Y192/C186,2)</f>
        <v>0</v>
      </c>
      <c r="Z193" s="41">
        <f>ROUND(Z192/C186,2)</f>
        <v>0</v>
      </c>
      <c r="AC193" s="8" t="b">
        <v>0</v>
      </c>
      <c r="AD193" s="8" t="b">
        <v>0</v>
      </c>
      <c r="AE193" s="8" t="b">
        <v>0</v>
      </c>
      <c r="AF193" s="8" t="b">
        <v>0</v>
      </c>
      <c r="AG193" s="8" t="b">
        <v>0</v>
      </c>
      <c r="AH193" s="8" t="b">
        <v>0</v>
      </c>
      <c r="AI193" s="8" t="b">
        <v>0</v>
      </c>
      <c r="AJ193" s="8" t="b">
        <v>0</v>
      </c>
      <c r="AK193" s="8" t="b">
        <v>0</v>
      </c>
      <c r="AL193" s="8" t="b">
        <v>0</v>
      </c>
    </row>
    <row r="194" spans="1:41" ht="90" customHeight="1">
      <c r="A194" s="137"/>
      <c r="B194" s="140"/>
      <c r="C194" s="143"/>
      <c r="D194" s="127" t="s">
        <v>46</v>
      </c>
      <c r="E194" s="128"/>
      <c r="F194" s="39" t="s">
        <v>28</v>
      </c>
      <c r="G194" s="42">
        <f>IF(AC194=FALSE,0,AC194)</f>
        <v>0</v>
      </c>
      <c r="H194" s="42" t="s">
        <v>28</v>
      </c>
      <c r="I194" s="42">
        <f>IF(AD194=FALSE,0,AD194)</f>
        <v>0</v>
      </c>
      <c r="J194" s="42">
        <f>IF(AE194=FALSE,0,AE194)</f>
        <v>0</v>
      </c>
      <c r="K194" s="42" t="s">
        <v>28</v>
      </c>
      <c r="L194" s="42">
        <f>IF(AF194=FALSE,0,AF194)</f>
        <v>0</v>
      </c>
      <c r="M194" s="42" t="s">
        <v>28</v>
      </c>
      <c r="N194" s="42" t="s">
        <v>28</v>
      </c>
      <c r="O194" s="42" t="s">
        <v>28</v>
      </c>
      <c r="P194" s="42" t="s">
        <v>28</v>
      </c>
      <c r="Q194" s="42">
        <f>IF(AG194=FALSE,0,AG194)</f>
        <v>0</v>
      </c>
      <c r="R194" s="42" t="s">
        <v>28</v>
      </c>
      <c r="S194" s="42">
        <f>IF(AH194=FALSE,0,AH194)</f>
        <v>0</v>
      </c>
      <c r="T194" s="42" t="s">
        <v>28</v>
      </c>
      <c r="U194" s="42">
        <f>IF(AI194=FALSE,0,AI194)</f>
        <v>0</v>
      </c>
      <c r="V194" s="42">
        <f>IF(AJ194=FALSE,0,AJ194)</f>
        <v>0</v>
      </c>
      <c r="W194" s="42">
        <f>IF(AK194=FALSE,0,AK194)</f>
        <v>0</v>
      </c>
      <c r="X194" s="42" t="s">
        <v>28</v>
      </c>
      <c r="Y194" s="42">
        <f>IF(AL194=FALSE,0,AL194)</f>
        <v>0</v>
      </c>
      <c r="Z194" s="42" t="s">
        <v>28</v>
      </c>
      <c r="AC194" s="8" t="b">
        <v>0</v>
      </c>
      <c r="AD194" s="8" t="b">
        <v>0</v>
      </c>
      <c r="AE194" s="8" t="b">
        <v>0</v>
      </c>
      <c r="AF194" s="8" t="b">
        <v>0</v>
      </c>
      <c r="AG194" s="8" t="b">
        <v>0</v>
      </c>
      <c r="AH194" s="8" t="b">
        <v>0</v>
      </c>
      <c r="AI194" s="8" t="b">
        <v>0</v>
      </c>
      <c r="AJ194" s="8" t="b">
        <v>0</v>
      </c>
      <c r="AK194" s="8" t="b">
        <v>0</v>
      </c>
      <c r="AL194" s="8" t="b">
        <v>0</v>
      </c>
    </row>
    <row r="195" spans="1:41" ht="30" customHeight="1">
      <c r="A195" s="135"/>
      <c r="B195" s="138" t="s">
        <v>412</v>
      </c>
      <c r="C195" s="141">
        <v>5184.8999999999996</v>
      </c>
      <c r="D195" s="138" t="s">
        <v>19</v>
      </c>
      <c r="E195" s="38" t="s">
        <v>20</v>
      </c>
      <c r="F195" s="39">
        <f>G195+I195+J195+L195+Q195+S195+U195+V195+W195+Y195+Z195</f>
        <v>1951526.4300000002</v>
      </c>
      <c r="G195" s="40">
        <f>G186</f>
        <v>690063.57</v>
      </c>
      <c r="H195" s="39">
        <f t="shared" ref="H195:Z195" si="104">H186</f>
        <v>0</v>
      </c>
      <c r="I195" s="39">
        <f t="shared" si="104"/>
        <v>0</v>
      </c>
      <c r="J195" s="39">
        <f t="shared" si="104"/>
        <v>0</v>
      </c>
      <c r="K195" s="39">
        <f t="shared" si="104"/>
        <v>0</v>
      </c>
      <c r="L195" s="39">
        <f t="shared" si="104"/>
        <v>0</v>
      </c>
      <c r="M195" s="39">
        <f t="shared" si="104"/>
        <v>0</v>
      </c>
      <c r="N195" s="39">
        <f t="shared" si="104"/>
        <v>0</v>
      </c>
      <c r="O195" s="39">
        <f t="shared" si="104"/>
        <v>0</v>
      </c>
      <c r="P195" s="39">
        <f t="shared" si="104"/>
        <v>0</v>
      </c>
      <c r="Q195" s="39">
        <f t="shared" si="104"/>
        <v>1261462.8600000001</v>
      </c>
      <c r="R195" s="39">
        <f t="shared" si="104"/>
        <v>0</v>
      </c>
      <c r="S195" s="39">
        <f t="shared" si="104"/>
        <v>0</v>
      </c>
      <c r="T195" s="39">
        <f t="shared" si="104"/>
        <v>0</v>
      </c>
      <c r="U195" s="39">
        <f t="shared" si="104"/>
        <v>0</v>
      </c>
      <c r="V195" s="39">
        <f t="shared" si="104"/>
        <v>0</v>
      </c>
      <c r="W195" s="39">
        <f t="shared" si="104"/>
        <v>0</v>
      </c>
      <c r="X195" s="39">
        <f t="shared" si="104"/>
        <v>0</v>
      </c>
      <c r="Y195" s="39">
        <f t="shared" si="104"/>
        <v>0</v>
      </c>
      <c r="Z195" s="39">
        <f t="shared" si="104"/>
        <v>0</v>
      </c>
      <c r="AN195" s="6">
        <f>L195-M195</f>
        <v>0</v>
      </c>
    </row>
    <row r="196" spans="1:41" ht="60" customHeight="1">
      <c r="A196" s="136"/>
      <c r="B196" s="139"/>
      <c r="C196" s="142"/>
      <c r="D196" s="140"/>
      <c r="E196" s="38" t="s">
        <v>21</v>
      </c>
      <c r="F196" s="39">
        <f t="shared" ref="F196:F200" si="105">G196+I196+J196+L196+Q196+S196+U196+V196+W196+Y196+Z196</f>
        <v>0</v>
      </c>
      <c r="G196" s="39">
        <f t="shared" ref="G196:Z196" si="106">G187</f>
        <v>0</v>
      </c>
      <c r="H196" s="39">
        <f t="shared" si="106"/>
        <v>0</v>
      </c>
      <c r="I196" s="39">
        <f t="shared" si="106"/>
        <v>0</v>
      </c>
      <c r="J196" s="39">
        <f t="shared" si="106"/>
        <v>0</v>
      </c>
      <c r="K196" s="39">
        <f t="shared" si="106"/>
        <v>0</v>
      </c>
      <c r="L196" s="39">
        <f t="shared" si="106"/>
        <v>0</v>
      </c>
      <c r="M196" s="39">
        <f t="shared" si="106"/>
        <v>0</v>
      </c>
      <c r="N196" s="39">
        <f t="shared" si="106"/>
        <v>0</v>
      </c>
      <c r="O196" s="39">
        <f t="shared" si="106"/>
        <v>0</v>
      </c>
      <c r="P196" s="39">
        <f t="shared" si="106"/>
        <v>0</v>
      </c>
      <c r="Q196" s="39">
        <f t="shared" si="106"/>
        <v>0</v>
      </c>
      <c r="R196" s="39">
        <f t="shared" si="106"/>
        <v>0</v>
      </c>
      <c r="S196" s="39">
        <f t="shared" si="106"/>
        <v>0</v>
      </c>
      <c r="T196" s="39">
        <f t="shared" si="106"/>
        <v>0</v>
      </c>
      <c r="U196" s="39">
        <f t="shared" si="106"/>
        <v>0</v>
      </c>
      <c r="V196" s="39">
        <f t="shared" si="106"/>
        <v>0</v>
      </c>
      <c r="W196" s="39">
        <f t="shared" si="106"/>
        <v>0</v>
      </c>
      <c r="X196" s="39">
        <f t="shared" si="106"/>
        <v>0</v>
      </c>
      <c r="Y196" s="39">
        <f t="shared" si="106"/>
        <v>0</v>
      </c>
      <c r="Z196" s="39">
        <f t="shared" si="106"/>
        <v>0</v>
      </c>
    </row>
    <row r="197" spans="1:41" ht="120" customHeight="1">
      <c r="A197" s="136"/>
      <c r="B197" s="139"/>
      <c r="C197" s="142"/>
      <c r="D197" s="138" t="s">
        <v>22</v>
      </c>
      <c r="E197" s="38" t="s">
        <v>23</v>
      </c>
      <c r="F197" s="39">
        <f t="shared" si="105"/>
        <v>0</v>
      </c>
      <c r="G197" s="39">
        <f t="shared" ref="G197:Z197" si="107">G188</f>
        <v>0</v>
      </c>
      <c r="H197" s="39">
        <f t="shared" si="107"/>
        <v>0</v>
      </c>
      <c r="I197" s="39">
        <f t="shared" si="107"/>
        <v>0</v>
      </c>
      <c r="J197" s="39">
        <f t="shared" si="107"/>
        <v>0</v>
      </c>
      <c r="K197" s="39">
        <f t="shared" si="107"/>
        <v>0</v>
      </c>
      <c r="L197" s="39">
        <f t="shared" si="107"/>
        <v>0</v>
      </c>
      <c r="M197" s="39">
        <f t="shared" si="107"/>
        <v>0</v>
      </c>
      <c r="N197" s="39">
        <f t="shared" si="107"/>
        <v>0</v>
      </c>
      <c r="O197" s="39">
        <f t="shared" si="107"/>
        <v>0</v>
      </c>
      <c r="P197" s="39">
        <f t="shared" si="107"/>
        <v>0</v>
      </c>
      <c r="Q197" s="39">
        <f t="shared" si="107"/>
        <v>0</v>
      </c>
      <c r="R197" s="39">
        <f t="shared" si="107"/>
        <v>0</v>
      </c>
      <c r="S197" s="39">
        <f t="shared" si="107"/>
        <v>0</v>
      </c>
      <c r="T197" s="39">
        <f t="shared" si="107"/>
        <v>0</v>
      </c>
      <c r="U197" s="39">
        <f t="shared" si="107"/>
        <v>0</v>
      </c>
      <c r="V197" s="39">
        <f t="shared" si="107"/>
        <v>0</v>
      </c>
      <c r="W197" s="39">
        <f t="shared" si="107"/>
        <v>0</v>
      </c>
      <c r="X197" s="39">
        <f t="shared" si="107"/>
        <v>0</v>
      </c>
      <c r="Y197" s="39">
        <f t="shared" si="107"/>
        <v>0</v>
      </c>
      <c r="Z197" s="39">
        <f t="shared" si="107"/>
        <v>0</v>
      </c>
    </row>
    <row r="198" spans="1:41" ht="30" customHeight="1">
      <c r="A198" s="136"/>
      <c r="B198" s="139"/>
      <c r="C198" s="142"/>
      <c r="D198" s="139"/>
      <c r="E198" s="38" t="s">
        <v>24</v>
      </c>
      <c r="F198" s="39">
        <f t="shared" si="105"/>
        <v>0</v>
      </c>
      <c r="G198" s="39">
        <f t="shared" ref="G198:Z198" si="108">G189</f>
        <v>0</v>
      </c>
      <c r="H198" s="39">
        <f t="shared" si="108"/>
        <v>0</v>
      </c>
      <c r="I198" s="39">
        <f t="shared" si="108"/>
        <v>0</v>
      </c>
      <c r="J198" s="39">
        <f t="shared" si="108"/>
        <v>0</v>
      </c>
      <c r="K198" s="39">
        <f t="shared" si="108"/>
        <v>0</v>
      </c>
      <c r="L198" s="39">
        <f t="shared" si="108"/>
        <v>0</v>
      </c>
      <c r="M198" s="39">
        <f t="shared" si="108"/>
        <v>0</v>
      </c>
      <c r="N198" s="39">
        <f t="shared" si="108"/>
        <v>0</v>
      </c>
      <c r="O198" s="39">
        <f t="shared" si="108"/>
        <v>0</v>
      </c>
      <c r="P198" s="39">
        <f t="shared" si="108"/>
        <v>0</v>
      </c>
      <c r="Q198" s="39">
        <f t="shared" si="108"/>
        <v>0</v>
      </c>
      <c r="R198" s="39">
        <f t="shared" si="108"/>
        <v>0</v>
      </c>
      <c r="S198" s="39">
        <f t="shared" si="108"/>
        <v>0</v>
      </c>
      <c r="T198" s="39">
        <f t="shared" si="108"/>
        <v>0</v>
      </c>
      <c r="U198" s="39">
        <f t="shared" si="108"/>
        <v>0</v>
      </c>
      <c r="V198" s="39">
        <f t="shared" si="108"/>
        <v>0</v>
      </c>
      <c r="W198" s="39">
        <f t="shared" si="108"/>
        <v>0</v>
      </c>
      <c r="X198" s="39">
        <f t="shared" si="108"/>
        <v>0</v>
      </c>
      <c r="Y198" s="39">
        <f t="shared" si="108"/>
        <v>0</v>
      </c>
      <c r="Z198" s="39">
        <f t="shared" si="108"/>
        <v>0</v>
      </c>
    </row>
    <row r="199" spans="1:41" ht="30" customHeight="1">
      <c r="A199" s="136"/>
      <c r="B199" s="139"/>
      <c r="C199" s="142"/>
      <c r="D199" s="139"/>
      <c r="E199" s="38" t="s">
        <v>25</v>
      </c>
      <c r="F199" s="39">
        <f t="shared" si="105"/>
        <v>0</v>
      </c>
      <c r="G199" s="39">
        <f t="shared" ref="G199:Z199" si="109">G190</f>
        <v>0</v>
      </c>
      <c r="H199" s="39">
        <f t="shared" si="109"/>
        <v>0</v>
      </c>
      <c r="I199" s="39">
        <f t="shared" si="109"/>
        <v>0</v>
      </c>
      <c r="J199" s="39">
        <f t="shared" si="109"/>
        <v>0</v>
      </c>
      <c r="K199" s="39">
        <f t="shared" si="109"/>
        <v>0</v>
      </c>
      <c r="L199" s="39">
        <f t="shared" si="109"/>
        <v>0</v>
      </c>
      <c r="M199" s="39">
        <f t="shared" si="109"/>
        <v>0</v>
      </c>
      <c r="N199" s="39">
        <f t="shared" si="109"/>
        <v>0</v>
      </c>
      <c r="O199" s="39">
        <f t="shared" si="109"/>
        <v>0</v>
      </c>
      <c r="P199" s="39">
        <f t="shared" si="109"/>
        <v>0</v>
      </c>
      <c r="Q199" s="39">
        <f t="shared" si="109"/>
        <v>0</v>
      </c>
      <c r="R199" s="39">
        <f t="shared" si="109"/>
        <v>0</v>
      </c>
      <c r="S199" s="39">
        <f t="shared" si="109"/>
        <v>0</v>
      </c>
      <c r="T199" s="39">
        <f t="shared" si="109"/>
        <v>0</v>
      </c>
      <c r="U199" s="39">
        <f t="shared" si="109"/>
        <v>0</v>
      </c>
      <c r="V199" s="39">
        <f t="shared" si="109"/>
        <v>0</v>
      </c>
      <c r="W199" s="39">
        <f t="shared" si="109"/>
        <v>0</v>
      </c>
      <c r="X199" s="39">
        <f t="shared" si="109"/>
        <v>0</v>
      </c>
      <c r="Y199" s="39">
        <f t="shared" si="109"/>
        <v>0</v>
      </c>
      <c r="Z199" s="39">
        <f t="shared" si="109"/>
        <v>0</v>
      </c>
    </row>
    <row r="200" spans="1:41" ht="30" customHeight="1">
      <c r="A200" s="136"/>
      <c r="B200" s="139"/>
      <c r="C200" s="142"/>
      <c r="D200" s="140"/>
      <c r="E200" s="38" t="s">
        <v>26</v>
      </c>
      <c r="F200" s="39">
        <f t="shared" si="105"/>
        <v>0</v>
      </c>
      <c r="G200" s="39">
        <f t="shared" ref="G200:Z200" si="110">G191</f>
        <v>0</v>
      </c>
      <c r="H200" s="39">
        <f t="shared" si="110"/>
        <v>0</v>
      </c>
      <c r="I200" s="39">
        <f t="shared" si="110"/>
        <v>0</v>
      </c>
      <c r="J200" s="39">
        <f t="shared" si="110"/>
        <v>0</v>
      </c>
      <c r="K200" s="39">
        <f t="shared" si="110"/>
        <v>0</v>
      </c>
      <c r="L200" s="39">
        <f t="shared" si="110"/>
        <v>0</v>
      </c>
      <c r="M200" s="39">
        <f t="shared" si="110"/>
        <v>0</v>
      </c>
      <c r="N200" s="39">
        <f t="shared" si="110"/>
        <v>0</v>
      </c>
      <c r="O200" s="39">
        <f t="shared" si="110"/>
        <v>0</v>
      </c>
      <c r="P200" s="39">
        <f t="shared" si="110"/>
        <v>0</v>
      </c>
      <c r="Q200" s="39">
        <f t="shared" si="110"/>
        <v>0</v>
      </c>
      <c r="R200" s="39">
        <f t="shared" si="110"/>
        <v>0</v>
      </c>
      <c r="S200" s="39">
        <f t="shared" si="110"/>
        <v>0</v>
      </c>
      <c r="T200" s="39">
        <f t="shared" si="110"/>
        <v>0</v>
      </c>
      <c r="U200" s="39">
        <f t="shared" si="110"/>
        <v>0</v>
      </c>
      <c r="V200" s="39">
        <f t="shared" si="110"/>
        <v>0</v>
      </c>
      <c r="W200" s="39">
        <f t="shared" si="110"/>
        <v>0</v>
      </c>
      <c r="X200" s="39">
        <f t="shared" si="110"/>
        <v>0</v>
      </c>
      <c r="Y200" s="39">
        <f t="shared" si="110"/>
        <v>0</v>
      </c>
      <c r="Z200" s="39">
        <f t="shared" si="110"/>
        <v>0</v>
      </c>
    </row>
    <row r="201" spans="1:41" s="3" customFormat="1" ht="30" customHeight="1">
      <c r="A201" s="136"/>
      <c r="B201" s="139"/>
      <c r="C201" s="142"/>
      <c r="D201" s="127" t="s">
        <v>27</v>
      </c>
      <c r="E201" s="128"/>
      <c r="F201" s="39">
        <f>F195+F196+F197+F198+F199+F200</f>
        <v>1951526.4300000002</v>
      </c>
      <c r="G201" s="39">
        <f t="shared" ref="G201:Z201" si="111">G195+G196+G197+G198+G199+G200</f>
        <v>690063.57</v>
      </c>
      <c r="H201" s="39">
        <f t="shared" si="111"/>
        <v>0</v>
      </c>
      <c r="I201" s="39">
        <f t="shared" si="111"/>
        <v>0</v>
      </c>
      <c r="J201" s="39">
        <f t="shared" si="111"/>
        <v>0</v>
      </c>
      <c r="K201" s="39">
        <f t="shared" si="111"/>
        <v>0</v>
      </c>
      <c r="L201" s="39">
        <f t="shared" si="111"/>
        <v>0</v>
      </c>
      <c r="M201" s="39">
        <f t="shared" si="111"/>
        <v>0</v>
      </c>
      <c r="N201" s="39">
        <f t="shared" si="111"/>
        <v>0</v>
      </c>
      <c r="O201" s="39">
        <f t="shared" si="111"/>
        <v>0</v>
      </c>
      <c r="P201" s="39">
        <f t="shared" si="111"/>
        <v>0</v>
      </c>
      <c r="Q201" s="39">
        <f t="shared" si="111"/>
        <v>1261462.8600000001</v>
      </c>
      <c r="R201" s="39">
        <f t="shared" si="111"/>
        <v>0</v>
      </c>
      <c r="S201" s="39">
        <f t="shared" si="111"/>
        <v>0</v>
      </c>
      <c r="T201" s="39">
        <f t="shared" si="111"/>
        <v>0</v>
      </c>
      <c r="U201" s="39">
        <f t="shared" si="111"/>
        <v>0</v>
      </c>
      <c r="V201" s="39">
        <f t="shared" si="111"/>
        <v>0</v>
      </c>
      <c r="W201" s="39">
        <f t="shared" si="111"/>
        <v>0</v>
      </c>
      <c r="X201" s="39">
        <f t="shared" si="111"/>
        <v>0</v>
      </c>
      <c r="Y201" s="39">
        <f t="shared" si="111"/>
        <v>0</v>
      </c>
      <c r="Z201" s="39">
        <f t="shared" si="111"/>
        <v>0</v>
      </c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N201" s="6">
        <f>L201-M201</f>
        <v>0</v>
      </c>
      <c r="AO201" s="14"/>
    </row>
    <row r="202" spans="1:41" ht="75" customHeight="1">
      <c r="A202" s="136"/>
      <c r="B202" s="139"/>
      <c r="C202" s="142"/>
      <c r="D202" s="127" t="s">
        <v>45</v>
      </c>
      <c r="E202" s="128"/>
      <c r="F202" s="41">
        <f>ROUND(F201/C195,2)</f>
        <v>376.39</v>
      </c>
      <c r="G202" s="41">
        <f>ROUND(G201/C195,2)</f>
        <v>133.09</v>
      </c>
      <c r="H202" s="41">
        <f>ROUND(H201/C195,2)</f>
        <v>0</v>
      </c>
      <c r="I202" s="41">
        <f>ROUND(I201/C195,2)</f>
        <v>0</v>
      </c>
      <c r="J202" s="41">
        <f>ROUND(J201/C195,2)</f>
        <v>0</v>
      </c>
      <c r="K202" s="41">
        <f>ROUND(K201/C195,2)</f>
        <v>0</v>
      </c>
      <c r="L202" s="41">
        <f>ROUND(L201/C195,2)</f>
        <v>0</v>
      </c>
      <c r="M202" s="41">
        <f>ROUND(M201/C195,2)</f>
        <v>0</v>
      </c>
      <c r="N202" s="41">
        <f>ROUND(N201/C195,2)</f>
        <v>0</v>
      </c>
      <c r="O202" s="41">
        <f>ROUND(O201/C195,2)</f>
        <v>0</v>
      </c>
      <c r="P202" s="41">
        <f>ROUND(P201/C195,2)</f>
        <v>0</v>
      </c>
      <c r="Q202" s="41">
        <f>ROUND(Q201/C195,2)</f>
        <v>243.3</v>
      </c>
      <c r="R202" s="41">
        <f>ROUND(R201/C195,2)</f>
        <v>0</v>
      </c>
      <c r="S202" s="41">
        <f>ROUND(S201/C195,2)</f>
        <v>0</v>
      </c>
      <c r="T202" s="41">
        <f>ROUND(T201/C195,2)</f>
        <v>0</v>
      </c>
      <c r="U202" s="41">
        <f>ROUND(U201/C195,2)</f>
        <v>0</v>
      </c>
      <c r="V202" s="41">
        <f>ROUND(V201/C195,2)</f>
        <v>0</v>
      </c>
      <c r="W202" s="41">
        <f>ROUND(W201/C195,2)</f>
        <v>0</v>
      </c>
      <c r="X202" s="41">
        <f>ROUND(X201/C195,2)</f>
        <v>0</v>
      </c>
      <c r="Y202" s="41">
        <f>ROUND(Y201/C195,2)</f>
        <v>0</v>
      </c>
      <c r="Z202" s="41">
        <f>ROUND(Z201/C195,2)</f>
        <v>0</v>
      </c>
      <c r="AC202" s="8" t="b">
        <v>0</v>
      </c>
      <c r="AD202" s="8" t="b">
        <v>0</v>
      </c>
      <c r="AE202" s="8" t="b">
        <v>0</v>
      </c>
      <c r="AF202" s="8" t="b">
        <v>0</v>
      </c>
      <c r="AG202" s="8" t="b">
        <v>0</v>
      </c>
      <c r="AH202" s="8" t="b">
        <v>0</v>
      </c>
      <c r="AI202" s="8" t="b">
        <v>0</v>
      </c>
      <c r="AJ202" s="8" t="b">
        <v>0</v>
      </c>
      <c r="AK202" s="8" t="b">
        <v>0</v>
      </c>
      <c r="AL202" s="8" t="b">
        <v>0</v>
      </c>
    </row>
    <row r="203" spans="1:41" ht="90" customHeight="1">
      <c r="A203" s="137"/>
      <c r="B203" s="140"/>
      <c r="C203" s="143"/>
      <c r="D203" s="127" t="s">
        <v>46</v>
      </c>
      <c r="E203" s="128"/>
      <c r="F203" s="39" t="s">
        <v>28</v>
      </c>
      <c r="G203" s="42">
        <f>IF(AC203=FALSE,0,AC203)</f>
        <v>0</v>
      </c>
      <c r="H203" s="42" t="s">
        <v>28</v>
      </c>
      <c r="I203" s="42">
        <f>IF(AD203=FALSE,0,AD203)</f>
        <v>0</v>
      </c>
      <c r="J203" s="42">
        <f>IF(AE203=FALSE,0,AE203)</f>
        <v>0</v>
      </c>
      <c r="K203" s="42" t="s">
        <v>28</v>
      </c>
      <c r="L203" s="42">
        <f>IF(AF203=FALSE,0,AF203)</f>
        <v>0</v>
      </c>
      <c r="M203" s="42" t="s">
        <v>28</v>
      </c>
      <c r="N203" s="42" t="s">
        <v>28</v>
      </c>
      <c r="O203" s="42" t="s">
        <v>28</v>
      </c>
      <c r="P203" s="42" t="s">
        <v>28</v>
      </c>
      <c r="Q203" s="42">
        <f>IF(AG203=FALSE,0,AG203)</f>
        <v>0</v>
      </c>
      <c r="R203" s="42" t="s">
        <v>28</v>
      </c>
      <c r="S203" s="42">
        <f>IF(AH203=FALSE,0,AH203)</f>
        <v>0</v>
      </c>
      <c r="T203" s="42" t="s">
        <v>28</v>
      </c>
      <c r="U203" s="42">
        <f>IF(AI203=FALSE,0,AI203)</f>
        <v>0</v>
      </c>
      <c r="V203" s="42">
        <f>IF(AJ203=FALSE,0,AJ203)</f>
        <v>0</v>
      </c>
      <c r="W203" s="42">
        <f>IF(AK203=FALSE,0,AK203)</f>
        <v>0</v>
      </c>
      <c r="X203" s="42" t="s">
        <v>28</v>
      </c>
      <c r="Y203" s="42">
        <f>IF(AL203=FALSE,0,AL203)</f>
        <v>0</v>
      </c>
      <c r="Z203" s="42" t="s">
        <v>28</v>
      </c>
      <c r="AC203" s="8" t="b">
        <v>0</v>
      </c>
      <c r="AD203" s="8" t="b">
        <v>0</v>
      </c>
      <c r="AE203" s="8" t="b">
        <v>0</v>
      </c>
      <c r="AF203" s="8" t="b">
        <v>0</v>
      </c>
      <c r="AG203" s="8" t="b">
        <v>0</v>
      </c>
      <c r="AH203" s="8" t="b">
        <v>0</v>
      </c>
      <c r="AI203" s="8" t="b">
        <v>0</v>
      </c>
      <c r="AJ203" s="8" t="b">
        <v>0</v>
      </c>
      <c r="AK203" s="8" t="b">
        <v>0</v>
      </c>
      <c r="AL203" s="8" t="b">
        <v>0</v>
      </c>
    </row>
    <row r="204" spans="1:41" ht="15" customHeight="1">
      <c r="A204" s="155" t="s">
        <v>349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6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41" ht="15" customHeight="1">
      <c r="A205" s="155" t="s">
        <v>43</v>
      </c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6"/>
    </row>
    <row r="206" spans="1:41" ht="30" customHeight="1">
      <c r="A206" s="144" t="s">
        <v>17</v>
      </c>
      <c r="B206" s="109" t="s">
        <v>58</v>
      </c>
      <c r="C206" s="110">
        <v>381</v>
      </c>
      <c r="D206" s="109" t="s">
        <v>19</v>
      </c>
      <c r="E206" s="47" t="s">
        <v>20</v>
      </c>
      <c r="F206" s="39">
        <f>G206+I206+J206+L206+Q206+S206+U206+V206+W206+Y206+Z206</f>
        <v>82562.7</v>
      </c>
      <c r="G206" s="40">
        <v>0</v>
      </c>
      <c r="H206" s="39">
        <v>0</v>
      </c>
      <c r="I206" s="40">
        <v>0</v>
      </c>
      <c r="J206" s="40">
        <v>0</v>
      </c>
      <c r="K206" s="39">
        <v>0</v>
      </c>
      <c r="L206" s="40">
        <v>0</v>
      </c>
      <c r="M206" s="39">
        <v>0</v>
      </c>
      <c r="N206" s="39">
        <v>0</v>
      </c>
      <c r="O206" s="39">
        <v>0</v>
      </c>
      <c r="P206" s="39">
        <v>0</v>
      </c>
      <c r="Q206" s="40">
        <v>0</v>
      </c>
      <c r="R206" s="39">
        <v>0</v>
      </c>
      <c r="S206" s="40">
        <v>0</v>
      </c>
      <c r="T206" s="39">
        <v>0</v>
      </c>
      <c r="U206" s="40">
        <v>82562.7</v>
      </c>
      <c r="V206" s="40">
        <v>0</v>
      </c>
      <c r="W206" s="40">
        <v>0</v>
      </c>
      <c r="X206" s="39">
        <v>0</v>
      </c>
      <c r="Y206" s="40">
        <v>0</v>
      </c>
      <c r="Z206" s="39">
        <v>0</v>
      </c>
      <c r="AN206" s="6">
        <f>L206-M206</f>
        <v>0</v>
      </c>
    </row>
    <row r="207" spans="1:41" ht="60" customHeight="1">
      <c r="A207" s="144"/>
      <c r="B207" s="109"/>
      <c r="C207" s="110"/>
      <c r="D207" s="109"/>
      <c r="E207" s="47" t="s">
        <v>21</v>
      </c>
      <c r="F207" s="39">
        <f t="shared" ref="F207:F211" si="112">G207+I207+J207+L207+Q207+S207+U207+V207+W207+Y207+Z207</f>
        <v>0</v>
      </c>
      <c r="G207" s="48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41" ht="120" customHeight="1">
      <c r="A208" s="144"/>
      <c r="B208" s="109"/>
      <c r="C208" s="110"/>
      <c r="D208" s="109" t="s">
        <v>22</v>
      </c>
      <c r="E208" s="47" t="s">
        <v>23</v>
      </c>
      <c r="F208" s="39">
        <f t="shared" si="112"/>
        <v>0</v>
      </c>
      <c r="G208" s="48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41" ht="30" customHeight="1">
      <c r="A209" s="144"/>
      <c r="B209" s="109"/>
      <c r="C209" s="110"/>
      <c r="D209" s="109"/>
      <c r="E209" s="47" t="s">
        <v>24</v>
      </c>
      <c r="F209" s="39">
        <f t="shared" si="112"/>
        <v>0</v>
      </c>
      <c r="G209" s="48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41" ht="30" customHeight="1">
      <c r="A210" s="144"/>
      <c r="B210" s="109"/>
      <c r="C210" s="110"/>
      <c r="D210" s="109"/>
      <c r="E210" s="47" t="s">
        <v>25</v>
      </c>
      <c r="F210" s="39">
        <f t="shared" si="112"/>
        <v>0</v>
      </c>
      <c r="G210" s="48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41" ht="30" customHeight="1">
      <c r="A211" s="144"/>
      <c r="B211" s="109"/>
      <c r="C211" s="110"/>
      <c r="D211" s="109"/>
      <c r="E211" s="47" t="s">
        <v>26</v>
      </c>
      <c r="F211" s="39">
        <f t="shared" si="112"/>
        <v>0</v>
      </c>
      <c r="G211" s="48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41" ht="30" customHeight="1">
      <c r="A212" s="144"/>
      <c r="B212" s="109"/>
      <c r="C212" s="110"/>
      <c r="D212" s="111" t="s">
        <v>27</v>
      </c>
      <c r="E212" s="111"/>
      <c r="F212" s="39">
        <f>F206+F207+F208+F209+F210+F211</f>
        <v>82562.7</v>
      </c>
      <c r="G212" s="39">
        <f t="shared" ref="G212:Z212" si="113">G206+G207+G208+G209+G210+G211</f>
        <v>0</v>
      </c>
      <c r="H212" s="39">
        <f t="shared" si="113"/>
        <v>0</v>
      </c>
      <c r="I212" s="39">
        <f t="shared" si="113"/>
        <v>0</v>
      </c>
      <c r="J212" s="39">
        <f t="shared" si="113"/>
        <v>0</v>
      </c>
      <c r="K212" s="39">
        <f t="shared" si="113"/>
        <v>0</v>
      </c>
      <c r="L212" s="39">
        <f t="shared" si="113"/>
        <v>0</v>
      </c>
      <c r="M212" s="39">
        <f t="shared" si="113"/>
        <v>0</v>
      </c>
      <c r="N212" s="39">
        <f t="shared" si="113"/>
        <v>0</v>
      </c>
      <c r="O212" s="39">
        <f t="shared" si="113"/>
        <v>0</v>
      </c>
      <c r="P212" s="39">
        <f t="shared" si="113"/>
        <v>0</v>
      </c>
      <c r="Q212" s="39">
        <f t="shared" si="113"/>
        <v>0</v>
      </c>
      <c r="R212" s="39">
        <f t="shared" si="113"/>
        <v>0</v>
      </c>
      <c r="S212" s="39">
        <f t="shared" si="113"/>
        <v>0</v>
      </c>
      <c r="T212" s="39">
        <f t="shared" si="113"/>
        <v>0</v>
      </c>
      <c r="U212" s="39">
        <f t="shared" si="113"/>
        <v>82562.7</v>
      </c>
      <c r="V212" s="39">
        <f t="shared" si="113"/>
        <v>0</v>
      </c>
      <c r="W212" s="39">
        <f t="shared" si="113"/>
        <v>0</v>
      </c>
      <c r="X212" s="39">
        <f t="shared" si="113"/>
        <v>0</v>
      </c>
      <c r="Y212" s="39">
        <f t="shared" si="113"/>
        <v>0</v>
      </c>
      <c r="Z212" s="39">
        <f t="shared" si="113"/>
        <v>0</v>
      </c>
      <c r="AN212" s="6">
        <f>L212-M212</f>
        <v>0</v>
      </c>
      <c r="AO212" s="14"/>
    </row>
    <row r="213" spans="1:41" ht="75" customHeight="1">
      <c r="A213" s="144"/>
      <c r="B213" s="109"/>
      <c r="C213" s="110"/>
      <c r="D213" s="127" t="s">
        <v>45</v>
      </c>
      <c r="E213" s="128"/>
      <c r="F213" s="41">
        <f>ROUND(F212/C206,2)</f>
        <v>216.7</v>
      </c>
      <c r="G213" s="41">
        <f>ROUND(G212/C206,2)</f>
        <v>0</v>
      </c>
      <c r="H213" s="41">
        <f>ROUND(H212/C206,2)</f>
        <v>0</v>
      </c>
      <c r="I213" s="41">
        <f>ROUND(I212/C206,2)</f>
        <v>0</v>
      </c>
      <c r="J213" s="41">
        <f>ROUND(J212/C206,2)</f>
        <v>0</v>
      </c>
      <c r="K213" s="41">
        <f>ROUND(K212/C206,2)</f>
        <v>0</v>
      </c>
      <c r="L213" s="41">
        <f>ROUND(L212/C206,2)</f>
        <v>0</v>
      </c>
      <c r="M213" s="41">
        <f>ROUND(M212/C206,2)</f>
        <v>0</v>
      </c>
      <c r="N213" s="41">
        <f>ROUND(N212/C206,2)</f>
        <v>0</v>
      </c>
      <c r="O213" s="41">
        <f>ROUND(O212/C206,2)</f>
        <v>0</v>
      </c>
      <c r="P213" s="41">
        <f>ROUND(P212/C206,2)</f>
        <v>0</v>
      </c>
      <c r="Q213" s="41">
        <f>ROUND(Q212/C206,2)</f>
        <v>0</v>
      </c>
      <c r="R213" s="41">
        <f>ROUND(R212/C206,2)</f>
        <v>0</v>
      </c>
      <c r="S213" s="41">
        <f>ROUND(S212/C206,2)</f>
        <v>0</v>
      </c>
      <c r="T213" s="41">
        <f>ROUND(T212/C206,2)</f>
        <v>0</v>
      </c>
      <c r="U213" s="41">
        <f>ROUND(U212/C206,2)</f>
        <v>216.7</v>
      </c>
      <c r="V213" s="41">
        <f>ROUND(V212/C206,2)</f>
        <v>0</v>
      </c>
      <c r="W213" s="41">
        <f>ROUND(W212/C206,2)</f>
        <v>0</v>
      </c>
      <c r="X213" s="41">
        <f>ROUND(X212/C206,2)</f>
        <v>0</v>
      </c>
      <c r="Y213" s="41">
        <f>ROUND(Y212/C206,2)</f>
        <v>0</v>
      </c>
      <c r="Z213" s="41">
        <f>ROUND(Z212/C206,2)</f>
        <v>0</v>
      </c>
      <c r="AC213" s="8" t="b">
        <v>0</v>
      </c>
      <c r="AD213" s="8" t="b">
        <v>0</v>
      </c>
      <c r="AE213" s="8" t="b">
        <v>0</v>
      </c>
      <c r="AF213" s="8" t="b">
        <v>0</v>
      </c>
      <c r="AG213" s="8" t="b">
        <v>0</v>
      </c>
      <c r="AH213" s="8" t="b">
        <v>0</v>
      </c>
      <c r="AI213" s="8" t="b">
        <v>0</v>
      </c>
      <c r="AJ213" s="8" t="b">
        <v>0</v>
      </c>
      <c r="AK213" s="8" t="b">
        <v>0</v>
      </c>
      <c r="AL213" s="8" t="b">
        <v>0</v>
      </c>
    </row>
    <row r="214" spans="1:41" ht="90" customHeight="1">
      <c r="A214" s="144"/>
      <c r="B214" s="109"/>
      <c r="C214" s="110"/>
      <c r="D214" s="127" t="s">
        <v>46</v>
      </c>
      <c r="E214" s="128"/>
      <c r="F214" s="39" t="s">
        <v>28</v>
      </c>
      <c r="G214" s="42">
        <f>IF(AC214=FALSE,0,AC214)</f>
        <v>0</v>
      </c>
      <c r="H214" s="42" t="s">
        <v>28</v>
      </c>
      <c r="I214" s="42">
        <f>IF(AD214=FALSE,0,AD214)</f>
        <v>0</v>
      </c>
      <c r="J214" s="42">
        <f>IF(AE214=FALSE,0,AE214)</f>
        <v>0</v>
      </c>
      <c r="K214" s="42" t="s">
        <v>28</v>
      </c>
      <c r="L214" s="42">
        <f>IF(AF214=FALSE,0,AF214)</f>
        <v>0</v>
      </c>
      <c r="M214" s="42" t="s">
        <v>28</v>
      </c>
      <c r="N214" s="42" t="s">
        <v>28</v>
      </c>
      <c r="O214" s="42" t="s">
        <v>28</v>
      </c>
      <c r="P214" s="42" t="s">
        <v>28</v>
      </c>
      <c r="Q214" s="42">
        <f>IF(AG214=FALSE,0,AG214)</f>
        <v>0</v>
      </c>
      <c r="R214" s="42" t="s">
        <v>28</v>
      </c>
      <c r="S214" s="42">
        <f>IF(AH214=FALSE,0,AH214)</f>
        <v>0</v>
      </c>
      <c r="T214" s="42" t="s">
        <v>28</v>
      </c>
      <c r="U214" s="42">
        <f>IF(AI214=FALSE,0,AI214)</f>
        <v>216.7</v>
      </c>
      <c r="V214" s="42">
        <f>IF(AJ214=FALSE,0,AJ214)</f>
        <v>0</v>
      </c>
      <c r="W214" s="42">
        <f>IF(AK214=FALSE,0,AK214)</f>
        <v>0</v>
      </c>
      <c r="X214" s="42" t="s">
        <v>28</v>
      </c>
      <c r="Y214" s="42">
        <f>IF(AL214=FALSE,0,AL214)</f>
        <v>0</v>
      </c>
      <c r="Z214" s="42" t="s">
        <v>28</v>
      </c>
      <c r="AC214" s="8" t="b">
        <v>0</v>
      </c>
      <c r="AD214" s="8" t="b">
        <v>0</v>
      </c>
      <c r="AE214" s="8" t="b">
        <v>0</v>
      </c>
      <c r="AF214" s="8" t="b">
        <v>0</v>
      </c>
      <c r="AG214" s="8" t="b">
        <v>0</v>
      </c>
      <c r="AH214" s="8" t="b">
        <v>0</v>
      </c>
      <c r="AI214" s="8">
        <v>216.7</v>
      </c>
      <c r="AJ214" s="8" t="b">
        <v>0</v>
      </c>
      <c r="AK214" s="8" t="b">
        <v>0</v>
      </c>
      <c r="AL214" s="8" t="b">
        <v>0</v>
      </c>
    </row>
    <row r="215" spans="1:41" ht="30" customHeight="1">
      <c r="A215" s="144"/>
      <c r="B215" s="109" t="s">
        <v>29</v>
      </c>
      <c r="C215" s="110">
        <f>C206</f>
        <v>381</v>
      </c>
      <c r="D215" s="109" t="s">
        <v>19</v>
      </c>
      <c r="E215" s="47" t="s">
        <v>20</v>
      </c>
      <c r="F215" s="39">
        <f>G215+I215+J215+L215+Q215+S215+U215+V215+W215+Y215+Z215</f>
        <v>82562.7</v>
      </c>
      <c r="G215" s="40">
        <f>G206</f>
        <v>0</v>
      </c>
      <c r="H215" s="49">
        <f t="shared" ref="H215:Z215" si="114">H206</f>
        <v>0</v>
      </c>
      <c r="I215" s="49">
        <f t="shared" si="114"/>
        <v>0</v>
      </c>
      <c r="J215" s="49">
        <f t="shared" si="114"/>
        <v>0</v>
      </c>
      <c r="K215" s="49">
        <f t="shared" si="114"/>
        <v>0</v>
      </c>
      <c r="L215" s="49">
        <f t="shared" si="114"/>
        <v>0</v>
      </c>
      <c r="M215" s="49">
        <f t="shared" si="114"/>
        <v>0</v>
      </c>
      <c r="N215" s="49">
        <f t="shared" si="114"/>
        <v>0</v>
      </c>
      <c r="O215" s="49">
        <f t="shared" si="114"/>
        <v>0</v>
      </c>
      <c r="P215" s="49">
        <f t="shared" si="114"/>
        <v>0</v>
      </c>
      <c r="Q215" s="49">
        <f t="shared" si="114"/>
        <v>0</v>
      </c>
      <c r="R215" s="49">
        <f t="shared" si="114"/>
        <v>0</v>
      </c>
      <c r="S215" s="49">
        <f t="shared" si="114"/>
        <v>0</v>
      </c>
      <c r="T215" s="49">
        <f t="shared" si="114"/>
        <v>0</v>
      </c>
      <c r="U215" s="49">
        <f t="shared" si="114"/>
        <v>82562.7</v>
      </c>
      <c r="V215" s="49">
        <f t="shared" si="114"/>
        <v>0</v>
      </c>
      <c r="W215" s="49">
        <f t="shared" si="114"/>
        <v>0</v>
      </c>
      <c r="X215" s="49">
        <f t="shared" si="114"/>
        <v>0</v>
      </c>
      <c r="Y215" s="49">
        <f t="shared" si="114"/>
        <v>0</v>
      </c>
      <c r="Z215" s="49">
        <f t="shared" si="114"/>
        <v>0</v>
      </c>
      <c r="AN215" s="6">
        <f>L215-M215</f>
        <v>0</v>
      </c>
    </row>
    <row r="216" spans="1:41" ht="60" customHeight="1">
      <c r="A216" s="144"/>
      <c r="B216" s="109"/>
      <c r="C216" s="110"/>
      <c r="D216" s="109"/>
      <c r="E216" s="47" t="s">
        <v>21</v>
      </c>
      <c r="F216" s="39">
        <f t="shared" ref="F216:F220" si="115">G216+I216+J216+L216+Q216+S216+U216+V216+W216+Y216+Z216</f>
        <v>0</v>
      </c>
      <c r="G216" s="49">
        <f t="shared" ref="G216:Z216" si="116">G207</f>
        <v>0</v>
      </c>
      <c r="H216" s="49">
        <f t="shared" si="116"/>
        <v>0</v>
      </c>
      <c r="I216" s="49">
        <f t="shared" si="116"/>
        <v>0</v>
      </c>
      <c r="J216" s="49">
        <f t="shared" si="116"/>
        <v>0</v>
      </c>
      <c r="K216" s="49">
        <f t="shared" si="116"/>
        <v>0</v>
      </c>
      <c r="L216" s="49">
        <f t="shared" si="116"/>
        <v>0</v>
      </c>
      <c r="M216" s="49">
        <f t="shared" si="116"/>
        <v>0</v>
      </c>
      <c r="N216" s="49">
        <f t="shared" si="116"/>
        <v>0</v>
      </c>
      <c r="O216" s="49">
        <f t="shared" si="116"/>
        <v>0</v>
      </c>
      <c r="P216" s="49">
        <f t="shared" si="116"/>
        <v>0</v>
      </c>
      <c r="Q216" s="49">
        <f t="shared" si="116"/>
        <v>0</v>
      </c>
      <c r="R216" s="49">
        <f t="shared" si="116"/>
        <v>0</v>
      </c>
      <c r="S216" s="49">
        <f t="shared" si="116"/>
        <v>0</v>
      </c>
      <c r="T216" s="49">
        <f t="shared" si="116"/>
        <v>0</v>
      </c>
      <c r="U216" s="49">
        <f t="shared" si="116"/>
        <v>0</v>
      </c>
      <c r="V216" s="49">
        <f t="shared" si="116"/>
        <v>0</v>
      </c>
      <c r="W216" s="49">
        <f t="shared" si="116"/>
        <v>0</v>
      </c>
      <c r="X216" s="49">
        <f t="shared" si="116"/>
        <v>0</v>
      </c>
      <c r="Y216" s="49">
        <f t="shared" si="116"/>
        <v>0</v>
      </c>
      <c r="Z216" s="49">
        <f t="shared" si="116"/>
        <v>0</v>
      </c>
    </row>
    <row r="217" spans="1:41" ht="120" customHeight="1">
      <c r="A217" s="144"/>
      <c r="B217" s="109"/>
      <c r="C217" s="110"/>
      <c r="D217" s="109" t="s">
        <v>22</v>
      </c>
      <c r="E217" s="47" t="s">
        <v>23</v>
      </c>
      <c r="F217" s="39">
        <f t="shared" si="115"/>
        <v>0</v>
      </c>
      <c r="G217" s="49">
        <f t="shared" ref="G217:Z217" si="117">G208</f>
        <v>0</v>
      </c>
      <c r="H217" s="49">
        <f t="shared" si="117"/>
        <v>0</v>
      </c>
      <c r="I217" s="49">
        <f t="shared" si="117"/>
        <v>0</v>
      </c>
      <c r="J217" s="49">
        <f t="shared" si="117"/>
        <v>0</v>
      </c>
      <c r="K217" s="49">
        <f t="shared" si="117"/>
        <v>0</v>
      </c>
      <c r="L217" s="49">
        <f t="shared" si="117"/>
        <v>0</v>
      </c>
      <c r="M217" s="49">
        <f t="shared" si="117"/>
        <v>0</v>
      </c>
      <c r="N217" s="49">
        <f t="shared" si="117"/>
        <v>0</v>
      </c>
      <c r="O217" s="49">
        <f t="shared" si="117"/>
        <v>0</v>
      </c>
      <c r="P217" s="49">
        <f t="shared" si="117"/>
        <v>0</v>
      </c>
      <c r="Q217" s="49">
        <f t="shared" si="117"/>
        <v>0</v>
      </c>
      <c r="R217" s="49">
        <f t="shared" si="117"/>
        <v>0</v>
      </c>
      <c r="S217" s="49">
        <f t="shared" si="117"/>
        <v>0</v>
      </c>
      <c r="T217" s="49">
        <f t="shared" si="117"/>
        <v>0</v>
      </c>
      <c r="U217" s="49">
        <f t="shared" si="117"/>
        <v>0</v>
      </c>
      <c r="V217" s="49">
        <f t="shared" si="117"/>
        <v>0</v>
      </c>
      <c r="W217" s="49">
        <f t="shared" si="117"/>
        <v>0</v>
      </c>
      <c r="X217" s="49">
        <f t="shared" si="117"/>
        <v>0</v>
      </c>
      <c r="Y217" s="49">
        <f t="shared" si="117"/>
        <v>0</v>
      </c>
      <c r="Z217" s="49">
        <f t="shared" si="117"/>
        <v>0</v>
      </c>
    </row>
    <row r="218" spans="1:41" ht="30" customHeight="1">
      <c r="A218" s="144"/>
      <c r="B218" s="109"/>
      <c r="C218" s="110"/>
      <c r="D218" s="109"/>
      <c r="E218" s="47" t="s">
        <v>24</v>
      </c>
      <c r="F218" s="39">
        <f t="shared" si="115"/>
        <v>0</v>
      </c>
      <c r="G218" s="49">
        <f t="shared" ref="G218:Z218" si="118">G209</f>
        <v>0</v>
      </c>
      <c r="H218" s="49">
        <f t="shared" si="118"/>
        <v>0</v>
      </c>
      <c r="I218" s="49">
        <f t="shared" si="118"/>
        <v>0</v>
      </c>
      <c r="J218" s="49">
        <f t="shared" si="118"/>
        <v>0</v>
      </c>
      <c r="K218" s="49">
        <f t="shared" si="118"/>
        <v>0</v>
      </c>
      <c r="L218" s="49">
        <f t="shared" si="118"/>
        <v>0</v>
      </c>
      <c r="M218" s="49">
        <f t="shared" si="118"/>
        <v>0</v>
      </c>
      <c r="N218" s="49">
        <f t="shared" si="118"/>
        <v>0</v>
      </c>
      <c r="O218" s="49">
        <f t="shared" si="118"/>
        <v>0</v>
      </c>
      <c r="P218" s="49">
        <f t="shared" si="118"/>
        <v>0</v>
      </c>
      <c r="Q218" s="49">
        <f t="shared" si="118"/>
        <v>0</v>
      </c>
      <c r="R218" s="49">
        <f t="shared" si="118"/>
        <v>0</v>
      </c>
      <c r="S218" s="49">
        <f t="shared" si="118"/>
        <v>0</v>
      </c>
      <c r="T218" s="49">
        <f t="shared" si="118"/>
        <v>0</v>
      </c>
      <c r="U218" s="49">
        <f t="shared" si="118"/>
        <v>0</v>
      </c>
      <c r="V218" s="49">
        <f t="shared" si="118"/>
        <v>0</v>
      </c>
      <c r="W218" s="49">
        <f t="shared" si="118"/>
        <v>0</v>
      </c>
      <c r="X218" s="49">
        <f t="shared" si="118"/>
        <v>0</v>
      </c>
      <c r="Y218" s="49">
        <f t="shared" si="118"/>
        <v>0</v>
      </c>
      <c r="Z218" s="49">
        <f t="shared" si="118"/>
        <v>0</v>
      </c>
    </row>
    <row r="219" spans="1:41" ht="30" customHeight="1">
      <c r="A219" s="144"/>
      <c r="B219" s="109"/>
      <c r="C219" s="110"/>
      <c r="D219" s="109"/>
      <c r="E219" s="47" t="s">
        <v>25</v>
      </c>
      <c r="F219" s="39">
        <f t="shared" si="115"/>
        <v>0</v>
      </c>
      <c r="G219" s="49">
        <f t="shared" ref="G219:Z219" si="119">G210</f>
        <v>0</v>
      </c>
      <c r="H219" s="49">
        <f t="shared" si="119"/>
        <v>0</v>
      </c>
      <c r="I219" s="49">
        <f t="shared" si="119"/>
        <v>0</v>
      </c>
      <c r="J219" s="49">
        <f t="shared" si="119"/>
        <v>0</v>
      </c>
      <c r="K219" s="49">
        <f t="shared" si="119"/>
        <v>0</v>
      </c>
      <c r="L219" s="49">
        <f t="shared" si="119"/>
        <v>0</v>
      </c>
      <c r="M219" s="49">
        <f t="shared" si="119"/>
        <v>0</v>
      </c>
      <c r="N219" s="49">
        <f t="shared" si="119"/>
        <v>0</v>
      </c>
      <c r="O219" s="49">
        <f t="shared" si="119"/>
        <v>0</v>
      </c>
      <c r="P219" s="49">
        <f t="shared" si="119"/>
        <v>0</v>
      </c>
      <c r="Q219" s="49">
        <f t="shared" si="119"/>
        <v>0</v>
      </c>
      <c r="R219" s="49">
        <f t="shared" si="119"/>
        <v>0</v>
      </c>
      <c r="S219" s="49">
        <f t="shared" si="119"/>
        <v>0</v>
      </c>
      <c r="T219" s="49">
        <f t="shared" si="119"/>
        <v>0</v>
      </c>
      <c r="U219" s="49">
        <f t="shared" si="119"/>
        <v>0</v>
      </c>
      <c r="V219" s="49">
        <f t="shared" si="119"/>
        <v>0</v>
      </c>
      <c r="W219" s="49">
        <f t="shared" si="119"/>
        <v>0</v>
      </c>
      <c r="X219" s="49">
        <f t="shared" si="119"/>
        <v>0</v>
      </c>
      <c r="Y219" s="49">
        <f t="shared" si="119"/>
        <v>0</v>
      </c>
      <c r="Z219" s="49">
        <f t="shared" si="119"/>
        <v>0</v>
      </c>
    </row>
    <row r="220" spans="1:41" ht="30" customHeight="1">
      <c r="A220" s="144"/>
      <c r="B220" s="109"/>
      <c r="C220" s="110"/>
      <c r="D220" s="109"/>
      <c r="E220" s="47" t="s">
        <v>26</v>
      </c>
      <c r="F220" s="39">
        <f t="shared" si="115"/>
        <v>0</v>
      </c>
      <c r="G220" s="49">
        <f t="shared" ref="G220:Z220" si="120">G211</f>
        <v>0</v>
      </c>
      <c r="H220" s="49">
        <f t="shared" si="120"/>
        <v>0</v>
      </c>
      <c r="I220" s="49">
        <f t="shared" si="120"/>
        <v>0</v>
      </c>
      <c r="J220" s="49">
        <f t="shared" si="120"/>
        <v>0</v>
      </c>
      <c r="K220" s="49">
        <f t="shared" si="120"/>
        <v>0</v>
      </c>
      <c r="L220" s="49">
        <f t="shared" si="120"/>
        <v>0</v>
      </c>
      <c r="M220" s="49">
        <f t="shared" si="120"/>
        <v>0</v>
      </c>
      <c r="N220" s="49">
        <f t="shared" si="120"/>
        <v>0</v>
      </c>
      <c r="O220" s="49">
        <f t="shared" si="120"/>
        <v>0</v>
      </c>
      <c r="P220" s="49">
        <f t="shared" si="120"/>
        <v>0</v>
      </c>
      <c r="Q220" s="49">
        <f t="shared" si="120"/>
        <v>0</v>
      </c>
      <c r="R220" s="49">
        <f t="shared" si="120"/>
        <v>0</v>
      </c>
      <c r="S220" s="49">
        <f t="shared" si="120"/>
        <v>0</v>
      </c>
      <c r="T220" s="49">
        <f t="shared" si="120"/>
        <v>0</v>
      </c>
      <c r="U220" s="49">
        <f t="shared" si="120"/>
        <v>0</v>
      </c>
      <c r="V220" s="49">
        <f t="shared" si="120"/>
        <v>0</v>
      </c>
      <c r="W220" s="49">
        <f t="shared" si="120"/>
        <v>0</v>
      </c>
      <c r="X220" s="49">
        <f t="shared" si="120"/>
        <v>0</v>
      </c>
      <c r="Y220" s="49">
        <f t="shared" si="120"/>
        <v>0</v>
      </c>
      <c r="Z220" s="49">
        <f t="shared" si="120"/>
        <v>0</v>
      </c>
    </row>
    <row r="221" spans="1:41" s="3" customFormat="1" ht="30" customHeight="1">
      <c r="A221" s="144"/>
      <c r="B221" s="109"/>
      <c r="C221" s="110"/>
      <c r="D221" s="111" t="s">
        <v>27</v>
      </c>
      <c r="E221" s="111"/>
      <c r="F221" s="39">
        <f>F215+F216+F217+F218+F219+F220</f>
        <v>82562.7</v>
      </c>
      <c r="G221" s="39">
        <f t="shared" ref="G221:Z221" si="121">G215+G216+G217+G218+G219+G220</f>
        <v>0</v>
      </c>
      <c r="H221" s="39">
        <f t="shared" si="121"/>
        <v>0</v>
      </c>
      <c r="I221" s="39">
        <f t="shared" si="121"/>
        <v>0</v>
      </c>
      <c r="J221" s="39">
        <f t="shared" si="121"/>
        <v>0</v>
      </c>
      <c r="K221" s="39">
        <f t="shared" si="121"/>
        <v>0</v>
      </c>
      <c r="L221" s="39">
        <f t="shared" si="121"/>
        <v>0</v>
      </c>
      <c r="M221" s="39">
        <f t="shared" si="121"/>
        <v>0</v>
      </c>
      <c r="N221" s="39">
        <f t="shared" si="121"/>
        <v>0</v>
      </c>
      <c r="O221" s="39">
        <f t="shared" si="121"/>
        <v>0</v>
      </c>
      <c r="P221" s="39">
        <f t="shared" si="121"/>
        <v>0</v>
      </c>
      <c r="Q221" s="39">
        <f t="shared" si="121"/>
        <v>0</v>
      </c>
      <c r="R221" s="39">
        <f t="shared" si="121"/>
        <v>0</v>
      </c>
      <c r="S221" s="39">
        <f t="shared" si="121"/>
        <v>0</v>
      </c>
      <c r="T221" s="39">
        <f t="shared" si="121"/>
        <v>0</v>
      </c>
      <c r="U221" s="39">
        <f t="shared" si="121"/>
        <v>82562.7</v>
      </c>
      <c r="V221" s="39">
        <f t="shared" si="121"/>
        <v>0</v>
      </c>
      <c r="W221" s="39">
        <f t="shared" si="121"/>
        <v>0</v>
      </c>
      <c r="X221" s="39">
        <f t="shared" si="121"/>
        <v>0</v>
      </c>
      <c r="Y221" s="39">
        <f t="shared" si="121"/>
        <v>0</v>
      </c>
      <c r="Z221" s="39">
        <f t="shared" si="121"/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N221" s="6">
        <f>L221-M221</f>
        <v>0</v>
      </c>
      <c r="AO221" s="14"/>
    </row>
    <row r="222" spans="1:41" ht="75" customHeight="1">
      <c r="A222" s="144"/>
      <c r="B222" s="109"/>
      <c r="C222" s="110"/>
      <c r="D222" s="127" t="s">
        <v>45</v>
      </c>
      <c r="E222" s="128"/>
      <c r="F222" s="41">
        <f>ROUND(F221/C215,2)</f>
        <v>216.7</v>
      </c>
      <c r="G222" s="41">
        <f>ROUND(G221/C215,2)</f>
        <v>0</v>
      </c>
      <c r="H222" s="41">
        <f>ROUND(H221/C215,2)</f>
        <v>0</v>
      </c>
      <c r="I222" s="41">
        <f>ROUND(I221/C215,2)</f>
        <v>0</v>
      </c>
      <c r="J222" s="41">
        <f>ROUND(J221/C215,2)</f>
        <v>0</v>
      </c>
      <c r="K222" s="41">
        <f>ROUND(K221/C215,2)</f>
        <v>0</v>
      </c>
      <c r="L222" s="41">
        <f>ROUND(L221/C215,2)</f>
        <v>0</v>
      </c>
      <c r="M222" s="41">
        <f>ROUND(M221/C215,2)</f>
        <v>0</v>
      </c>
      <c r="N222" s="41">
        <f>ROUND(N221/C215,2)</f>
        <v>0</v>
      </c>
      <c r="O222" s="41">
        <f>ROUND(O221/C215,2)</f>
        <v>0</v>
      </c>
      <c r="P222" s="41">
        <f>ROUND(P221/C215,2)</f>
        <v>0</v>
      </c>
      <c r="Q222" s="41">
        <f>ROUND(Q221/C215,2)</f>
        <v>0</v>
      </c>
      <c r="R222" s="41">
        <f>ROUND(R221/C215,2)</f>
        <v>0</v>
      </c>
      <c r="S222" s="41">
        <f>ROUND(S221/C215,2)</f>
        <v>0</v>
      </c>
      <c r="T222" s="41">
        <f>ROUND(T221/C215,2)</f>
        <v>0</v>
      </c>
      <c r="U222" s="41">
        <f>ROUND(U221/C215,2)</f>
        <v>216.7</v>
      </c>
      <c r="V222" s="41">
        <f>ROUND(V221/C215,2)</f>
        <v>0</v>
      </c>
      <c r="W222" s="41">
        <f>ROUND(W221/C215,2)</f>
        <v>0</v>
      </c>
      <c r="X222" s="41">
        <f>ROUND(X221/C215,2)</f>
        <v>0</v>
      </c>
      <c r="Y222" s="41">
        <f>ROUND(Y221/C215,2)</f>
        <v>0</v>
      </c>
      <c r="Z222" s="41">
        <f>ROUND(Z221/C215,2)</f>
        <v>0</v>
      </c>
      <c r="AC222" s="8" t="b">
        <v>0</v>
      </c>
      <c r="AD222" s="8" t="b">
        <v>0</v>
      </c>
      <c r="AE222" s="8" t="b">
        <v>0</v>
      </c>
      <c r="AF222" s="8" t="b">
        <v>0</v>
      </c>
      <c r="AG222" s="8" t="b">
        <v>0</v>
      </c>
      <c r="AH222" s="8" t="b">
        <v>0</v>
      </c>
      <c r="AI222" s="8" t="b">
        <v>0</v>
      </c>
      <c r="AJ222" s="8" t="b">
        <v>0</v>
      </c>
      <c r="AK222" s="8" t="b">
        <v>0</v>
      </c>
      <c r="AL222" s="8" t="b">
        <v>0</v>
      </c>
    </row>
    <row r="223" spans="1:41" ht="90" customHeight="1">
      <c r="A223" s="144"/>
      <c r="B223" s="109"/>
      <c r="C223" s="110"/>
      <c r="D223" s="127" t="s">
        <v>46</v>
      </c>
      <c r="E223" s="128"/>
      <c r="F223" s="39" t="s">
        <v>28</v>
      </c>
      <c r="G223" s="42">
        <f>IF(AC223=FALSE,0,AC223)</f>
        <v>0</v>
      </c>
      <c r="H223" s="42" t="s">
        <v>28</v>
      </c>
      <c r="I223" s="42">
        <f>IF(AD223=FALSE,0,AD223)</f>
        <v>0</v>
      </c>
      <c r="J223" s="42">
        <f>IF(AE223=FALSE,0,AE223)</f>
        <v>0</v>
      </c>
      <c r="K223" s="42" t="s">
        <v>28</v>
      </c>
      <c r="L223" s="42">
        <f>IF(AF223=FALSE,0,AF223)</f>
        <v>0</v>
      </c>
      <c r="M223" s="42" t="s">
        <v>28</v>
      </c>
      <c r="N223" s="42" t="s">
        <v>28</v>
      </c>
      <c r="O223" s="42" t="s">
        <v>28</v>
      </c>
      <c r="P223" s="42" t="s">
        <v>28</v>
      </c>
      <c r="Q223" s="42">
        <f>IF(AG223=FALSE,0,AG223)</f>
        <v>0</v>
      </c>
      <c r="R223" s="42" t="s">
        <v>28</v>
      </c>
      <c r="S223" s="42">
        <f>IF(AH223=FALSE,0,AH223)</f>
        <v>0</v>
      </c>
      <c r="T223" s="42" t="s">
        <v>28</v>
      </c>
      <c r="U223" s="42">
        <f>IF(AI223=FALSE,0,AI223)</f>
        <v>216.7</v>
      </c>
      <c r="V223" s="42">
        <f>IF(AJ223=FALSE,0,AJ223)</f>
        <v>0</v>
      </c>
      <c r="W223" s="42">
        <f>IF(AK223=FALSE,0,AK223)</f>
        <v>0</v>
      </c>
      <c r="X223" s="42" t="s">
        <v>28</v>
      </c>
      <c r="Y223" s="42">
        <f>IF(AL223=FALSE,0,AL223)</f>
        <v>0</v>
      </c>
      <c r="Z223" s="42" t="s">
        <v>28</v>
      </c>
      <c r="AC223" s="8" t="b">
        <v>0</v>
      </c>
      <c r="AD223" s="8" t="b">
        <v>0</v>
      </c>
      <c r="AE223" s="8" t="b">
        <v>0</v>
      </c>
      <c r="AF223" s="8" t="b">
        <v>0</v>
      </c>
      <c r="AG223" s="8" t="b">
        <v>0</v>
      </c>
      <c r="AH223" s="8" t="b">
        <v>0</v>
      </c>
      <c r="AI223" s="8">
        <v>216.7</v>
      </c>
      <c r="AJ223" s="8" t="b">
        <v>0</v>
      </c>
      <c r="AK223" s="8" t="b">
        <v>0</v>
      </c>
      <c r="AL223" s="8" t="b">
        <v>0</v>
      </c>
    </row>
    <row r="224" spans="1:41" ht="30" customHeight="1">
      <c r="A224" s="144"/>
      <c r="B224" s="109" t="s">
        <v>413</v>
      </c>
      <c r="C224" s="110">
        <f>C215</f>
        <v>381</v>
      </c>
      <c r="D224" s="109" t="s">
        <v>19</v>
      </c>
      <c r="E224" s="47" t="s">
        <v>20</v>
      </c>
      <c r="F224" s="39">
        <f>G224+I224+J224+L224+Q224+S224+U224+V224+W224+Y224+Z224</f>
        <v>82562.7</v>
      </c>
      <c r="G224" s="40">
        <f>G215</f>
        <v>0</v>
      </c>
      <c r="H224" s="39">
        <f t="shared" ref="H224:Z224" si="122">H215</f>
        <v>0</v>
      </c>
      <c r="I224" s="39">
        <f t="shared" si="122"/>
        <v>0</v>
      </c>
      <c r="J224" s="39">
        <f t="shared" si="122"/>
        <v>0</v>
      </c>
      <c r="K224" s="39">
        <f t="shared" si="122"/>
        <v>0</v>
      </c>
      <c r="L224" s="39">
        <f t="shared" si="122"/>
        <v>0</v>
      </c>
      <c r="M224" s="39">
        <f t="shared" si="122"/>
        <v>0</v>
      </c>
      <c r="N224" s="39">
        <f t="shared" si="122"/>
        <v>0</v>
      </c>
      <c r="O224" s="39">
        <f t="shared" si="122"/>
        <v>0</v>
      </c>
      <c r="P224" s="39">
        <f t="shared" si="122"/>
        <v>0</v>
      </c>
      <c r="Q224" s="39">
        <f t="shared" si="122"/>
        <v>0</v>
      </c>
      <c r="R224" s="39">
        <f t="shared" si="122"/>
        <v>0</v>
      </c>
      <c r="S224" s="39">
        <f t="shared" si="122"/>
        <v>0</v>
      </c>
      <c r="T224" s="39">
        <f t="shared" si="122"/>
        <v>0</v>
      </c>
      <c r="U224" s="39">
        <f t="shared" si="122"/>
        <v>82562.7</v>
      </c>
      <c r="V224" s="39">
        <f t="shared" si="122"/>
        <v>0</v>
      </c>
      <c r="W224" s="39">
        <f t="shared" si="122"/>
        <v>0</v>
      </c>
      <c r="X224" s="39">
        <f t="shared" si="122"/>
        <v>0</v>
      </c>
      <c r="Y224" s="39">
        <f t="shared" si="122"/>
        <v>0</v>
      </c>
      <c r="Z224" s="39">
        <f t="shared" si="122"/>
        <v>0</v>
      </c>
      <c r="AN224" s="6">
        <f>L224-M224</f>
        <v>0</v>
      </c>
    </row>
    <row r="225" spans="1:41" ht="60" customHeight="1">
      <c r="A225" s="144"/>
      <c r="B225" s="109"/>
      <c r="C225" s="110"/>
      <c r="D225" s="109"/>
      <c r="E225" s="47" t="s">
        <v>21</v>
      </c>
      <c r="F225" s="39">
        <f t="shared" ref="F225:F229" si="123">G225+I225+J225+L225+Q225+S225+U225+V225+W225+Y225+Z225</f>
        <v>0</v>
      </c>
      <c r="G225" s="39">
        <f t="shared" ref="G225:Z225" si="124">G216</f>
        <v>0</v>
      </c>
      <c r="H225" s="39">
        <f t="shared" si="124"/>
        <v>0</v>
      </c>
      <c r="I225" s="39">
        <f t="shared" si="124"/>
        <v>0</v>
      </c>
      <c r="J225" s="39">
        <f t="shared" si="124"/>
        <v>0</v>
      </c>
      <c r="K225" s="39">
        <f t="shared" si="124"/>
        <v>0</v>
      </c>
      <c r="L225" s="39">
        <f t="shared" si="124"/>
        <v>0</v>
      </c>
      <c r="M225" s="39">
        <f t="shared" si="124"/>
        <v>0</v>
      </c>
      <c r="N225" s="39">
        <f t="shared" si="124"/>
        <v>0</v>
      </c>
      <c r="O225" s="39">
        <f t="shared" si="124"/>
        <v>0</v>
      </c>
      <c r="P225" s="39">
        <f t="shared" si="124"/>
        <v>0</v>
      </c>
      <c r="Q225" s="39">
        <f t="shared" si="124"/>
        <v>0</v>
      </c>
      <c r="R225" s="39">
        <f t="shared" si="124"/>
        <v>0</v>
      </c>
      <c r="S225" s="39">
        <f t="shared" si="124"/>
        <v>0</v>
      </c>
      <c r="T225" s="39">
        <f t="shared" si="124"/>
        <v>0</v>
      </c>
      <c r="U225" s="39">
        <f t="shared" si="124"/>
        <v>0</v>
      </c>
      <c r="V225" s="39">
        <f t="shared" si="124"/>
        <v>0</v>
      </c>
      <c r="W225" s="39">
        <f t="shared" si="124"/>
        <v>0</v>
      </c>
      <c r="X225" s="39">
        <f t="shared" si="124"/>
        <v>0</v>
      </c>
      <c r="Y225" s="39">
        <f t="shared" si="124"/>
        <v>0</v>
      </c>
      <c r="Z225" s="39">
        <f t="shared" si="124"/>
        <v>0</v>
      </c>
    </row>
    <row r="226" spans="1:41" ht="120" customHeight="1">
      <c r="A226" s="144"/>
      <c r="B226" s="109"/>
      <c r="C226" s="110"/>
      <c r="D226" s="109" t="s">
        <v>22</v>
      </c>
      <c r="E226" s="47" t="s">
        <v>23</v>
      </c>
      <c r="F226" s="39">
        <f t="shared" si="123"/>
        <v>0</v>
      </c>
      <c r="G226" s="39">
        <f t="shared" ref="G226:Z226" si="125">G217</f>
        <v>0</v>
      </c>
      <c r="H226" s="39">
        <f t="shared" si="125"/>
        <v>0</v>
      </c>
      <c r="I226" s="39">
        <f t="shared" si="125"/>
        <v>0</v>
      </c>
      <c r="J226" s="39">
        <f t="shared" si="125"/>
        <v>0</v>
      </c>
      <c r="K226" s="39">
        <f t="shared" si="125"/>
        <v>0</v>
      </c>
      <c r="L226" s="39">
        <f t="shared" si="125"/>
        <v>0</v>
      </c>
      <c r="M226" s="39">
        <f t="shared" si="125"/>
        <v>0</v>
      </c>
      <c r="N226" s="39">
        <f t="shared" si="125"/>
        <v>0</v>
      </c>
      <c r="O226" s="39">
        <f t="shared" si="125"/>
        <v>0</v>
      </c>
      <c r="P226" s="39">
        <f t="shared" si="125"/>
        <v>0</v>
      </c>
      <c r="Q226" s="39">
        <f t="shared" si="125"/>
        <v>0</v>
      </c>
      <c r="R226" s="39">
        <f t="shared" si="125"/>
        <v>0</v>
      </c>
      <c r="S226" s="39">
        <f t="shared" si="125"/>
        <v>0</v>
      </c>
      <c r="T226" s="39">
        <f t="shared" si="125"/>
        <v>0</v>
      </c>
      <c r="U226" s="39">
        <f t="shared" si="125"/>
        <v>0</v>
      </c>
      <c r="V226" s="39">
        <f t="shared" si="125"/>
        <v>0</v>
      </c>
      <c r="W226" s="39">
        <f t="shared" si="125"/>
        <v>0</v>
      </c>
      <c r="X226" s="39">
        <f t="shared" si="125"/>
        <v>0</v>
      </c>
      <c r="Y226" s="39">
        <f t="shared" si="125"/>
        <v>0</v>
      </c>
      <c r="Z226" s="39">
        <f t="shared" si="125"/>
        <v>0</v>
      </c>
    </row>
    <row r="227" spans="1:41" ht="30" customHeight="1">
      <c r="A227" s="144"/>
      <c r="B227" s="109"/>
      <c r="C227" s="110"/>
      <c r="D227" s="109"/>
      <c r="E227" s="47" t="s">
        <v>24</v>
      </c>
      <c r="F227" s="39">
        <f t="shared" si="123"/>
        <v>0</v>
      </c>
      <c r="G227" s="39">
        <f t="shared" ref="G227:Z227" si="126">G218</f>
        <v>0</v>
      </c>
      <c r="H227" s="39">
        <f t="shared" si="126"/>
        <v>0</v>
      </c>
      <c r="I227" s="39">
        <f t="shared" si="126"/>
        <v>0</v>
      </c>
      <c r="J227" s="39">
        <f t="shared" si="126"/>
        <v>0</v>
      </c>
      <c r="K227" s="39">
        <f t="shared" si="126"/>
        <v>0</v>
      </c>
      <c r="L227" s="39">
        <f t="shared" si="126"/>
        <v>0</v>
      </c>
      <c r="M227" s="39">
        <f t="shared" si="126"/>
        <v>0</v>
      </c>
      <c r="N227" s="39">
        <f t="shared" si="126"/>
        <v>0</v>
      </c>
      <c r="O227" s="39">
        <f t="shared" si="126"/>
        <v>0</v>
      </c>
      <c r="P227" s="39">
        <f t="shared" si="126"/>
        <v>0</v>
      </c>
      <c r="Q227" s="39">
        <f t="shared" si="126"/>
        <v>0</v>
      </c>
      <c r="R227" s="39">
        <f t="shared" si="126"/>
        <v>0</v>
      </c>
      <c r="S227" s="39">
        <f t="shared" si="126"/>
        <v>0</v>
      </c>
      <c r="T227" s="39">
        <f t="shared" si="126"/>
        <v>0</v>
      </c>
      <c r="U227" s="39">
        <f t="shared" si="126"/>
        <v>0</v>
      </c>
      <c r="V227" s="39">
        <f t="shared" si="126"/>
        <v>0</v>
      </c>
      <c r="W227" s="39">
        <f t="shared" si="126"/>
        <v>0</v>
      </c>
      <c r="X227" s="39">
        <f t="shared" si="126"/>
        <v>0</v>
      </c>
      <c r="Y227" s="39">
        <f t="shared" si="126"/>
        <v>0</v>
      </c>
      <c r="Z227" s="39">
        <f t="shared" si="126"/>
        <v>0</v>
      </c>
    </row>
    <row r="228" spans="1:41" ht="30" customHeight="1">
      <c r="A228" s="144"/>
      <c r="B228" s="109"/>
      <c r="C228" s="110"/>
      <c r="D228" s="109"/>
      <c r="E228" s="47" t="s">
        <v>25</v>
      </c>
      <c r="F228" s="39">
        <f t="shared" si="123"/>
        <v>0</v>
      </c>
      <c r="G228" s="39">
        <f t="shared" ref="G228:Z228" si="127">G219</f>
        <v>0</v>
      </c>
      <c r="H228" s="39">
        <f t="shared" si="127"/>
        <v>0</v>
      </c>
      <c r="I228" s="39">
        <f t="shared" si="127"/>
        <v>0</v>
      </c>
      <c r="J228" s="39">
        <f t="shared" si="127"/>
        <v>0</v>
      </c>
      <c r="K228" s="39">
        <f t="shared" si="127"/>
        <v>0</v>
      </c>
      <c r="L228" s="39">
        <f t="shared" si="127"/>
        <v>0</v>
      </c>
      <c r="M228" s="39">
        <f t="shared" si="127"/>
        <v>0</v>
      </c>
      <c r="N228" s="39">
        <f t="shared" si="127"/>
        <v>0</v>
      </c>
      <c r="O228" s="39">
        <f t="shared" si="127"/>
        <v>0</v>
      </c>
      <c r="P228" s="39">
        <f t="shared" si="127"/>
        <v>0</v>
      </c>
      <c r="Q228" s="39">
        <f t="shared" si="127"/>
        <v>0</v>
      </c>
      <c r="R228" s="39">
        <f t="shared" si="127"/>
        <v>0</v>
      </c>
      <c r="S228" s="39">
        <f t="shared" si="127"/>
        <v>0</v>
      </c>
      <c r="T228" s="39">
        <f t="shared" si="127"/>
        <v>0</v>
      </c>
      <c r="U228" s="39">
        <f t="shared" si="127"/>
        <v>0</v>
      </c>
      <c r="V228" s="39">
        <f t="shared" si="127"/>
        <v>0</v>
      </c>
      <c r="W228" s="39">
        <f t="shared" si="127"/>
        <v>0</v>
      </c>
      <c r="X228" s="39">
        <f t="shared" si="127"/>
        <v>0</v>
      </c>
      <c r="Y228" s="39">
        <f t="shared" si="127"/>
        <v>0</v>
      </c>
      <c r="Z228" s="39">
        <f t="shared" si="127"/>
        <v>0</v>
      </c>
    </row>
    <row r="229" spans="1:41" ht="30" customHeight="1">
      <c r="A229" s="144"/>
      <c r="B229" s="109"/>
      <c r="C229" s="110"/>
      <c r="D229" s="109"/>
      <c r="E229" s="47" t="s">
        <v>26</v>
      </c>
      <c r="F229" s="39">
        <f t="shared" si="123"/>
        <v>0</v>
      </c>
      <c r="G229" s="39">
        <f t="shared" ref="G229:Z229" si="128">G220</f>
        <v>0</v>
      </c>
      <c r="H229" s="39">
        <f t="shared" si="128"/>
        <v>0</v>
      </c>
      <c r="I229" s="39">
        <f t="shared" si="128"/>
        <v>0</v>
      </c>
      <c r="J229" s="39">
        <f t="shared" si="128"/>
        <v>0</v>
      </c>
      <c r="K229" s="39">
        <f t="shared" si="128"/>
        <v>0</v>
      </c>
      <c r="L229" s="39">
        <f t="shared" si="128"/>
        <v>0</v>
      </c>
      <c r="M229" s="39">
        <f t="shared" si="128"/>
        <v>0</v>
      </c>
      <c r="N229" s="39">
        <f t="shared" si="128"/>
        <v>0</v>
      </c>
      <c r="O229" s="39">
        <f t="shared" si="128"/>
        <v>0</v>
      </c>
      <c r="P229" s="39">
        <f t="shared" si="128"/>
        <v>0</v>
      </c>
      <c r="Q229" s="39">
        <f t="shared" si="128"/>
        <v>0</v>
      </c>
      <c r="R229" s="39">
        <f t="shared" si="128"/>
        <v>0</v>
      </c>
      <c r="S229" s="39">
        <f t="shared" si="128"/>
        <v>0</v>
      </c>
      <c r="T229" s="39">
        <f t="shared" si="128"/>
        <v>0</v>
      </c>
      <c r="U229" s="39">
        <f t="shared" si="128"/>
        <v>0</v>
      </c>
      <c r="V229" s="39">
        <f t="shared" si="128"/>
        <v>0</v>
      </c>
      <c r="W229" s="39">
        <f t="shared" si="128"/>
        <v>0</v>
      </c>
      <c r="X229" s="39">
        <f t="shared" si="128"/>
        <v>0</v>
      </c>
      <c r="Y229" s="39">
        <f t="shared" si="128"/>
        <v>0</v>
      </c>
      <c r="Z229" s="39">
        <f t="shared" si="128"/>
        <v>0</v>
      </c>
    </row>
    <row r="230" spans="1:41" s="3" customFormat="1" ht="30" customHeight="1">
      <c r="A230" s="144"/>
      <c r="B230" s="109"/>
      <c r="C230" s="110"/>
      <c r="D230" s="111" t="s">
        <v>27</v>
      </c>
      <c r="E230" s="111"/>
      <c r="F230" s="39">
        <f>F224+F225+F226+F227+F228+F229</f>
        <v>82562.7</v>
      </c>
      <c r="G230" s="39">
        <f t="shared" ref="G230:Z230" si="129">G224+G225+G226+G227+G228+G229</f>
        <v>0</v>
      </c>
      <c r="H230" s="39">
        <f t="shared" si="129"/>
        <v>0</v>
      </c>
      <c r="I230" s="39">
        <f t="shared" si="129"/>
        <v>0</v>
      </c>
      <c r="J230" s="39">
        <f t="shared" si="129"/>
        <v>0</v>
      </c>
      <c r="K230" s="39">
        <f t="shared" si="129"/>
        <v>0</v>
      </c>
      <c r="L230" s="39">
        <f t="shared" si="129"/>
        <v>0</v>
      </c>
      <c r="M230" s="39">
        <f t="shared" si="129"/>
        <v>0</v>
      </c>
      <c r="N230" s="39">
        <f t="shared" si="129"/>
        <v>0</v>
      </c>
      <c r="O230" s="39">
        <f t="shared" si="129"/>
        <v>0</v>
      </c>
      <c r="P230" s="39">
        <f t="shared" si="129"/>
        <v>0</v>
      </c>
      <c r="Q230" s="39">
        <f t="shared" si="129"/>
        <v>0</v>
      </c>
      <c r="R230" s="39">
        <f t="shared" si="129"/>
        <v>0</v>
      </c>
      <c r="S230" s="39">
        <f t="shared" si="129"/>
        <v>0</v>
      </c>
      <c r="T230" s="39">
        <f t="shared" si="129"/>
        <v>0</v>
      </c>
      <c r="U230" s="39">
        <f t="shared" si="129"/>
        <v>82562.7</v>
      </c>
      <c r="V230" s="39">
        <f t="shared" si="129"/>
        <v>0</v>
      </c>
      <c r="W230" s="39">
        <f t="shared" si="129"/>
        <v>0</v>
      </c>
      <c r="X230" s="39">
        <f t="shared" si="129"/>
        <v>0</v>
      </c>
      <c r="Y230" s="39">
        <f t="shared" si="129"/>
        <v>0</v>
      </c>
      <c r="Z230" s="39">
        <f t="shared" si="129"/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N230" s="6">
        <f>L230-M230</f>
        <v>0</v>
      </c>
      <c r="AO230" s="14"/>
    </row>
    <row r="231" spans="1:41" ht="75" customHeight="1">
      <c r="A231" s="144"/>
      <c r="B231" s="109"/>
      <c r="C231" s="110"/>
      <c r="D231" s="127" t="s">
        <v>45</v>
      </c>
      <c r="E231" s="128"/>
      <c r="F231" s="41">
        <f>ROUND(F230/C224,2)</f>
        <v>216.7</v>
      </c>
      <c r="G231" s="41">
        <f>ROUND(G230/C224,2)</f>
        <v>0</v>
      </c>
      <c r="H231" s="41">
        <f>ROUND(H230/C224,2)</f>
        <v>0</v>
      </c>
      <c r="I231" s="41">
        <f>ROUND(I230/C224,2)</f>
        <v>0</v>
      </c>
      <c r="J231" s="41">
        <f>ROUND(J230/C224,2)</f>
        <v>0</v>
      </c>
      <c r="K231" s="41">
        <f>ROUND(K230/C224,2)</f>
        <v>0</v>
      </c>
      <c r="L231" s="41">
        <f>ROUND(L230/C224,2)</f>
        <v>0</v>
      </c>
      <c r="M231" s="41">
        <f>ROUND(M230/C224,2)</f>
        <v>0</v>
      </c>
      <c r="N231" s="41">
        <f>ROUND(N230/C224,2)</f>
        <v>0</v>
      </c>
      <c r="O231" s="41">
        <f>ROUND(O230/C224,2)</f>
        <v>0</v>
      </c>
      <c r="P231" s="41">
        <f>ROUND(P230/C224,2)</f>
        <v>0</v>
      </c>
      <c r="Q231" s="41">
        <f>ROUND(Q230/C224,2)</f>
        <v>0</v>
      </c>
      <c r="R231" s="41">
        <f>ROUND(R230/C224,2)</f>
        <v>0</v>
      </c>
      <c r="S231" s="41">
        <f>ROUND(S230/C224,2)</f>
        <v>0</v>
      </c>
      <c r="T231" s="41">
        <f>ROUND(T230/C224,2)</f>
        <v>0</v>
      </c>
      <c r="U231" s="41">
        <f>ROUND(U230/C224,2)</f>
        <v>216.7</v>
      </c>
      <c r="V231" s="41">
        <f>ROUND(V230/C224,2)</f>
        <v>0</v>
      </c>
      <c r="W231" s="41">
        <f>ROUND(W230/C224,2)</f>
        <v>0</v>
      </c>
      <c r="X231" s="41">
        <f>ROUND(X230/C224,2)</f>
        <v>0</v>
      </c>
      <c r="Y231" s="41">
        <f>ROUND(Y230/C224,2)</f>
        <v>0</v>
      </c>
      <c r="Z231" s="41">
        <f>ROUND(Z230/C224,2)</f>
        <v>0</v>
      </c>
      <c r="AC231" s="8" t="b">
        <v>0</v>
      </c>
      <c r="AD231" s="8" t="b">
        <v>0</v>
      </c>
      <c r="AE231" s="8" t="b">
        <v>0</v>
      </c>
      <c r="AF231" s="8" t="b">
        <v>0</v>
      </c>
      <c r="AG231" s="8" t="b">
        <v>0</v>
      </c>
      <c r="AH231" s="8" t="b">
        <v>0</v>
      </c>
      <c r="AI231" s="8" t="b">
        <v>0</v>
      </c>
      <c r="AJ231" s="8" t="b">
        <v>0</v>
      </c>
      <c r="AK231" s="8" t="b">
        <v>0</v>
      </c>
      <c r="AL231" s="8" t="b">
        <v>0</v>
      </c>
    </row>
    <row r="232" spans="1:41" ht="90" customHeight="1">
      <c r="A232" s="144"/>
      <c r="B232" s="109"/>
      <c r="C232" s="110"/>
      <c r="D232" s="127" t="s">
        <v>46</v>
      </c>
      <c r="E232" s="128"/>
      <c r="F232" s="39" t="s">
        <v>28</v>
      </c>
      <c r="G232" s="42">
        <f>IF(AC232=FALSE,0,AC232)</f>
        <v>0</v>
      </c>
      <c r="H232" s="42" t="s">
        <v>28</v>
      </c>
      <c r="I232" s="42">
        <f>IF(AD232=FALSE,0,AD232)</f>
        <v>0</v>
      </c>
      <c r="J232" s="42">
        <f>IF(AE232=FALSE,0,AE232)</f>
        <v>0</v>
      </c>
      <c r="K232" s="42" t="s">
        <v>28</v>
      </c>
      <c r="L232" s="42">
        <f>IF(AF232=FALSE,0,AF232)</f>
        <v>0</v>
      </c>
      <c r="M232" s="42" t="s">
        <v>28</v>
      </c>
      <c r="N232" s="42" t="s">
        <v>28</v>
      </c>
      <c r="O232" s="42" t="s">
        <v>28</v>
      </c>
      <c r="P232" s="42" t="s">
        <v>28</v>
      </c>
      <c r="Q232" s="42">
        <f>IF(AG232=FALSE,0,AG232)</f>
        <v>0</v>
      </c>
      <c r="R232" s="42" t="s">
        <v>28</v>
      </c>
      <c r="S232" s="42">
        <f>IF(AH232=FALSE,0,AH232)</f>
        <v>0</v>
      </c>
      <c r="T232" s="42" t="s">
        <v>28</v>
      </c>
      <c r="U232" s="42">
        <f>IF(AI232=FALSE,0,AI232)</f>
        <v>216.7</v>
      </c>
      <c r="V232" s="42">
        <f>IF(AJ232=FALSE,0,AJ232)</f>
        <v>0</v>
      </c>
      <c r="W232" s="42">
        <f>IF(AK232=FALSE,0,AK232)</f>
        <v>0</v>
      </c>
      <c r="X232" s="42" t="s">
        <v>28</v>
      </c>
      <c r="Y232" s="42">
        <f>IF(AL232=FALSE,0,AL232)</f>
        <v>0</v>
      </c>
      <c r="Z232" s="42" t="s">
        <v>28</v>
      </c>
      <c r="AC232" s="8" t="b">
        <v>0</v>
      </c>
      <c r="AD232" s="8" t="b">
        <v>0</v>
      </c>
      <c r="AE232" s="8" t="b">
        <v>0</v>
      </c>
      <c r="AF232" s="8" t="b">
        <v>0</v>
      </c>
      <c r="AG232" s="8" t="b">
        <v>0</v>
      </c>
      <c r="AH232" s="8" t="b">
        <v>0</v>
      </c>
      <c r="AI232" s="8">
        <v>216.7</v>
      </c>
      <c r="AJ232" s="8" t="b">
        <v>0</v>
      </c>
      <c r="AK232" s="8" t="b">
        <v>0</v>
      </c>
      <c r="AL232" s="8" t="b">
        <v>0</v>
      </c>
    </row>
    <row r="233" spans="1:41" ht="15">
      <c r="A233" s="155" t="s">
        <v>350</v>
      </c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6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41" ht="15" customHeight="1">
      <c r="A234" s="155" t="s">
        <v>43</v>
      </c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6"/>
    </row>
    <row r="235" spans="1:41" ht="30" hidden="1" customHeight="1">
      <c r="A235" s="129" t="s">
        <v>17</v>
      </c>
      <c r="B235" s="130" t="s">
        <v>66</v>
      </c>
      <c r="C235" s="131"/>
      <c r="D235" s="154" t="s">
        <v>19</v>
      </c>
      <c r="E235" s="43" t="s">
        <v>20</v>
      </c>
      <c r="F235" s="39">
        <f>G235+I235+J235+L235+Q235+S235+U235+V235+W235+Y235+Z235</f>
        <v>0</v>
      </c>
      <c r="G235" s="40">
        <v>0</v>
      </c>
      <c r="H235" s="39">
        <v>0</v>
      </c>
      <c r="I235" s="40">
        <v>0</v>
      </c>
      <c r="J235" s="40">
        <v>0</v>
      </c>
      <c r="K235" s="39">
        <v>0</v>
      </c>
      <c r="L235" s="40">
        <v>0</v>
      </c>
      <c r="M235" s="39">
        <v>0</v>
      </c>
      <c r="N235" s="39">
        <v>0</v>
      </c>
      <c r="O235" s="39">
        <v>0</v>
      </c>
      <c r="P235" s="39">
        <v>0</v>
      </c>
      <c r="Q235" s="40">
        <v>0</v>
      </c>
      <c r="R235" s="39">
        <v>0</v>
      </c>
      <c r="S235" s="40">
        <v>0</v>
      </c>
      <c r="T235" s="39">
        <v>0</v>
      </c>
      <c r="U235" s="40">
        <v>0</v>
      </c>
      <c r="V235" s="40">
        <v>0</v>
      </c>
      <c r="W235" s="40">
        <v>0</v>
      </c>
      <c r="X235" s="39">
        <v>0</v>
      </c>
      <c r="Y235" s="40">
        <v>0</v>
      </c>
      <c r="Z235" s="39">
        <v>0</v>
      </c>
      <c r="AN235" s="6">
        <f>L235-M235</f>
        <v>0</v>
      </c>
    </row>
    <row r="236" spans="1:41" ht="60" hidden="1" customHeight="1">
      <c r="A236" s="129"/>
      <c r="B236" s="130"/>
      <c r="C236" s="131"/>
      <c r="D236" s="154"/>
      <c r="E236" s="43" t="s">
        <v>21</v>
      </c>
      <c r="F236" s="39">
        <f t="shared" ref="F236:F240" si="130">G236+I236+J236+L236+Q236+S236+U236+V236+W236+Y236+Z236</f>
        <v>0</v>
      </c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41" ht="120" hidden="1" customHeight="1">
      <c r="A237" s="129"/>
      <c r="B237" s="130"/>
      <c r="C237" s="131"/>
      <c r="D237" s="154" t="s">
        <v>22</v>
      </c>
      <c r="E237" s="43" t="s">
        <v>44</v>
      </c>
      <c r="F237" s="39">
        <f t="shared" si="130"/>
        <v>0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41" ht="30" hidden="1" customHeight="1">
      <c r="A238" s="129"/>
      <c r="B238" s="130"/>
      <c r="C238" s="131"/>
      <c r="D238" s="154"/>
      <c r="E238" s="43" t="s">
        <v>24</v>
      </c>
      <c r="F238" s="39">
        <f t="shared" si="130"/>
        <v>0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41" ht="30" hidden="1" customHeight="1">
      <c r="A239" s="129"/>
      <c r="B239" s="130"/>
      <c r="C239" s="131"/>
      <c r="D239" s="154"/>
      <c r="E239" s="43" t="s">
        <v>25</v>
      </c>
      <c r="F239" s="39">
        <f t="shared" si="130"/>
        <v>0</v>
      </c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41" ht="30" hidden="1" customHeight="1">
      <c r="A240" s="129"/>
      <c r="B240" s="130"/>
      <c r="C240" s="131"/>
      <c r="D240" s="154"/>
      <c r="E240" s="43" t="s">
        <v>26</v>
      </c>
      <c r="F240" s="39">
        <f t="shared" si="130"/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41" ht="30" hidden="1" customHeight="1">
      <c r="A241" s="129"/>
      <c r="B241" s="130"/>
      <c r="C241" s="131"/>
      <c r="D241" s="182" t="s">
        <v>27</v>
      </c>
      <c r="E241" s="182"/>
      <c r="F241" s="39">
        <f>F235+F236+F237+F238+F239+F240</f>
        <v>0</v>
      </c>
      <c r="G241" s="39">
        <f t="shared" ref="G241:Z241" si="131">G235+G236+G237+G238+G239+G240</f>
        <v>0</v>
      </c>
      <c r="H241" s="39">
        <f t="shared" si="131"/>
        <v>0</v>
      </c>
      <c r="I241" s="39">
        <f t="shared" si="131"/>
        <v>0</v>
      </c>
      <c r="J241" s="39">
        <f t="shared" si="131"/>
        <v>0</v>
      </c>
      <c r="K241" s="39">
        <f t="shared" si="131"/>
        <v>0</v>
      </c>
      <c r="L241" s="39">
        <f t="shared" si="131"/>
        <v>0</v>
      </c>
      <c r="M241" s="39">
        <f t="shared" si="131"/>
        <v>0</v>
      </c>
      <c r="N241" s="39">
        <f t="shared" si="131"/>
        <v>0</v>
      </c>
      <c r="O241" s="39">
        <f t="shared" si="131"/>
        <v>0</v>
      </c>
      <c r="P241" s="39">
        <f t="shared" si="131"/>
        <v>0</v>
      </c>
      <c r="Q241" s="39">
        <f t="shared" si="131"/>
        <v>0</v>
      </c>
      <c r="R241" s="39">
        <f t="shared" si="131"/>
        <v>0</v>
      </c>
      <c r="S241" s="39">
        <f t="shared" si="131"/>
        <v>0</v>
      </c>
      <c r="T241" s="39">
        <f t="shared" si="131"/>
        <v>0</v>
      </c>
      <c r="U241" s="39">
        <f t="shared" si="131"/>
        <v>0</v>
      </c>
      <c r="V241" s="39">
        <f t="shared" si="131"/>
        <v>0</v>
      </c>
      <c r="W241" s="39">
        <f t="shared" si="131"/>
        <v>0</v>
      </c>
      <c r="X241" s="39">
        <f t="shared" si="131"/>
        <v>0</v>
      </c>
      <c r="Y241" s="39">
        <f t="shared" si="131"/>
        <v>0</v>
      </c>
      <c r="Z241" s="39">
        <f t="shared" si="131"/>
        <v>0</v>
      </c>
      <c r="AN241" s="6">
        <f>L241-M241</f>
        <v>0</v>
      </c>
      <c r="AO241" s="14"/>
    </row>
    <row r="242" spans="1:41" ht="75" hidden="1" customHeight="1">
      <c r="A242" s="129"/>
      <c r="B242" s="130"/>
      <c r="C242" s="131"/>
      <c r="D242" s="127" t="s">
        <v>45</v>
      </c>
      <c r="E242" s="128"/>
      <c r="F242" s="41" t="e">
        <f>ROUND(F241/C235,2)</f>
        <v>#DIV/0!</v>
      </c>
      <c r="G242" s="41" t="e">
        <f>ROUND(G241/C235,2)</f>
        <v>#DIV/0!</v>
      </c>
      <c r="H242" s="41" t="e">
        <f>ROUND(H241/C235,2)</f>
        <v>#DIV/0!</v>
      </c>
      <c r="I242" s="41" t="e">
        <f>ROUND(I241/C235,2)</f>
        <v>#DIV/0!</v>
      </c>
      <c r="J242" s="41" t="e">
        <f>ROUND(J241/C235,2)</f>
        <v>#DIV/0!</v>
      </c>
      <c r="K242" s="41" t="e">
        <f>ROUND(K241/C235,2)</f>
        <v>#DIV/0!</v>
      </c>
      <c r="L242" s="41" t="e">
        <f>ROUND(L241/C235,2)</f>
        <v>#DIV/0!</v>
      </c>
      <c r="M242" s="41" t="e">
        <f>ROUND(M241/C235,2)</f>
        <v>#DIV/0!</v>
      </c>
      <c r="N242" s="41" t="e">
        <f>ROUND(N241/C235,2)</f>
        <v>#DIV/0!</v>
      </c>
      <c r="O242" s="41" t="e">
        <f>ROUND(O241/C235,2)</f>
        <v>#DIV/0!</v>
      </c>
      <c r="P242" s="41" t="e">
        <f>ROUND(P241/C235,2)</f>
        <v>#DIV/0!</v>
      </c>
      <c r="Q242" s="41" t="e">
        <f>ROUND(Q241/C235,2)</f>
        <v>#DIV/0!</v>
      </c>
      <c r="R242" s="41" t="e">
        <f>ROUND(R241/C235,2)</f>
        <v>#DIV/0!</v>
      </c>
      <c r="S242" s="41" t="e">
        <f>ROUND(S241/C235,2)</f>
        <v>#DIV/0!</v>
      </c>
      <c r="T242" s="41" t="e">
        <f>ROUND(T241/C235,2)</f>
        <v>#DIV/0!</v>
      </c>
      <c r="U242" s="41" t="e">
        <f>ROUND(U241/C235,2)</f>
        <v>#DIV/0!</v>
      </c>
      <c r="V242" s="41" t="e">
        <f>ROUND(V241/C235,2)</f>
        <v>#DIV/0!</v>
      </c>
      <c r="W242" s="41" t="e">
        <f>ROUND(W241/C235,2)</f>
        <v>#DIV/0!</v>
      </c>
      <c r="X242" s="41" t="e">
        <f>ROUND(X241/C235,2)</f>
        <v>#DIV/0!</v>
      </c>
      <c r="Y242" s="41" t="e">
        <f>ROUND(Y241/C235,2)</f>
        <v>#DIV/0!</v>
      </c>
      <c r="Z242" s="41" t="e">
        <f>ROUND(Z241/C235,2)</f>
        <v>#DIV/0!</v>
      </c>
      <c r="AC242" s="8" t="b">
        <v>0</v>
      </c>
      <c r="AD242" s="8" t="b">
        <v>0</v>
      </c>
      <c r="AE242" s="8" t="b">
        <v>0</v>
      </c>
      <c r="AF242" s="8" t="b">
        <v>0</v>
      </c>
      <c r="AG242" s="8" t="b">
        <v>0</v>
      </c>
      <c r="AH242" s="8" t="b">
        <v>0</v>
      </c>
      <c r="AI242" s="8" t="b">
        <v>0</v>
      </c>
      <c r="AJ242" s="8" t="b">
        <v>0</v>
      </c>
      <c r="AK242" s="8" t="b">
        <v>0</v>
      </c>
      <c r="AL242" s="8" t="b">
        <v>0</v>
      </c>
    </row>
    <row r="243" spans="1:41" ht="90" hidden="1" customHeight="1">
      <c r="A243" s="129"/>
      <c r="B243" s="130"/>
      <c r="C243" s="131"/>
      <c r="D243" s="127" t="s">
        <v>46</v>
      </c>
      <c r="E243" s="128"/>
      <c r="F243" s="39" t="s">
        <v>28</v>
      </c>
      <c r="G243" s="42">
        <f>IF(AC243=FALSE,0,AC243)</f>
        <v>0</v>
      </c>
      <c r="H243" s="42" t="s">
        <v>28</v>
      </c>
      <c r="I243" s="42">
        <f>IF(AD243=FALSE,0,AD243)</f>
        <v>0</v>
      </c>
      <c r="J243" s="42">
        <f>IF(AE243=FALSE,0,AE243)</f>
        <v>0</v>
      </c>
      <c r="K243" s="42" t="s">
        <v>28</v>
      </c>
      <c r="L243" s="42">
        <f>IF(AF243=FALSE,0,AF243)</f>
        <v>0</v>
      </c>
      <c r="M243" s="42" t="s">
        <v>28</v>
      </c>
      <c r="N243" s="42" t="s">
        <v>28</v>
      </c>
      <c r="O243" s="42" t="s">
        <v>28</v>
      </c>
      <c r="P243" s="42" t="s">
        <v>28</v>
      </c>
      <c r="Q243" s="42">
        <f>IF(AG243=FALSE,0,AG243)</f>
        <v>0</v>
      </c>
      <c r="R243" s="42" t="s">
        <v>28</v>
      </c>
      <c r="S243" s="42">
        <f>IF(AH243=FALSE,0,AH243)</f>
        <v>0</v>
      </c>
      <c r="T243" s="42" t="s">
        <v>28</v>
      </c>
      <c r="U243" s="42">
        <f>IF(AI243=FALSE,0,AI243)</f>
        <v>216.7</v>
      </c>
      <c r="V243" s="42">
        <f>IF(AJ243=FALSE,0,AJ243)</f>
        <v>0</v>
      </c>
      <c r="W243" s="42">
        <f>IF(AK243=FALSE,0,AK243)</f>
        <v>0</v>
      </c>
      <c r="X243" s="42" t="s">
        <v>28</v>
      </c>
      <c r="Y243" s="42">
        <f>IF(AL243=FALSE,0,AL243)</f>
        <v>0</v>
      </c>
      <c r="Z243" s="42" t="s">
        <v>28</v>
      </c>
      <c r="AC243" s="8" t="b">
        <v>0</v>
      </c>
      <c r="AD243" s="8" t="b">
        <v>0</v>
      </c>
      <c r="AE243" s="8" t="b">
        <v>0</v>
      </c>
      <c r="AF243" s="8" t="b">
        <v>0</v>
      </c>
      <c r="AG243" s="8" t="b">
        <v>0</v>
      </c>
      <c r="AH243" s="8" t="b">
        <v>0</v>
      </c>
      <c r="AI243" s="8">
        <v>216.7</v>
      </c>
      <c r="AJ243" s="8" t="b">
        <v>0</v>
      </c>
      <c r="AK243" s="8" t="b">
        <v>0</v>
      </c>
      <c r="AL243" s="8" t="b">
        <v>0</v>
      </c>
    </row>
    <row r="244" spans="1:41" ht="30" hidden="1" customHeight="1">
      <c r="A244" s="129" t="s">
        <v>30</v>
      </c>
      <c r="B244" s="130" t="s">
        <v>67</v>
      </c>
      <c r="C244" s="131"/>
      <c r="D244" s="154" t="s">
        <v>19</v>
      </c>
      <c r="E244" s="43" t="s">
        <v>20</v>
      </c>
      <c r="F244" s="39">
        <f>G244+I244+J244+L244+Q244+S244+U244+V244+W244+Y244+Z244</f>
        <v>0</v>
      </c>
      <c r="G244" s="40">
        <v>0</v>
      </c>
      <c r="H244" s="39">
        <v>0</v>
      </c>
      <c r="I244" s="40">
        <v>0</v>
      </c>
      <c r="J244" s="40">
        <v>0</v>
      </c>
      <c r="K244" s="39">
        <v>0</v>
      </c>
      <c r="L244" s="40">
        <v>0</v>
      </c>
      <c r="M244" s="39">
        <v>0</v>
      </c>
      <c r="N244" s="39">
        <v>0</v>
      </c>
      <c r="O244" s="39">
        <v>0</v>
      </c>
      <c r="P244" s="39">
        <v>0</v>
      </c>
      <c r="Q244" s="40">
        <v>0</v>
      </c>
      <c r="R244" s="39">
        <v>0</v>
      </c>
      <c r="S244" s="40">
        <v>0</v>
      </c>
      <c r="T244" s="39">
        <v>0</v>
      </c>
      <c r="U244" s="40">
        <v>0</v>
      </c>
      <c r="V244" s="40">
        <v>0</v>
      </c>
      <c r="W244" s="40">
        <v>0</v>
      </c>
      <c r="X244" s="39">
        <v>0</v>
      </c>
      <c r="Y244" s="40">
        <v>0</v>
      </c>
      <c r="Z244" s="39">
        <v>0</v>
      </c>
      <c r="AN244" s="6">
        <f>L244-M244</f>
        <v>0</v>
      </c>
    </row>
    <row r="245" spans="1:41" ht="60" hidden="1" customHeight="1">
      <c r="A245" s="129"/>
      <c r="B245" s="130"/>
      <c r="C245" s="131"/>
      <c r="D245" s="154"/>
      <c r="E245" s="43" t="s">
        <v>21</v>
      </c>
      <c r="F245" s="39">
        <f t="shared" ref="F245:F249" si="132">G245+I245+J245+L245+Q245+S245+U245+V245+W245+Y245+Z245</f>
        <v>0</v>
      </c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41" ht="120" hidden="1" customHeight="1">
      <c r="A246" s="129"/>
      <c r="B246" s="130"/>
      <c r="C246" s="131"/>
      <c r="D246" s="154" t="s">
        <v>22</v>
      </c>
      <c r="E246" s="43" t="s">
        <v>44</v>
      </c>
      <c r="F246" s="39">
        <f t="shared" si="132"/>
        <v>0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41" ht="30" hidden="1" customHeight="1">
      <c r="A247" s="129"/>
      <c r="B247" s="130"/>
      <c r="C247" s="131"/>
      <c r="D247" s="154"/>
      <c r="E247" s="43" t="s">
        <v>24</v>
      </c>
      <c r="F247" s="39">
        <f t="shared" si="132"/>
        <v>0</v>
      </c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41" ht="30" hidden="1" customHeight="1">
      <c r="A248" s="129"/>
      <c r="B248" s="130"/>
      <c r="C248" s="131"/>
      <c r="D248" s="154"/>
      <c r="E248" s="43" t="s">
        <v>25</v>
      </c>
      <c r="F248" s="39">
        <f t="shared" si="132"/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41" ht="30" hidden="1" customHeight="1">
      <c r="A249" s="129"/>
      <c r="B249" s="130"/>
      <c r="C249" s="131"/>
      <c r="D249" s="154"/>
      <c r="E249" s="43" t="s">
        <v>26</v>
      </c>
      <c r="F249" s="39">
        <f t="shared" si="132"/>
        <v>0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41" ht="30" hidden="1" customHeight="1">
      <c r="A250" s="129"/>
      <c r="B250" s="130"/>
      <c r="C250" s="131"/>
      <c r="D250" s="182" t="s">
        <v>27</v>
      </c>
      <c r="E250" s="182"/>
      <c r="F250" s="39">
        <f>F244+F245+F246+F247+F248+F249</f>
        <v>0</v>
      </c>
      <c r="G250" s="39">
        <f t="shared" ref="G250:Z250" si="133">G244+G245+G246+G247+G248+G249</f>
        <v>0</v>
      </c>
      <c r="H250" s="39">
        <f t="shared" si="133"/>
        <v>0</v>
      </c>
      <c r="I250" s="39">
        <f t="shared" si="133"/>
        <v>0</v>
      </c>
      <c r="J250" s="39">
        <f t="shared" si="133"/>
        <v>0</v>
      </c>
      <c r="K250" s="39">
        <f t="shared" si="133"/>
        <v>0</v>
      </c>
      <c r="L250" s="39">
        <f t="shared" si="133"/>
        <v>0</v>
      </c>
      <c r="M250" s="39">
        <f t="shared" si="133"/>
        <v>0</v>
      </c>
      <c r="N250" s="39">
        <f t="shared" si="133"/>
        <v>0</v>
      </c>
      <c r="O250" s="39">
        <f t="shared" si="133"/>
        <v>0</v>
      </c>
      <c r="P250" s="39">
        <f t="shared" si="133"/>
        <v>0</v>
      </c>
      <c r="Q250" s="39">
        <f t="shared" si="133"/>
        <v>0</v>
      </c>
      <c r="R250" s="39">
        <f t="shared" si="133"/>
        <v>0</v>
      </c>
      <c r="S250" s="39">
        <f t="shared" si="133"/>
        <v>0</v>
      </c>
      <c r="T250" s="39">
        <f t="shared" si="133"/>
        <v>0</v>
      </c>
      <c r="U250" s="39">
        <f t="shared" si="133"/>
        <v>0</v>
      </c>
      <c r="V250" s="39">
        <f t="shared" si="133"/>
        <v>0</v>
      </c>
      <c r="W250" s="39">
        <f t="shared" si="133"/>
        <v>0</v>
      </c>
      <c r="X250" s="39">
        <f t="shared" si="133"/>
        <v>0</v>
      </c>
      <c r="Y250" s="39">
        <f t="shared" si="133"/>
        <v>0</v>
      </c>
      <c r="Z250" s="39">
        <f t="shared" si="133"/>
        <v>0</v>
      </c>
      <c r="AN250" s="6">
        <f>L250-M250</f>
        <v>0</v>
      </c>
      <c r="AO250" s="14"/>
    </row>
    <row r="251" spans="1:41" ht="75" hidden="1" customHeight="1">
      <c r="A251" s="129"/>
      <c r="B251" s="130"/>
      <c r="C251" s="131"/>
      <c r="D251" s="127" t="s">
        <v>45</v>
      </c>
      <c r="E251" s="128"/>
      <c r="F251" s="41" t="e">
        <f>ROUND(F250/C244,2)</f>
        <v>#DIV/0!</v>
      </c>
      <c r="G251" s="41" t="e">
        <f>ROUND(G250/C244,2)</f>
        <v>#DIV/0!</v>
      </c>
      <c r="H251" s="41" t="e">
        <f>ROUND(H250/C244,2)</f>
        <v>#DIV/0!</v>
      </c>
      <c r="I251" s="41" t="e">
        <f>ROUND(I250/C244,2)</f>
        <v>#DIV/0!</v>
      </c>
      <c r="J251" s="41" t="e">
        <f>ROUND(J250/C244,2)</f>
        <v>#DIV/0!</v>
      </c>
      <c r="K251" s="41" t="e">
        <f>ROUND(K250/C244,2)</f>
        <v>#DIV/0!</v>
      </c>
      <c r="L251" s="41" t="e">
        <f>ROUND(L250/C244,2)</f>
        <v>#DIV/0!</v>
      </c>
      <c r="M251" s="41" t="e">
        <f>ROUND(M250/C244,2)</f>
        <v>#DIV/0!</v>
      </c>
      <c r="N251" s="41" t="e">
        <f>ROUND(N250/C244,2)</f>
        <v>#DIV/0!</v>
      </c>
      <c r="O251" s="41" t="e">
        <f>ROUND(O250/C244,2)</f>
        <v>#DIV/0!</v>
      </c>
      <c r="P251" s="41" t="e">
        <f>ROUND(P250/C244,2)</f>
        <v>#DIV/0!</v>
      </c>
      <c r="Q251" s="41" t="e">
        <f>ROUND(Q250/C244,2)</f>
        <v>#DIV/0!</v>
      </c>
      <c r="R251" s="41" t="e">
        <f>ROUND(R250/C244,2)</f>
        <v>#DIV/0!</v>
      </c>
      <c r="S251" s="41" t="e">
        <f>ROUND(S250/C244,2)</f>
        <v>#DIV/0!</v>
      </c>
      <c r="T251" s="41" t="e">
        <f>ROUND(T250/C244,2)</f>
        <v>#DIV/0!</v>
      </c>
      <c r="U251" s="41" t="e">
        <f>ROUND(U250/C244,2)</f>
        <v>#DIV/0!</v>
      </c>
      <c r="V251" s="41" t="e">
        <f>ROUND(V250/C244,2)</f>
        <v>#DIV/0!</v>
      </c>
      <c r="W251" s="41" t="e">
        <f>ROUND(W250/C244,2)</f>
        <v>#DIV/0!</v>
      </c>
      <c r="X251" s="41" t="e">
        <f>ROUND(X250/C244,2)</f>
        <v>#DIV/0!</v>
      </c>
      <c r="Y251" s="41" t="e">
        <f>ROUND(Y250/C244,2)</f>
        <v>#DIV/0!</v>
      </c>
      <c r="Z251" s="41" t="e">
        <f>ROUND(Z250/C244,2)</f>
        <v>#DIV/0!</v>
      </c>
      <c r="AC251" s="8" t="b">
        <v>0</v>
      </c>
      <c r="AD251" s="8" t="b">
        <v>0</v>
      </c>
      <c r="AE251" s="8" t="b">
        <v>0</v>
      </c>
      <c r="AF251" s="8" t="b">
        <v>0</v>
      </c>
      <c r="AG251" s="8" t="b">
        <v>0</v>
      </c>
      <c r="AH251" s="8" t="b">
        <v>0</v>
      </c>
      <c r="AI251" s="8" t="b">
        <v>0</v>
      </c>
      <c r="AJ251" s="8" t="b">
        <v>0</v>
      </c>
      <c r="AK251" s="8" t="b">
        <v>0</v>
      </c>
      <c r="AL251" s="8" t="b">
        <v>0</v>
      </c>
    </row>
    <row r="252" spans="1:41" ht="90" hidden="1" customHeight="1">
      <c r="A252" s="129"/>
      <c r="B252" s="130"/>
      <c r="C252" s="131"/>
      <c r="D252" s="127" t="s">
        <v>46</v>
      </c>
      <c r="E252" s="128"/>
      <c r="F252" s="39" t="s">
        <v>28</v>
      </c>
      <c r="G252" s="42">
        <f>IF(AC252=FALSE,0,AC252)</f>
        <v>0</v>
      </c>
      <c r="H252" s="42" t="s">
        <v>28</v>
      </c>
      <c r="I252" s="42">
        <f>IF(AD252=FALSE,0,AD252)</f>
        <v>0</v>
      </c>
      <c r="J252" s="42">
        <f>IF(AE252=FALSE,0,AE252)</f>
        <v>0</v>
      </c>
      <c r="K252" s="42" t="s">
        <v>28</v>
      </c>
      <c r="L252" s="42">
        <f>IF(AF252=FALSE,0,AF252)</f>
        <v>0</v>
      </c>
      <c r="M252" s="42" t="s">
        <v>28</v>
      </c>
      <c r="N252" s="42" t="s">
        <v>28</v>
      </c>
      <c r="O252" s="42" t="s">
        <v>28</v>
      </c>
      <c r="P252" s="42" t="s">
        <v>28</v>
      </c>
      <c r="Q252" s="42">
        <f>IF(AG252=FALSE,0,AG252)</f>
        <v>0</v>
      </c>
      <c r="R252" s="42" t="s">
        <v>28</v>
      </c>
      <c r="S252" s="42">
        <f>IF(AH252=FALSE,0,AH252)</f>
        <v>0</v>
      </c>
      <c r="T252" s="42" t="s">
        <v>28</v>
      </c>
      <c r="U252" s="42">
        <f>IF(AI252=FALSE,0,AI252)</f>
        <v>216.7</v>
      </c>
      <c r="V252" s="42">
        <f>IF(AJ252=FALSE,0,AJ252)</f>
        <v>0</v>
      </c>
      <c r="W252" s="42">
        <f>IF(AK252=FALSE,0,AK252)</f>
        <v>0</v>
      </c>
      <c r="X252" s="42" t="s">
        <v>28</v>
      </c>
      <c r="Y252" s="42">
        <f>IF(AL252=FALSE,0,AL252)</f>
        <v>0</v>
      </c>
      <c r="Z252" s="42" t="s">
        <v>28</v>
      </c>
      <c r="AC252" s="8" t="b">
        <v>0</v>
      </c>
      <c r="AD252" s="8" t="b">
        <v>0</v>
      </c>
      <c r="AE252" s="8" t="b">
        <v>0</v>
      </c>
      <c r="AF252" s="8" t="b">
        <v>0</v>
      </c>
      <c r="AG252" s="8" t="b">
        <v>0</v>
      </c>
      <c r="AH252" s="8" t="b">
        <v>0</v>
      </c>
      <c r="AI252" s="8">
        <v>216.7</v>
      </c>
      <c r="AJ252" s="8" t="b">
        <v>0</v>
      </c>
      <c r="AK252" s="8" t="b">
        <v>0</v>
      </c>
      <c r="AL252" s="8" t="b">
        <v>0</v>
      </c>
    </row>
    <row r="253" spans="1:41" ht="30" customHeight="1">
      <c r="A253" s="129" t="s">
        <v>31</v>
      </c>
      <c r="B253" s="130" t="s">
        <v>68</v>
      </c>
      <c r="C253" s="131">
        <v>683.9</v>
      </c>
      <c r="D253" s="154" t="s">
        <v>19</v>
      </c>
      <c r="E253" s="43" t="s">
        <v>20</v>
      </c>
      <c r="F253" s="39">
        <f>G253+I253+J253+L253+Q253+S253+U253+V253+W253+Y253+Z253</f>
        <v>148201.13</v>
      </c>
      <c r="G253" s="40">
        <v>0</v>
      </c>
      <c r="H253" s="39">
        <v>0</v>
      </c>
      <c r="I253" s="40">
        <v>0</v>
      </c>
      <c r="J253" s="40">
        <v>0</v>
      </c>
      <c r="K253" s="39">
        <v>0</v>
      </c>
      <c r="L253" s="40">
        <v>0</v>
      </c>
      <c r="M253" s="39">
        <v>0</v>
      </c>
      <c r="N253" s="39">
        <v>0</v>
      </c>
      <c r="O253" s="39">
        <v>0</v>
      </c>
      <c r="P253" s="39">
        <v>0</v>
      </c>
      <c r="Q253" s="40">
        <v>0</v>
      </c>
      <c r="R253" s="39">
        <v>0</v>
      </c>
      <c r="S253" s="40">
        <v>0</v>
      </c>
      <c r="T253" s="39">
        <v>0</v>
      </c>
      <c r="U253" s="40">
        <v>148201.13</v>
      </c>
      <c r="V253" s="40">
        <v>0</v>
      </c>
      <c r="W253" s="40">
        <v>0</v>
      </c>
      <c r="X253" s="39">
        <v>0</v>
      </c>
      <c r="Y253" s="40">
        <v>0</v>
      </c>
      <c r="Z253" s="39">
        <v>0</v>
      </c>
      <c r="AN253" s="6">
        <f>L253-M253</f>
        <v>0</v>
      </c>
    </row>
    <row r="254" spans="1:41" ht="60" customHeight="1">
      <c r="A254" s="129"/>
      <c r="B254" s="130"/>
      <c r="C254" s="131"/>
      <c r="D254" s="154"/>
      <c r="E254" s="43" t="s">
        <v>21</v>
      </c>
      <c r="F254" s="39">
        <f t="shared" ref="F254:F258" si="134">G254+I254+J254+L254+Q254+S254+U254+V254+W254+Y254+Z254</f>
        <v>0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41" ht="120" customHeight="1">
      <c r="A255" s="129"/>
      <c r="B255" s="130"/>
      <c r="C255" s="131"/>
      <c r="D255" s="154" t="s">
        <v>22</v>
      </c>
      <c r="E255" s="43" t="s">
        <v>44</v>
      </c>
      <c r="F255" s="39">
        <f t="shared" si="134"/>
        <v>0</v>
      </c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41" ht="30" customHeight="1">
      <c r="A256" s="129"/>
      <c r="B256" s="130"/>
      <c r="C256" s="131"/>
      <c r="D256" s="154"/>
      <c r="E256" s="43" t="s">
        <v>24</v>
      </c>
      <c r="F256" s="39">
        <f t="shared" si="134"/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41" ht="30" customHeight="1">
      <c r="A257" s="129"/>
      <c r="B257" s="130"/>
      <c r="C257" s="131"/>
      <c r="D257" s="154"/>
      <c r="E257" s="43" t="s">
        <v>25</v>
      </c>
      <c r="F257" s="39">
        <f t="shared" si="134"/>
        <v>0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41" ht="30" customHeight="1">
      <c r="A258" s="129"/>
      <c r="B258" s="130"/>
      <c r="C258" s="131"/>
      <c r="D258" s="154"/>
      <c r="E258" s="43" t="s">
        <v>26</v>
      </c>
      <c r="F258" s="39">
        <f t="shared" si="134"/>
        <v>0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41" ht="30" customHeight="1">
      <c r="A259" s="129"/>
      <c r="B259" s="130"/>
      <c r="C259" s="131"/>
      <c r="D259" s="182" t="s">
        <v>27</v>
      </c>
      <c r="E259" s="182"/>
      <c r="F259" s="39">
        <f>F253+F254+F255+F256+F257+F258</f>
        <v>148201.13</v>
      </c>
      <c r="G259" s="39">
        <f t="shared" ref="G259:Z259" si="135">G253+G254+G255+G256+G257+G258</f>
        <v>0</v>
      </c>
      <c r="H259" s="39">
        <f t="shared" si="135"/>
        <v>0</v>
      </c>
      <c r="I259" s="39">
        <f t="shared" si="135"/>
        <v>0</v>
      </c>
      <c r="J259" s="39">
        <f t="shared" si="135"/>
        <v>0</v>
      </c>
      <c r="K259" s="39">
        <f t="shared" si="135"/>
        <v>0</v>
      </c>
      <c r="L259" s="39">
        <f t="shared" si="135"/>
        <v>0</v>
      </c>
      <c r="M259" s="39">
        <f t="shared" si="135"/>
        <v>0</v>
      </c>
      <c r="N259" s="39">
        <f t="shared" si="135"/>
        <v>0</v>
      </c>
      <c r="O259" s="39">
        <f t="shared" si="135"/>
        <v>0</v>
      </c>
      <c r="P259" s="39">
        <f t="shared" si="135"/>
        <v>0</v>
      </c>
      <c r="Q259" s="39">
        <f t="shared" si="135"/>
        <v>0</v>
      </c>
      <c r="R259" s="39">
        <f t="shared" si="135"/>
        <v>0</v>
      </c>
      <c r="S259" s="39">
        <f t="shared" si="135"/>
        <v>0</v>
      </c>
      <c r="T259" s="39">
        <f t="shared" si="135"/>
        <v>0</v>
      </c>
      <c r="U259" s="39">
        <f t="shared" si="135"/>
        <v>148201.13</v>
      </c>
      <c r="V259" s="39">
        <f t="shared" si="135"/>
        <v>0</v>
      </c>
      <c r="W259" s="39">
        <f t="shared" si="135"/>
        <v>0</v>
      </c>
      <c r="X259" s="39">
        <f t="shared" si="135"/>
        <v>0</v>
      </c>
      <c r="Y259" s="39">
        <f t="shared" si="135"/>
        <v>0</v>
      </c>
      <c r="Z259" s="39">
        <f t="shared" si="135"/>
        <v>0</v>
      </c>
      <c r="AN259" s="6">
        <f>L259-M259</f>
        <v>0</v>
      </c>
      <c r="AO259" s="14"/>
    </row>
    <row r="260" spans="1:41" ht="75" customHeight="1">
      <c r="A260" s="129"/>
      <c r="B260" s="130"/>
      <c r="C260" s="131"/>
      <c r="D260" s="127" t="s">
        <v>45</v>
      </c>
      <c r="E260" s="128"/>
      <c r="F260" s="41">
        <f>ROUND(F259/C253,2)</f>
        <v>216.7</v>
      </c>
      <c r="G260" s="41">
        <f>ROUND(G259/C253,2)</f>
        <v>0</v>
      </c>
      <c r="H260" s="41">
        <f>ROUND(H259/C253,2)</f>
        <v>0</v>
      </c>
      <c r="I260" s="41">
        <f>ROUND(I259/C253,2)</f>
        <v>0</v>
      </c>
      <c r="J260" s="41">
        <f>ROUND(J259/C253,2)</f>
        <v>0</v>
      </c>
      <c r="K260" s="41">
        <f>ROUND(K259/C253,2)</f>
        <v>0</v>
      </c>
      <c r="L260" s="41">
        <f>ROUND(L259/C253,2)</f>
        <v>0</v>
      </c>
      <c r="M260" s="41">
        <f>ROUND(M259/C253,2)</f>
        <v>0</v>
      </c>
      <c r="N260" s="41">
        <f>ROUND(N259/C253,2)</f>
        <v>0</v>
      </c>
      <c r="O260" s="41">
        <f>ROUND(O259/C253,2)</f>
        <v>0</v>
      </c>
      <c r="P260" s="41">
        <f>ROUND(P259/C253,2)</f>
        <v>0</v>
      </c>
      <c r="Q260" s="41">
        <f>ROUND(Q259/C253,2)</f>
        <v>0</v>
      </c>
      <c r="R260" s="41">
        <f>ROUND(R259/C253,2)</f>
        <v>0</v>
      </c>
      <c r="S260" s="41">
        <f>ROUND(S259/C253,2)</f>
        <v>0</v>
      </c>
      <c r="T260" s="41">
        <f>ROUND(T259/C253,2)</f>
        <v>0</v>
      </c>
      <c r="U260" s="41">
        <f>ROUND(U259/C253,2)</f>
        <v>216.7</v>
      </c>
      <c r="V260" s="41">
        <f>ROUND(V259/C253,2)</f>
        <v>0</v>
      </c>
      <c r="W260" s="41">
        <f>ROUND(W259/C253,2)</f>
        <v>0</v>
      </c>
      <c r="X260" s="41">
        <f>ROUND(X259/C253,2)</f>
        <v>0</v>
      </c>
      <c r="Y260" s="41">
        <f>ROUND(Y259/C253,2)</f>
        <v>0</v>
      </c>
      <c r="Z260" s="41">
        <f>ROUND(Z259/C253,2)</f>
        <v>0</v>
      </c>
      <c r="AC260" s="8" t="b">
        <v>0</v>
      </c>
      <c r="AD260" s="8" t="b">
        <v>0</v>
      </c>
      <c r="AE260" s="8" t="b">
        <v>0</v>
      </c>
      <c r="AF260" s="8" t="b">
        <v>0</v>
      </c>
      <c r="AG260" s="8" t="b">
        <v>0</v>
      </c>
      <c r="AH260" s="8" t="b">
        <v>0</v>
      </c>
      <c r="AI260" s="8" t="b">
        <v>0</v>
      </c>
      <c r="AJ260" s="8" t="b">
        <v>0</v>
      </c>
      <c r="AK260" s="8" t="b">
        <v>0</v>
      </c>
      <c r="AL260" s="8" t="b">
        <v>0</v>
      </c>
    </row>
    <row r="261" spans="1:41" ht="90" customHeight="1">
      <c r="A261" s="129"/>
      <c r="B261" s="130"/>
      <c r="C261" s="131"/>
      <c r="D261" s="127" t="s">
        <v>46</v>
      </c>
      <c r="E261" s="128"/>
      <c r="F261" s="39" t="s">
        <v>28</v>
      </c>
      <c r="G261" s="42">
        <f>IF(AC261=FALSE,0,AC261)</f>
        <v>0</v>
      </c>
      <c r="H261" s="42" t="s">
        <v>28</v>
      </c>
      <c r="I261" s="42">
        <f>IF(AD261=FALSE,0,AD261)</f>
        <v>0</v>
      </c>
      <c r="J261" s="42">
        <f>IF(AE261=FALSE,0,AE261)</f>
        <v>0</v>
      </c>
      <c r="K261" s="42" t="s">
        <v>28</v>
      </c>
      <c r="L261" s="42">
        <f>IF(AF261=FALSE,0,AF261)</f>
        <v>0</v>
      </c>
      <c r="M261" s="42" t="s">
        <v>28</v>
      </c>
      <c r="N261" s="42" t="s">
        <v>28</v>
      </c>
      <c r="O261" s="42" t="s">
        <v>28</v>
      </c>
      <c r="P261" s="42" t="s">
        <v>28</v>
      </c>
      <c r="Q261" s="42">
        <f>IF(AG261=FALSE,0,AG261)</f>
        <v>0</v>
      </c>
      <c r="R261" s="42" t="s">
        <v>28</v>
      </c>
      <c r="S261" s="42">
        <f>IF(AH261=FALSE,0,AH261)</f>
        <v>0</v>
      </c>
      <c r="T261" s="42" t="s">
        <v>28</v>
      </c>
      <c r="U261" s="42">
        <f>IF(AI261=FALSE,0,AI261)</f>
        <v>216.7</v>
      </c>
      <c r="V261" s="42">
        <f>IF(AJ261=FALSE,0,AJ261)</f>
        <v>0</v>
      </c>
      <c r="W261" s="42">
        <f>IF(AK261=FALSE,0,AK261)</f>
        <v>0</v>
      </c>
      <c r="X261" s="42" t="s">
        <v>28</v>
      </c>
      <c r="Y261" s="42">
        <f>IF(AL261=FALSE,0,AL261)</f>
        <v>0</v>
      </c>
      <c r="Z261" s="42" t="s">
        <v>28</v>
      </c>
      <c r="AC261" s="8" t="b">
        <v>0</v>
      </c>
      <c r="AD261" s="8" t="b">
        <v>0</v>
      </c>
      <c r="AE261" s="8" t="b">
        <v>0</v>
      </c>
      <c r="AF261" s="8" t="b">
        <v>0</v>
      </c>
      <c r="AG261" s="8" t="b">
        <v>0</v>
      </c>
      <c r="AH261" s="8" t="b">
        <v>0</v>
      </c>
      <c r="AI261" s="8">
        <v>216.7</v>
      </c>
      <c r="AJ261" s="8" t="b">
        <v>0</v>
      </c>
      <c r="AK261" s="8" t="b">
        <v>0</v>
      </c>
      <c r="AL261" s="8" t="b">
        <v>0</v>
      </c>
    </row>
    <row r="262" spans="1:41" ht="30" hidden="1" customHeight="1">
      <c r="A262" s="129"/>
      <c r="B262" s="130"/>
      <c r="C262" s="131"/>
      <c r="D262" s="154" t="s">
        <v>19</v>
      </c>
      <c r="E262" s="43" t="s">
        <v>20</v>
      </c>
      <c r="F262" s="39">
        <f>G262+I262+J262+L262+Q262+S262+U262+V262+W262+Y262+Z262</f>
        <v>0</v>
      </c>
      <c r="G262" s="40">
        <v>0</v>
      </c>
      <c r="H262" s="39">
        <v>0</v>
      </c>
      <c r="I262" s="40">
        <v>0</v>
      </c>
      <c r="J262" s="40">
        <v>0</v>
      </c>
      <c r="K262" s="39">
        <v>0</v>
      </c>
      <c r="L262" s="40">
        <v>0</v>
      </c>
      <c r="M262" s="39">
        <v>0</v>
      </c>
      <c r="N262" s="39">
        <v>0</v>
      </c>
      <c r="O262" s="39">
        <v>0</v>
      </c>
      <c r="P262" s="39">
        <v>0</v>
      </c>
      <c r="Q262" s="40">
        <v>0</v>
      </c>
      <c r="R262" s="39">
        <v>0</v>
      </c>
      <c r="S262" s="40">
        <v>0</v>
      </c>
      <c r="T262" s="39">
        <v>0</v>
      </c>
      <c r="U262" s="40">
        <v>0</v>
      </c>
      <c r="V262" s="40">
        <v>0</v>
      </c>
      <c r="W262" s="40">
        <v>0</v>
      </c>
      <c r="X262" s="39">
        <v>0</v>
      </c>
      <c r="Y262" s="40">
        <v>0</v>
      </c>
      <c r="Z262" s="39">
        <v>0</v>
      </c>
      <c r="AA262" s="4"/>
      <c r="AN262" s="6">
        <f>L262-M262</f>
        <v>0</v>
      </c>
    </row>
    <row r="263" spans="1:41" ht="60" hidden="1" customHeight="1">
      <c r="A263" s="129"/>
      <c r="B263" s="130"/>
      <c r="C263" s="131"/>
      <c r="D263" s="154"/>
      <c r="E263" s="43" t="s">
        <v>21</v>
      </c>
      <c r="F263" s="39">
        <f t="shared" ref="F263:F267" si="136">G263+I263+J263+L263+Q263+S263+U263+V263+W263+Y263+Z263</f>
        <v>0</v>
      </c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"/>
    </row>
    <row r="264" spans="1:41" ht="120" hidden="1" customHeight="1">
      <c r="A264" s="129"/>
      <c r="B264" s="130"/>
      <c r="C264" s="131"/>
      <c r="D264" s="154" t="s">
        <v>22</v>
      </c>
      <c r="E264" s="43" t="s">
        <v>44</v>
      </c>
      <c r="F264" s="39">
        <f t="shared" si="136"/>
        <v>0</v>
      </c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"/>
    </row>
    <row r="265" spans="1:41" ht="30" hidden="1" customHeight="1">
      <c r="A265" s="129"/>
      <c r="B265" s="130"/>
      <c r="C265" s="131"/>
      <c r="D265" s="154"/>
      <c r="E265" s="43" t="s">
        <v>24</v>
      </c>
      <c r="F265" s="39">
        <f t="shared" si="136"/>
        <v>0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"/>
    </row>
    <row r="266" spans="1:41" ht="30" hidden="1" customHeight="1">
      <c r="A266" s="129"/>
      <c r="B266" s="130"/>
      <c r="C266" s="131"/>
      <c r="D266" s="154"/>
      <c r="E266" s="43" t="s">
        <v>25</v>
      </c>
      <c r="F266" s="39">
        <f t="shared" si="136"/>
        <v>0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"/>
    </row>
    <row r="267" spans="1:41" ht="30" hidden="1" customHeight="1">
      <c r="A267" s="129"/>
      <c r="B267" s="130"/>
      <c r="C267" s="131"/>
      <c r="D267" s="154"/>
      <c r="E267" s="43" t="s">
        <v>26</v>
      </c>
      <c r="F267" s="39">
        <f t="shared" si="136"/>
        <v>0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"/>
    </row>
    <row r="268" spans="1:41" ht="30" hidden="1" customHeight="1">
      <c r="A268" s="129"/>
      <c r="B268" s="130"/>
      <c r="C268" s="131"/>
      <c r="D268" s="182" t="s">
        <v>27</v>
      </c>
      <c r="E268" s="182"/>
      <c r="F268" s="39">
        <f>F262+F263+F264+F265+F266+F267</f>
        <v>0</v>
      </c>
      <c r="G268" s="39">
        <f t="shared" ref="G268:Z268" si="137">G262+G263+G264+G265+G266+G267</f>
        <v>0</v>
      </c>
      <c r="H268" s="39">
        <f t="shared" si="137"/>
        <v>0</v>
      </c>
      <c r="I268" s="39">
        <f t="shared" si="137"/>
        <v>0</v>
      </c>
      <c r="J268" s="39">
        <f t="shared" si="137"/>
        <v>0</v>
      </c>
      <c r="K268" s="39">
        <f t="shared" si="137"/>
        <v>0</v>
      </c>
      <c r="L268" s="39">
        <f t="shared" si="137"/>
        <v>0</v>
      </c>
      <c r="M268" s="39">
        <f t="shared" si="137"/>
        <v>0</v>
      </c>
      <c r="N268" s="39">
        <f t="shared" si="137"/>
        <v>0</v>
      </c>
      <c r="O268" s="39">
        <f t="shared" si="137"/>
        <v>0</v>
      </c>
      <c r="P268" s="39">
        <f t="shared" si="137"/>
        <v>0</v>
      </c>
      <c r="Q268" s="39">
        <f t="shared" si="137"/>
        <v>0</v>
      </c>
      <c r="R268" s="39">
        <f t="shared" si="137"/>
        <v>0</v>
      </c>
      <c r="S268" s="39">
        <f t="shared" si="137"/>
        <v>0</v>
      </c>
      <c r="T268" s="39">
        <f t="shared" si="137"/>
        <v>0</v>
      </c>
      <c r="U268" s="39">
        <f t="shared" si="137"/>
        <v>0</v>
      </c>
      <c r="V268" s="39">
        <f t="shared" si="137"/>
        <v>0</v>
      </c>
      <c r="W268" s="39">
        <f t="shared" si="137"/>
        <v>0</v>
      </c>
      <c r="X268" s="39">
        <f t="shared" si="137"/>
        <v>0</v>
      </c>
      <c r="Y268" s="39">
        <f t="shared" si="137"/>
        <v>0</v>
      </c>
      <c r="Z268" s="39">
        <f t="shared" si="137"/>
        <v>0</v>
      </c>
      <c r="AA268" s="4"/>
      <c r="AN268" s="6">
        <f>L268-M268</f>
        <v>0</v>
      </c>
      <c r="AO268" s="14"/>
    </row>
    <row r="269" spans="1:41" ht="75" hidden="1" customHeight="1">
      <c r="A269" s="129"/>
      <c r="B269" s="130"/>
      <c r="C269" s="131"/>
      <c r="D269" s="127" t="s">
        <v>45</v>
      </c>
      <c r="E269" s="128"/>
      <c r="F269" s="41" t="e">
        <f>ROUND(F268/C262,2)</f>
        <v>#DIV/0!</v>
      </c>
      <c r="G269" s="41" t="e">
        <f>ROUND(G268/C262,2)</f>
        <v>#DIV/0!</v>
      </c>
      <c r="H269" s="41" t="e">
        <f>ROUND(H268/C262,2)</f>
        <v>#DIV/0!</v>
      </c>
      <c r="I269" s="41" t="e">
        <f>ROUND(I268/C262,2)</f>
        <v>#DIV/0!</v>
      </c>
      <c r="J269" s="41" t="e">
        <f>ROUND(J268/C262,2)</f>
        <v>#DIV/0!</v>
      </c>
      <c r="K269" s="41" t="e">
        <f>ROUND(K268/C262,2)</f>
        <v>#DIV/0!</v>
      </c>
      <c r="L269" s="41" t="e">
        <f>ROUND(L268/C262,2)</f>
        <v>#DIV/0!</v>
      </c>
      <c r="M269" s="41" t="e">
        <f>ROUND(M268/C262,2)</f>
        <v>#DIV/0!</v>
      </c>
      <c r="N269" s="41" t="e">
        <f>ROUND(N268/C262,2)</f>
        <v>#DIV/0!</v>
      </c>
      <c r="O269" s="41" t="e">
        <f>ROUND(O268/C262,2)</f>
        <v>#DIV/0!</v>
      </c>
      <c r="P269" s="41" t="e">
        <f>ROUND(P268/C262,2)</f>
        <v>#DIV/0!</v>
      </c>
      <c r="Q269" s="41" t="e">
        <f>ROUND(Q268/C262,2)</f>
        <v>#DIV/0!</v>
      </c>
      <c r="R269" s="41" t="e">
        <f>ROUND(R268/C262,2)</f>
        <v>#DIV/0!</v>
      </c>
      <c r="S269" s="41" t="e">
        <f>ROUND(S268/C262,2)</f>
        <v>#DIV/0!</v>
      </c>
      <c r="T269" s="41" t="e">
        <f>ROUND(T268/C262,2)</f>
        <v>#DIV/0!</v>
      </c>
      <c r="U269" s="41" t="e">
        <f>ROUND(U268/C262,2)</f>
        <v>#DIV/0!</v>
      </c>
      <c r="V269" s="41" t="e">
        <f>ROUND(V268/C262,2)</f>
        <v>#DIV/0!</v>
      </c>
      <c r="W269" s="41" t="e">
        <f>ROUND(W268/C262,2)</f>
        <v>#DIV/0!</v>
      </c>
      <c r="X269" s="41" t="e">
        <f>ROUND(X268/C262,2)</f>
        <v>#DIV/0!</v>
      </c>
      <c r="Y269" s="41" t="e">
        <f>ROUND(Y268/C262,2)</f>
        <v>#DIV/0!</v>
      </c>
      <c r="Z269" s="41" t="e">
        <f>ROUND(Z268/C262,2)</f>
        <v>#DIV/0!</v>
      </c>
      <c r="AA269" s="4"/>
      <c r="AC269" s="8" t="e">
        <v>#DIV/0!</v>
      </c>
      <c r="AD269" s="8" t="e">
        <v>#DIV/0!</v>
      </c>
      <c r="AE269" s="8" t="e">
        <v>#DIV/0!</v>
      </c>
      <c r="AF269" s="8" t="e">
        <v>#DIV/0!</v>
      </c>
      <c r="AG269" s="8" t="e">
        <v>#DIV/0!</v>
      </c>
      <c r="AH269" s="8" t="e">
        <v>#DIV/0!</v>
      </c>
      <c r="AI269" s="8" t="e">
        <v>#DIV/0!</v>
      </c>
      <c r="AJ269" s="8" t="e">
        <v>#DIV/0!</v>
      </c>
      <c r="AK269" s="8" t="e">
        <v>#DIV/0!</v>
      </c>
      <c r="AL269" s="8" t="e">
        <v>#DIV/0!</v>
      </c>
    </row>
    <row r="270" spans="1:41" ht="90" hidden="1" customHeight="1">
      <c r="A270" s="129"/>
      <c r="B270" s="130"/>
      <c r="C270" s="131"/>
      <c r="D270" s="127" t="s">
        <v>46</v>
      </c>
      <c r="E270" s="128"/>
      <c r="F270" s="39" t="s">
        <v>28</v>
      </c>
      <c r="G270" s="42">
        <f>IF(AC270=FALSE,0,AC270)</f>
        <v>0</v>
      </c>
      <c r="H270" s="42" t="s">
        <v>28</v>
      </c>
      <c r="I270" s="42">
        <f>IF(AD270=FALSE,0,AD270)</f>
        <v>0</v>
      </c>
      <c r="J270" s="42">
        <f>IF(AE270=FALSE,0,AE270)</f>
        <v>0</v>
      </c>
      <c r="K270" s="42" t="s">
        <v>28</v>
      </c>
      <c r="L270" s="42">
        <f>IF(AF270=FALSE,0,AF270)</f>
        <v>0</v>
      </c>
      <c r="M270" s="42" t="s">
        <v>28</v>
      </c>
      <c r="N270" s="42" t="s">
        <v>28</v>
      </c>
      <c r="O270" s="42" t="s">
        <v>28</v>
      </c>
      <c r="P270" s="42" t="s">
        <v>28</v>
      </c>
      <c r="Q270" s="42">
        <f>IF(AG270=FALSE,0,AG270)</f>
        <v>0</v>
      </c>
      <c r="R270" s="42" t="s">
        <v>28</v>
      </c>
      <c r="S270" s="42">
        <f>IF(AH270=FALSE,0,AH270)</f>
        <v>0</v>
      </c>
      <c r="T270" s="42" t="s">
        <v>28</v>
      </c>
      <c r="U270" s="42">
        <f>IF(AI270=FALSE,0,AI270)</f>
        <v>0</v>
      </c>
      <c r="V270" s="42">
        <f>IF(AJ270=FALSE,0,AJ270)</f>
        <v>0</v>
      </c>
      <c r="W270" s="42">
        <f>IF(AK270=FALSE,0,AK270)</f>
        <v>0</v>
      </c>
      <c r="X270" s="42" t="s">
        <v>28</v>
      </c>
      <c r="Y270" s="42">
        <f>IF(AL270=FALSE,0,AL270)</f>
        <v>92.82</v>
      </c>
      <c r="Z270" s="42" t="s">
        <v>28</v>
      </c>
      <c r="AA270" s="4"/>
      <c r="AC270" s="8" t="b">
        <v>0</v>
      </c>
      <c r="AD270" s="8" t="b">
        <v>0</v>
      </c>
      <c r="AE270" s="8" t="b">
        <v>0</v>
      </c>
      <c r="AF270" s="8" t="b">
        <v>0</v>
      </c>
      <c r="AG270" s="8" t="b">
        <v>0</v>
      </c>
      <c r="AH270" s="8" t="b">
        <v>0</v>
      </c>
      <c r="AI270" s="8" t="b">
        <v>0</v>
      </c>
      <c r="AJ270" s="8" t="b">
        <v>0</v>
      </c>
      <c r="AK270" s="8" t="b">
        <v>0</v>
      </c>
      <c r="AL270" s="8">
        <v>92.82</v>
      </c>
    </row>
    <row r="271" spans="1:41" ht="30" customHeight="1">
      <c r="A271" s="130"/>
      <c r="B271" s="130" t="s">
        <v>394</v>
      </c>
      <c r="C271" s="131">
        <f>C235+C244+C253+C262</f>
        <v>683.9</v>
      </c>
      <c r="D271" s="154" t="s">
        <v>19</v>
      </c>
      <c r="E271" s="43" t="s">
        <v>20</v>
      </c>
      <c r="F271" s="39">
        <f>G271+I271+J271+L271+Q271+S271+U271+V271+W271+Y271+Z271</f>
        <v>148201.13</v>
      </c>
      <c r="G271" s="40">
        <f>G235+G244+G253+G262</f>
        <v>0</v>
      </c>
      <c r="H271" s="39">
        <f t="shared" ref="H271:Z271" si="138">H235+H244+H253+H262</f>
        <v>0</v>
      </c>
      <c r="I271" s="39">
        <f t="shared" si="138"/>
        <v>0</v>
      </c>
      <c r="J271" s="39">
        <f t="shared" si="138"/>
        <v>0</v>
      </c>
      <c r="K271" s="39">
        <f t="shared" si="138"/>
        <v>0</v>
      </c>
      <c r="L271" s="39">
        <f t="shared" si="138"/>
        <v>0</v>
      </c>
      <c r="M271" s="39">
        <f t="shared" si="138"/>
        <v>0</v>
      </c>
      <c r="N271" s="39">
        <f t="shared" si="138"/>
        <v>0</v>
      </c>
      <c r="O271" s="39">
        <f t="shared" si="138"/>
        <v>0</v>
      </c>
      <c r="P271" s="39">
        <f t="shared" si="138"/>
        <v>0</v>
      </c>
      <c r="Q271" s="39">
        <f t="shared" si="138"/>
        <v>0</v>
      </c>
      <c r="R271" s="39">
        <f t="shared" si="138"/>
        <v>0</v>
      </c>
      <c r="S271" s="39">
        <f t="shared" si="138"/>
        <v>0</v>
      </c>
      <c r="T271" s="39">
        <f t="shared" si="138"/>
        <v>0</v>
      </c>
      <c r="U271" s="39">
        <f t="shared" si="138"/>
        <v>148201.13</v>
      </c>
      <c r="V271" s="39">
        <f t="shared" si="138"/>
        <v>0</v>
      </c>
      <c r="W271" s="39">
        <f t="shared" si="138"/>
        <v>0</v>
      </c>
      <c r="X271" s="39">
        <f t="shared" si="138"/>
        <v>0</v>
      </c>
      <c r="Y271" s="39">
        <f t="shared" si="138"/>
        <v>0</v>
      </c>
      <c r="Z271" s="39">
        <f t="shared" si="138"/>
        <v>0</v>
      </c>
      <c r="AN271" s="6">
        <f>L271-M271</f>
        <v>0</v>
      </c>
    </row>
    <row r="272" spans="1:41" ht="60" customHeight="1">
      <c r="A272" s="130"/>
      <c r="B272" s="130"/>
      <c r="C272" s="131"/>
      <c r="D272" s="154"/>
      <c r="E272" s="43" t="s">
        <v>21</v>
      </c>
      <c r="F272" s="39">
        <f t="shared" ref="F272:F276" si="139">G272+I272+J272+L272+Q272+S272+U272+V272+W272+Y272+Z272</f>
        <v>0</v>
      </c>
      <c r="G272" s="39">
        <f t="shared" ref="G272:Z272" si="140">G236+G245+G254+G263</f>
        <v>0</v>
      </c>
      <c r="H272" s="39">
        <f t="shared" si="140"/>
        <v>0</v>
      </c>
      <c r="I272" s="39">
        <f t="shared" si="140"/>
        <v>0</v>
      </c>
      <c r="J272" s="39">
        <f t="shared" si="140"/>
        <v>0</v>
      </c>
      <c r="K272" s="39">
        <f t="shared" si="140"/>
        <v>0</v>
      </c>
      <c r="L272" s="39">
        <f t="shared" si="140"/>
        <v>0</v>
      </c>
      <c r="M272" s="39">
        <f t="shared" si="140"/>
        <v>0</v>
      </c>
      <c r="N272" s="39">
        <f t="shared" si="140"/>
        <v>0</v>
      </c>
      <c r="O272" s="39">
        <f t="shared" si="140"/>
        <v>0</v>
      </c>
      <c r="P272" s="39">
        <f t="shared" si="140"/>
        <v>0</v>
      </c>
      <c r="Q272" s="39">
        <f t="shared" si="140"/>
        <v>0</v>
      </c>
      <c r="R272" s="39">
        <f t="shared" si="140"/>
        <v>0</v>
      </c>
      <c r="S272" s="39">
        <f t="shared" si="140"/>
        <v>0</v>
      </c>
      <c r="T272" s="39">
        <f t="shared" si="140"/>
        <v>0</v>
      </c>
      <c r="U272" s="39">
        <f t="shared" si="140"/>
        <v>0</v>
      </c>
      <c r="V272" s="39">
        <f t="shared" si="140"/>
        <v>0</v>
      </c>
      <c r="W272" s="39">
        <f t="shared" si="140"/>
        <v>0</v>
      </c>
      <c r="X272" s="39">
        <f t="shared" si="140"/>
        <v>0</v>
      </c>
      <c r="Y272" s="39">
        <f t="shared" si="140"/>
        <v>0</v>
      </c>
      <c r="Z272" s="39">
        <f t="shared" si="140"/>
        <v>0</v>
      </c>
    </row>
    <row r="273" spans="1:41" ht="120" customHeight="1">
      <c r="A273" s="130"/>
      <c r="B273" s="130"/>
      <c r="C273" s="131"/>
      <c r="D273" s="154" t="s">
        <v>22</v>
      </c>
      <c r="E273" s="43" t="s">
        <v>44</v>
      </c>
      <c r="F273" s="39">
        <f t="shared" si="139"/>
        <v>0</v>
      </c>
      <c r="G273" s="39">
        <f t="shared" ref="G273:Z273" si="141">G237+G246+G255+G264</f>
        <v>0</v>
      </c>
      <c r="H273" s="39">
        <f t="shared" si="141"/>
        <v>0</v>
      </c>
      <c r="I273" s="39">
        <f t="shared" si="141"/>
        <v>0</v>
      </c>
      <c r="J273" s="39">
        <f t="shared" si="141"/>
        <v>0</v>
      </c>
      <c r="K273" s="39">
        <f t="shared" si="141"/>
        <v>0</v>
      </c>
      <c r="L273" s="39">
        <f t="shared" si="141"/>
        <v>0</v>
      </c>
      <c r="M273" s="39">
        <f t="shared" si="141"/>
        <v>0</v>
      </c>
      <c r="N273" s="39">
        <f t="shared" si="141"/>
        <v>0</v>
      </c>
      <c r="O273" s="39">
        <f t="shared" si="141"/>
        <v>0</v>
      </c>
      <c r="P273" s="39">
        <f t="shared" si="141"/>
        <v>0</v>
      </c>
      <c r="Q273" s="39">
        <f t="shared" si="141"/>
        <v>0</v>
      </c>
      <c r="R273" s="39">
        <f t="shared" si="141"/>
        <v>0</v>
      </c>
      <c r="S273" s="39">
        <f t="shared" si="141"/>
        <v>0</v>
      </c>
      <c r="T273" s="39">
        <f t="shared" si="141"/>
        <v>0</v>
      </c>
      <c r="U273" s="39">
        <f t="shared" si="141"/>
        <v>0</v>
      </c>
      <c r="V273" s="39">
        <f t="shared" si="141"/>
        <v>0</v>
      </c>
      <c r="W273" s="39">
        <f t="shared" si="141"/>
        <v>0</v>
      </c>
      <c r="X273" s="39">
        <f t="shared" si="141"/>
        <v>0</v>
      </c>
      <c r="Y273" s="39">
        <f t="shared" si="141"/>
        <v>0</v>
      </c>
      <c r="Z273" s="39">
        <f t="shared" si="141"/>
        <v>0</v>
      </c>
    </row>
    <row r="274" spans="1:41" ht="30" customHeight="1">
      <c r="A274" s="130"/>
      <c r="B274" s="130"/>
      <c r="C274" s="131"/>
      <c r="D274" s="154"/>
      <c r="E274" s="43" t="s">
        <v>24</v>
      </c>
      <c r="F274" s="39">
        <f t="shared" si="139"/>
        <v>0</v>
      </c>
      <c r="G274" s="39">
        <f t="shared" ref="G274:Z274" si="142">G238+G247+G256+G265</f>
        <v>0</v>
      </c>
      <c r="H274" s="39">
        <f t="shared" si="142"/>
        <v>0</v>
      </c>
      <c r="I274" s="39">
        <f t="shared" si="142"/>
        <v>0</v>
      </c>
      <c r="J274" s="39">
        <f t="shared" si="142"/>
        <v>0</v>
      </c>
      <c r="K274" s="39">
        <f t="shared" si="142"/>
        <v>0</v>
      </c>
      <c r="L274" s="39">
        <f t="shared" si="142"/>
        <v>0</v>
      </c>
      <c r="M274" s="39">
        <f t="shared" si="142"/>
        <v>0</v>
      </c>
      <c r="N274" s="39">
        <f t="shared" si="142"/>
        <v>0</v>
      </c>
      <c r="O274" s="39">
        <f t="shared" si="142"/>
        <v>0</v>
      </c>
      <c r="P274" s="39">
        <f t="shared" si="142"/>
        <v>0</v>
      </c>
      <c r="Q274" s="39">
        <f t="shared" si="142"/>
        <v>0</v>
      </c>
      <c r="R274" s="39">
        <f t="shared" si="142"/>
        <v>0</v>
      </c>
      <c r="S274" s="39">
        <f t="shared" si="142"/>
        <v>0</v>
      </c>
      <c r="T274" s="39">
        <f t="shared" si="142"/>
        <v>0</v>
      </c>
      <c r="U274" s="39">
        <f t="shared" si="142"/>
        <v>0</v>
      </c>
      <c r="V274" s="39">
        <f t="shared" si="142"/>
        <v>0</v>
      </c>
      <c r="W274" s="39">
        <f t="shared" si="142"/>
        <v>0</v>
      </c>
      <c r="X274" s="39">
        <f t="shared" si="142"/>
        <v>0</v>
      </c>
      <c r="Y274" s="39">
        <f t="shared" si="142"/>
        <v>0</v>
      </c>
      <c r="Z274" s="39">
        <f t="shared" si="142"/>
        <v>0</v>
      </c>
    </row>
    <row r="275" spans="1:41" ht="30" customHeight="1">
      <c r="A275" s="130"/>
      <c r="B275" s="130"/>
      <c r="C275" s="131"/>
      <c r="D275" s="154"/>
      <c r="E275" s="43" t="s">
        <v>25</v>
      </c>
      <c r="F275" s="39">
        <f t="shared" si="139"/>
        <v>0</v>
      </c>
      <c r="G275" s="39">
        <f t="shared" ref="G275:Z275" si="143">G239+G248+G257+G266</f>
        <v>0</v>
      </c>
      <c r="H275" s="39">
        <f t="shared" si="143"/>
        <v>0</v>
      </c>
      <c r="I275" s="39">
        <f t="shared" si="143"/>
        <v>0</v>
      </c>
      <c r="J275" s="39">
        <f t="shared" si="143"/>
        <v>0</v>
      </c>
      <c r="K275" s="39">
        <f t="shared" si="143"/>
        <v>0</v>
      </c>
      <c r="L275" s="39">
        <f t="shared" si="143"/>
        <v>0</v>
      </c>
      <c r="M275" s="39">
        <f t="shared" si="143"/>
        <v>0</v>
      </c>
      <c r="N275" s="39">
        <f t="shared" si="143"/>
        <v>0</v>
      </c>
      <c r="O275" s="39">
        <f t="shared" si="143"/>
        <v>0</v>
      </c>
      <c r="P275" s="39">
        <f t="shared" si="143"/>
        <v>0</v>
      </c>
      <c r="Q275" s="39">
        <f t="shared" si="143"/>
        <v>0</v>
      </c>
      <c r="R275" s="39">
        <f t="shared" si="143"/>
        <v>0</v>
      </c>
      <c r="S275" s="39">
        <f t="shared" si="143"/>
        <v>0</v>
      </c>
      <c r="T275" s="39">
        <f t="shared" si="143"/>
        <v>0</v>
      </c>
      <c r="U275" s="39">
        <f t="shared" si="143"/>
        <v>0</v>
      </c>
      <c r="V275" s="39">
        <f t="shared" si="143"/>
        <v>0</v>
      </c>
      <c r="W275" s="39">
        <f t="shared" si="143"/>
        <v>0</v>
      </c>
      <c r="X275" s="39">
        <f t="shared" si="143"/>
        <v>0</v>
      </c>
      <c r="Y275" s="39">
        <f t="shared" si="143"/>
        <v>0</v>
      </c>
      <c r="Z275" s="39">
        <f t="shared" si="143"/>
        <v>0</v>
      </c>
    </row>
    <row r="276" spans="1:41" ht="30" customHeight="1">
      <c r="A276" s="130"/>
      <c r="B276" s="130"/>
      <c r="C276" s="131"/>
      <c r="D276" s="154"/>
      <c r="E276" s="43" t="s">
        <v>26</v>
      </c>
      <c r="F276" s="39">
        <f t="shared" si="139"/>
        <v>0</v>
      </c>
      <c r="G276" s="39">
        <f t="shared" ref="G276:Z276" si="144">G240+G249+G258+G267</f>
        <v>0</v>
      </c>
      <c r="H276" s="39">
        <f t="shared" si="144"/>
        <v>0</v>
      </c>
      <c r="I276" s="39">
        <f t="shared" si="144"/>
        <v>0</v>
      </c>
      <c r="J276" s="39">
        <f t="shared" si="144"/>
        <v>0</v>
      </c>
      <c r="K276" s="39">
        <f t="shared" si="144"/>
        <v>0</v>
      </c>
      <c r="L276" s="39">
        <f t="shared" si="144"/>
        <v>0</v>
      </c>
      <c r="M276" s="39">
        <f t="shared" si="144"/>
        <v>0</v>
      </c>
      <c r="N276" s="39">
        <f t="shared" si="144"/>
        <v>0</v>
      </c>
      <c r="O276" s="39">
        <f t="shared" si="144"/>
        <v>0</v>
      </c>
      <c r="P276" s="39">
        <f t="shared" si="144"/>
        <v>0</v>
      </c>
      <c r="Q276" s="39">
        <f t="shared" si="144"/>
        <v>0</v>
      </c>
      <c r="R276" s="39">
        <f t="shared" si="144"/>
        <v>0</v>
      </c>
      <c r="S276" s="39">
        <f t="shared" si="144"/>
        <v>0</v>
      </c>
      <c r="T276" s="39">
        <f t="shared" si="144"/>
        <v>0</v>
      </c>
      <c r="U276" s="39">
        <f t="shared" si="144"/>
        <v>0</v>
      </c>
      <c r="V276" s="39">
        <f t="shared" si="144"/>
        <v>0</v>
      </c>
      <c r="W276" s="39">
        <f t="shared" si="144"/>
        <v>0</v>
      </c>
      <c r="X276" s="39">
        <f t="shared" si="144"/>
        <v>0</v>
      </c>
      <c r="Y276" s="39">
        <f t="shared" si="144"/>
        <v>0</v>
      </c>
      <c r="Z276" s="39">
        <f t="shared" si="144"/>
        <v>0</v>
      </c>
    </row>
    <row r="277" spans="1:41" s="3" customFormat="1" ht="30" customHeight="1">
      <c r="A277" s="130"/>
      <c r="B277" s="130"/>
      <c r="C277" s="131"/>
      <c r="D277" s="182" t="s">
        <v>27</v>
      </c>
      <c r="E277" s="182"/>
      <c r="F277" s="39">
        <f>F271+F272+F273+F274+F275+F276</f>
        <v>148201.13</v>
      </c>
      <c r="G277" s="39">
        <f t="shared" ref="G277:Z277" si="145">G271+G272+G273+G274+G275+G276</f>
        <v>0</v>
      </c>
      <c r="H277" s="39">
        <f t="shared" si="145"/>
        <v>0</v>
      </c>
      <c r="I277" s="39">
        <f t="shared" si="145"/>
        <v>0</v>
      </c>
      <c r="J277" s="39">
        <f t="shared" si="145"/>
        <v>0</v>
      </c>
      <c r="K277" s="39">
        <f t="shared" si="145"/>
        <v>0</v>
      </c>
      <c r="L277" s="39">
        <f t="shared" si="145"/>
        <v>0</v>
      </c>
      <c r="M277" s="39">
        <f t="shared" si="145"/>
        <v>0</v>
      </c>
      <c r="N277" s="39">
        <f t="shared" si="145"/>
        <v>0</v>
      </c>
      <c r="O277" s="39">
        <f t="shared" si="145"/>
        <v>0</v>
      </c>
      <c r="P277" s="39">
        <f t="shared" si="145"/>
        <v>0</v>
      </c>
      <c r="Q277" s="39">
        <f t="shared" si="145"/>
        <v>0</v>
      </c>
      <c r="R277" s="39">
        <f t="shared" si="145"/>
        <v>0</v>
      </c>
      <c r="S277" s="39">
        <f t="shared" si="145"/>
        <v>0</v>
      </c>
      <c r="T277" s="39">
        <f t="shared" si="145"/>
        <v>0</v>
      </c>
      <c r="U277" s="39">
        <f t="shared" si="145"/>
        <v>148201.13</v>
      </c>
      <c r="V277" s="39">
        <f t="shared" si="145"/>
        <v>0</v>
      </c>
      <c r="W277" s="39">
        <f t="shared" si="145"/>
        <v>0</v>
      </c>
      <c r="X277" s="39">
        <f t="shared" si="145"/>
        <v>0</v>
      </c>
      <c r="Y277" s="39">
        <f t="shared" si="145"/>
        <v>0</v>
      </c>
      <c r="Z277" s="39">
        <f t="shared" si="145"/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N277" s="6">
        <f>L277-M277</f>
        <v>0</v>
      </c>
      <c r="AO277" s="14"/>
    </row>
    <row r="278" spans="1:41" ht="75" customHeight="1">
      <c r="A278" s="130"/>
      <c r="B278" s="130"/>
      <c r="C278" s="131"/>
      <c r="D278" s="127" t="s">
        <v>45</v>
      </c>
      <c r="E278" s="128"/>
      <c r="F278" s="41">
        <f>ROUND(F277/C271,2)</f>
        <v>216.7</v>
      </c>
      <c r="G278" s="41">
        <f>ROUND(G277/C271,2)</f>
        <v>0</v>
      </c>
      <c r="H278" s="41">
        <f>ROUND(H277/C271,2)</f>
        <v>0</v>
      </c>
      <c r="I278" s="41">
        <f>ROUND(I277/C271,2)</f>
        <v>0</v>
      </c>
      <c r="J278" s="41">
        <f>ROUND(J277/C271,2)</f>
        <v>0</v>
      </c>
      <c r="K278" s="41">
        <f>ROUND(K277/C271,2)</f>
        <v>0</v>
      </c>
      <c r="L278" s="41">
        <f>ROUND(L277/C271,2)</f>
        <v>0</v>
      </c>
      <c r="M278" s="41">
        <f>ROUND(M277/C271,2)</f>
        <v>0</v>
      </c>
      <c r="N278" s="41">
        <f>ROUND(N277/C271,2)</f>
        <v>0</v>
      </c>
      <c r="O278" s="41">
        <f>ROUND(O277/C271,2)</f>
        <v>0</v>
      </c>
      <c r="P278" s="41">
        <f>ROUND(P277/C271,2)</f>
        <v>0</v>
      </c>
      <c r="Q278" s="41">
        <f>ROUND(Q277/C271,2)</f>
        <v>0</v>
      </c>
      <c r="R278" s="41">
        <f>ROUND(R277/C271,2)</f>
        <v>0</v>
      </c>
      <c r="S278" s="41">
        <f>ROUND(S277/C271,2)</f>
        <v>0</v>
      </c>
      <c r="T278" s="41">
        <f>ROUND(T277/C271,2)</f>
        <v>0</v>
      </c>
      <c r="U278" s="41">
        <f>ROUND(U277/C271,2)</f>
        <v>216.7</v>
      </c>
      <c r="V278" s="41">
        <f>ROUND(V277/C271,2)</f>
        <v>0</v>
      </c>
      <c r="W278" s="41">
        <f>ROUND(W277/C271,2)</f>
        <v>0</v>
      </c>
      <c r="X278" s="41">
        <f>ROUND(X277/C271,2)</f>
        <v>0</v>
      </c>
      <c r="Y278" s="41">
        <f>ROUND(Y277/C271,2)</f>
        <v>0</v>
      </c>
      <c r="Z278" s="41">
        <f>ROUND(Z277/C271,2)</f>
        <v>0</v>
      </c>
      <c r="AC278" s="8" t="b">
        <v>0</v>
      </c>
      <c r="AD278" s="8" t="b">
        <v>0</v>
      </c>
      <c r="AE278" s="8" t="b">
        <v>0</v>
      </c>
      <c r="AF278" s="8" t="b">
        <v>0</v>
      </c>
      <c r="AG278" s="8" t="b">
        <v>0</v>
      </c>
      <c r="AH278" s="8" t="b">
        <v>0</v>
      </c>
      <c r="AI278" s="8" t="b">
        <v>0</v>
      </c>
      <c r="AJ278" s="8" t="b">
        <v>0</v>
      </c>
      <c r="AK278" s="8" t="b">
        <v>0</v>
      </c>
      <c r="AL278" s="8" t="b">
        <v>0</v>
      </c>
    </row>
    <row r="279" spans="1:41" ht="90" customHeight="1">
      <c r="A279" s="130"/>
      <c r="B279" s="130"/>
      <c r="C279" s="131"/>
      <c r="D279" s="127" t="s">
        <v>46</v>
      </c>
      <c r="E279" s="128"/>
      <c r="F279" s="39" t="s">
        <v>28</v>
      </c>
      <c r="G279" s="42">
        <f>IF(AC279=FALSE,0,AC279)</f>
        <v>0</v>
      </c>
      <c r="H279" s="42" t="s">
        <v>28</v>
      </c>
      <c r="I279" s="42">
        <f>IF(AD279=FALSE,0,AD279)</f>
        <v>0</v>
      </c>
      <c r="J279" s="42">
        <f>IF(AE279=FALSE,0,AE279)</f>
        <v>0</v>
      </c>
      <c r="K279" s="42" t="s">
        <v>28</v>
      </c>
      <c r="L279" s="42">
        <f>IF(AF279=FALSE,0,AF279)</f>
        <v>0</v>
      </c>
      <c r="M279" s="42" t="s">
        <v>28</v>
      </c>
      <c r="N279" s="42" t="s">
        <v>28</v>
      </c>
      <c r="O279" s="42" t="s">
        <v>28</v>
      </c>
      <c r="P279" s="42" t="s">
        <v>28</v>
      </c>
      <c r="Q279" s="42">
        <f>IF(AG279=FALSE,0,AG279)</f>
        <v>0</v>
      </c>
      <c r="R279" s="42" t="s">
        <v>28</v>
      </c>
      <c r="S279" s="42">
        <f>IF(AH279=FALSE,0,AH279)</f>
        <v>0</v>
      </c>
      <c r="T279" s="42" t="s">
        <v>28</v>
      </c>
      <c r="U279" s="42">
        <f>IF(AI279=FALSE,0,AI279)</f>
        <v>0</v>
      </c>
      <c r="V279" s="42">
        <f>IF(AJ279=FALSE,0,AJ279)</f>
        <v>0</v>
      </c>
      <c r="W279" s="42">
        <f>IF(AK279=FALSE,0,AK279)</f>
        <v>0</v>
      </c>
      <c r="X279" s="42" t="s">
        <v>28</v>
      </c>
      <c r="Y279" s="42">
        <f>IF(AL279=FALSE,0,AL279)</f>
        <v>0</v>
      </c>
      <c r="Z279" s="42" t="s">
        <v>28</v>
      </c>
      <c r="AC279" s="8" t="b">
        <v>0</v>
      </c>
      <c r="AD279" s="8" t="b">
        <v>0</v>
      </c>
      <c r="AE279" s="8" t="b">
        <v>0</v>
      </c>
      <c r="AF279" s="8" t="b">
        <v>0</v>
      </c>
      <c r="AG279" s="8" t="b">
        <v>0</v>
      </c>
      <c r="AH279" s="8" t="b">
        <v>0</v>
      </c>
      <c r="AI279" s="8" t="b">
        <v>0</v>
      </c>
      <c r="AJ279" s="8" t="b">
        <v>0</v>
      </c>
      <c r="AK279" s="8" t="b">
        <v>0</v>
      </c>
      <c r="AL279" s="8" t="b">
        <v>0</v>
      </c>
    </row>
    <row r="280" spans="1:41" ht="30" customHeight="1">
      <c r="A280" s="130"/>
      <c r="B280" s="130" t="s">
        <v>414</v>
      </c>
      <c r="C280" s="131">
        <f>C271</f>
        <v>683.9</v>
      </c>
      <c r="D280" s="154" t="s">
        <v>19</v>
      </c>
      <c r="E280" s="43" t="s">
        <v>20</v>
      </c>
      <c r="F280" s="39">
        <f>G280+I280+J280+L280+Q280+S280+U280+V280+W280+Y280+Z280</f>
        <v>148201.13</v>
      </c>
      <c r="G280" s="40">
        <f>G271</f>
        <v>0</v>
      </c>
      <c r="H280" s="39">
        <f t="shared" ref="H280:Z280" si="146">H271</f>
        <v>0</v>
      </c>
      <c r="I280" s="39">
        <f t="shared" si="146"/>
        <v>0</v>
      </c>
      <c r="J280" s="39">
        <f t="shared" si="146"/>
        <v>0</v>
      </c>
      <c r="K280" s="39">
        <f t="shared" si="146"/>
        <v>0</v>
      </c>
      <c r="L280" s="39">
        <f t="shared" si="146"/>
        <v>0</v>
      </c>
      <c r="M280" s="39">
        <f t="shared" si="146"/>
        <v>0</v>
      </c>
      <c r="N280" s="39">
        <f t="shared" si="146"/>
        <v>0</v>
      </c>
      <c r="O280" s="39">
        <f t="shared" si="146"/>
        <v>0</v>
      </c>
      <c r="P280" s="39">
        <f t="shared" si="146"/>
        <v>0</v>
      </c>
      <c r="Q280" s="39">
        <f t="shared" si="146"/>
        <v>0</v>
      </c>
      <c r="R280" s="39">
        <f t="shared" si="146"/>
        <v>0</v>
      </c>
      <c r="S280" s="39">
        <f t="shared" si="146"/>
        <v>0</v>
      </c>
      <c r="T280" s="39">
        <f t="shared" si="146"/>
        <v>0</v>
      </c>
      <c r="U280" s="39">
        <f t="shared" si="146"/>
        <v>148201.13</v>
      </c>
      <c r="V280" s="39">
        <f t="shared" si="146"/>
        <v>0</v>
      </c>
      <c r="W280" s="39">
        <f t="shared" si="146"/>
        <v>0</v>
      </c>
      <c r="X280" s="39">
        <f t="shared" si="146"/>
        <v>0</v>
      </c>
      <c r="Y280" s="39">
        <f t="shared" si="146"/>
        <v>0</v>
      </c>
      <c r="Z280" s="39">
        <f t="shared" si="146"/>
        <v>0</v>
      </c>
      <c r="AN280" s="6">
        <f>L280-M280</f>
        <v>0</v>
      </c>
    </row>
    <row r="281" spans="1:41" ht="60" customHeight="1">
      <c r="A281" s="130"/>
      <c r="B281" s="130"/>
      <c r="C281" s="131"/>
      <c r="D281" s="154"/>
      <c r="E281" s="43" t="s">
        <v>21</v>
      </c>
      <c r="F281" s="39">
        <f t="shared" ref="F281:F285" si="147">G281+I281+J281+L281+Q281+S281+U281+V281+W281+Y281+Z281</f>
        <v>0</v>
      </c>
      <c r="G281" s="39">
        <f t="shared" ref="G281:Z281" si="148">G272</f>
        <v>0</v>
      </c>
      <c r="H281" s="39">
        <f t="shared" si="148"/>
        <v>0</v>
      </c>
      <c r="I281" s="39">
        <f t="shared" si="148"/>
        <v>0</v>
      </c>
      <c r="J281" s="39">
        <f t="shared" si="148"/>
        <v>0</v>
      </c>
      <c r="K281" s="39">
        <f t="shared" si="148"/>
        <v>0</v>
      </c>
      <c r="L281" s="39">
        <f t="shared" si="148"/>
        <v>0</v>
      </c>
      <c r="M281" s="39">
        <f t="shared" si="148"/>
        <v>0</v>
      </c>
      <c r="N281" s="39">
        <f t="shared" si="148"/>
        <v>0</v>
      </c>
      <c r="O281" s="39">
        <f t="shared" si="148"/>
        <v>0</v>
      </c>
      <c r="P281" s="39">
        <f t="shared" si="148"/>
        <v>0</v>
      </c>
      <c r="Q281" s="39">
        <f t="shared" si="148"/>
        <v>0</v>
      </c>
      <c r="R281" s="39">
        <f t="shared" si="148"/>
        <v>0</v>
      </c>
      <c r="S281" s="39">
        <f t="shared" si="148"/>
        <v>0</v>
      </c>
      <c r="T281" s="39">
        <f t="shared" si="148"/>
        <v>0</v>
      </c>
      <c r="U281" s="39">
        <f t="shared" si="148"/>
        <v>0</v>
      </c>
      <c r="V281" s="39">
        <f t="shared" si="148"/>
        <v>0</v>
      </c>
      <c r="W281" s="39">
        <f t="shared" si="148"/>
        <v>0</v>
      </c>
      <c r="X281" s="39">
        <f t="shared" si="148"/>
        <v>0</v>
      </c>
      <c r="Y281" s="39">
        <f t="shared" si="148"/>
        <v>0</v>
      </c>
      <c r="Z281" s="39">
        <f t="shared" si="148"/>
        <v>0</v>
      </c>
    </row>
    <row r="282" spans="1:41" ht="120" customHeight="1">
      <c r="A282" s="130"/>
      <c r="B282" s="130"/>
      <c r="C282" s="131"/>
      <c r="D282" s="154" t="s">
        <v>22</v>
      </c>
      <c r="E282" s="43" t="s">
        <v>44</v>
      </c>
      <c r="F282" s="39">
        <f t="shared" si="147"/>
        <v>0</v>
      </c>
      <c r="G282" s="39">
        <f t="shared" ref="G282:Z282" si="149">G273</f>
        <v>0</v>
      </c>
      <c r="H282" s="39">
        <f t="shared" si="149"/>
        <v>0</v>
      </c>
      <c r="I282" s="39">
        <f t="shared" si="149"/>
        <v>0</v>
      </c>
      <c r="J282" s="39">
        <f t="shared" si="149"/>
        <v>0</v>
      </c>
      <c r="K282" s="39">
        <f t="shared" si="149"/>
        <v>0</v>
      </c>
      <c r="L282" s="39">
        <f t="shared" si="149"/>
        <v>0</v>
      </c>
      <c r="M282" s="39">
        <f t="shared" si="149"/>
        <v>0</v>
      </c>
      <c r="N282" s="39">
        <f t="shared" si="149"/>
        <v>0</v>
      </c>
      <c r="O282" s="39">
        <f t="shared" si="149"/>
        <v>0</v>
      </c>
      <c r="P282" s="39">
        <f t="shared" si="149"/>
        <v>0</v>
      </c>
      <c r="Q282" s="39">
        <f t="shared" si="149"/>
        <v>0</v>
      </c>
      <c r="R282" s="39">
        <f t="shared" si="149"/>
        <v>0</v>
      </c>
      <c r="S282" s="39">
        <f t="shared" si="149"/>
        <v>0</v>
      </c>
      <c r="T282" s="39">
        <f t="shared" si="149"/>
        <v>0</v>
      </c>
      <c r="U282" s="39">
        <f t="shared" si="149"/>
        <v>0</v>
      </c>
      <c r="V282" s="39">
        <f t="shared" si="149"/>
        <v>0</v>
      </c>
      <c r="W282" s="39">
        <f t="shared" si="149"/>
        <v>0</v>
      </c>
      <c r="X282" s="39">
        <f t="shared" si="149"/>
        <v>0</v>
      </c>
      <c r="Y282" s="39">
        <f t="shared" si="149"/>
        <v>0</v>
      </c>
      <c r="Z282" s="39">
        <f t="shared" si="149"/>
        <v>0</v>
      </c>
    </row>
    <row r="283" spans="1:41" ht="30" customHeight="1">
      <c r="A283" s="130"/>
      <c r="B283" s="130"/>
      <c r="C283" s="131"/>
      <c r="D283" s="154"/>
      <c r="E283" s="43" t="s">
        <v>24</v>
      </c>
      <c r="F283" s="39">
        <f t="shared" si="147"/>
        <v>0</v>
      </c>
      <c r="G283" s="39">
        <f t="shared" ref="G283:Z283" si="150">G274</f>
        <v>0</v>
      </c>
      <c r="H283" s="39">
        <f t="shared" si="150"/>
        <v>0</v>
      </c>
      <c r="I283" s="39">
        <f t="shared" si="150"/>
        <v>0</v>
      </c>
      <c r="J283" s="39">
        <f t="shared" si="150"/>
        <v>0</v>
      </c>
      <c r="K283" s="39">
        <f t="shared" si="150"/>
        <v>0</v>
      </c>
      <c r="L283" s="39">
        <f t="shared" si="150"/>
        <v>0</v>
      </c>
      <c r="M283" s="39">
        <f t="shared" si="150"/>
        <v>0</v>
      </c>
      <c r="N283" s="39">
        <f t="shared" si="150"/>
        <v>0</v>
      </c>
      <c r="O283" s="39">
        <f t="shared" si="150"/>
        <v>0</v>
      </c>
      <c r="P283" s="39">
        <f t="shared" si="150"/>
        <v>0</v>
      </c>
      <c r="Q283" s="39">
        <f t="shared" si="150"/>
        <v>0</v>
      </c>
      <c r="R283" s="39">
        <f t="shared" si="150"/>
        <v>0</v>
      </c>
      <c r="S283" s="39">
        <f t="shared" si="150"/>
        <v>0</v>
      </c>
      <c r="T283" s="39">
        <f t="shared" si="150"/>
        <v>0</v>
      </c>
      <c r="U283" s="39">
        <f t="shared" si="150"/>
        <v>0</v>
      </c>
      <c r="V283" s="39">
        <f t="shared" si="150"/>
        <v>0</v>
      </c>
      <c r="W283" s="39">
        <f t="shared" si="150"/>
        <v>0</v>
      </c>
      <c r="X283" s="39">
        <f t="shared" si="150"/>
        <v>0</v>
      </c>
      <c r="Y283" s="39">
        <f t="shared" si="150"/>
        <v>0</v>
      </c>
      <c r="Z283" s="39">
        <f t="shared" si="150"/>
        <v>0</v>
      </c>
    </row>
    <row r="284" spans="1:41" ht="30" customHeight="1">
      <c r="A284" s="130"/>
      <c r="B284" s="130"/>
      <c r="C284" s="131"/>
      <c r="D284" s="154"/>
      <c r="E284" s="43" t="s">
        <v>25</v>
      </c>
      <c r="F284" s="39">
        <f t="shared" si="147"/>
        <v>0</v>
      </c>
      <c r="G284" s="39">
        <f t="shared" ref="G284:Z284" si="151">G275</f>
        <v>0</v>
      </c>
      <c r="H284" s="39">
        <f t="shared" si="151"/>
        <v>0</v>
      </c>
      <c r="I284" s="39">
        <f t="shared" si="151"/>
        <v>0</v>
      </c>
      <c r="J284" s="39">
        <f t="shared" si="151"/>
        <v>0</v>
      </c>
      <c r="K284" s="39">
        <f t="shared" si="151"/>
        <v>0</v>
      </c>
      <c r="L284" s="39">
        <f t="shared" si="151"/>
        <v>0</v>
      </c>
      <c r="M284" s="39">
        <f t="shared" si="151"/>
        <v>0</v>
      </c>
      <c r="N284" s="39">
        <f t="shared" si="151"/>
        <v>0</v>
      </c>
      <c r="O284" s="39">
        <f t="shared" si="151"/>
        <v>0</v>
      </c>
      <c r="P284" s="39">
        <f t="shared" si="151"/>
        <v>0</v>
      </c>
      <c r="Q284" s="39">
        <f t="shared" si="151"/>
        <v>0</v>
      </c>
      <c r="R284" s="39">
        <f t="shared" si="151"/>
        <v>0</v>
      </c>
      <c r="S284" s="39">
        <f t="shared" si="151"/>
        <v>0</v>
      </c>
      <c r="T284" s="39">
        <f t="shared" si="151"/>
        <v>0</v>
      </c>
      <c r="U284" s="39">
        <f t="shared" si="151"/>
        <v>0</v>
      </c>
      <c r="V284" s="39">
        <f t="shared" si="151"/>
        <v>0</v>
      </c>
      <c r="W284" s="39">
        <f t="shared" si="151"/>
        <v>0</v>
      </c>
      <c r="X284" s="39">
        <f t="shared" si="151"/>
        <v>0</v>
      </c>
      <c r="Y284" s="39">
        <f t="shared" si="151"/>
        <v>0</v>
      </c>
      <c r="Z284" s="39">
        <f t="shared" si="151"/>
        <v>0</v>
      </c>
    </row>
    <row r="285" spans="1:41" ht="30" customHeight="1">
      <c r="A285" s="130"/>
      <c r="B285" s="130"/>
      <c r="C285" s="131"/>
      <c r="D285" s="154"/>
      <c r="E285" s="43" t="s">
        <v>26</v>
      </c>
      <c r="F285" s="39">
        <f t="shared" si="147"/>
        <v>0</v>
      </c>
      <c r="G285" s="39">
        <f t="shared" ref="G285:Z285" si="152">G276</f>
        <v>0</v>
      </c>
      <c r="H285" s="39">
        <f t="shared" si="152"/>
        <v>0</v>
      </c>
      <c r="I285" s="39">
        <f t="shared" si="152"/>
        <v>0</v>
      </c>
      <c r="J285" s="39">
        <f t="shared" si="152"/>
        <v>0</v>
      </c>
      <c r="K285" s="39">
        <f t="shared" si="152"/>
        <v>0</v>
      </c>
      <c r="L285" s="39">
        <f t="shared" si="152"/>
        <v>0</v>
      </c>
      <c r="M285" s="39">
        <f t="shared" si="152"/>
        <v>0</v>
      </c>
      <c r="N285" s="39">
        <f t="shared" si="152"/>
        <v>0</v>
      </c>
      <c r="O285" s="39">
        <f t="shared" si="152"/>
        <v>0</v>
      </c>
      <c r="P285" s="39">
        <f t="shared" si="152"/>
        <v>0</v>
      </c>
      <c r="Q285" s="39">
        <f t="shared" si="152"/>
        <v>0</v>
      </c>
      <c r="R285" s="39">
        <f t="shared" si="152"/>
        <v>0</v>
      </c>
      <c r="S285" s="39">
        <f t="shared" si="152"/>
        <v>0</v>
      </c>
      <c r="T285" s="39">
        <f t="shared" si="152"/>
        <v>0</v>
      </c>
      <c r="U285" s="39">
        <f t="shared" si="152"/>
        <v>0</v>
      </c>
      <c r="V285" s="39">
        <f t="shared" si="152"/>
        <v>0</v>
      </c>
      <c r="W285" s="39">
        <f t="shared" si="152"/>
        <v>0</v>
      </c>
      <c r="X285" s="39">
        <f t="shared" si="152"/>
        <v>0</v>
      </c>
      <c r="Y285" s="39">
        <f t="shared" si="152"/>
        <v>0</v>
      </c>
      <c r="Z285" s="39">
        <f t="shared" si="152"/>
        <v>0</v>
      </c>
    </row>
    <row r="286" spans="1:41" s="3" customFormat="1" ht="30" customHeight="1">
      <c r="A286" s="130"/>
      <c r="B286" s="130"/>
      <c r="C286" s="131"/>
      <c r="D286" s="182" t="s">
        <v>27</v>
      </c>
      <c r="E286" s="182"/>
      <c r="F286" s="39">
        <f>F280+F281+F282+F283+F284+F285</f>
        <v>148201.13</v>
      </c>
      <c r="G286" s="39">
        <f t="shared" ref="G286:Z286" si="153">G280+G281+G282+G283+G284+G285</f>
        <v>0</v>
      </c>
      <c r="H286" s="39">
        <f t="shared" si="153"/>
        <v>0</v>
      </c>
      <c r="I286" s="39">
        <f t="shared" si="153"/>
        <v>0</v>
      </c>
      <c r="J286" s="39">
        <f t="shared" si="153"/>
        <v>0</v>
      </c>
      <c r="K286" s="39">
        <f t="shared" si="153"/>
        <v>0</v>
      </c>
      <c r="L286" s="39">
        <f t="shared" si="153"/>
        <v>0</v>
      </c>
      <c r="M286" s="39">
        <f t="shared" si="153"/>
        <v>0</v>
      </c>
      <c r="N286" s="39">
        <f t="shared" si="153"/>
        <v>0</v>
      </c>
      <c r="O286" s="39">
        <f t="shared" si="153"/>
        <v>0</v>
      </c>
      <c r="P286" s="39">
        <f t="shared" si="153"/>
        <v>0</v>
      </c>
      <c r="Q286" s="39">
        <f t="shared" si="153"/>
        <v>0</v>
      </c>
      <c r="R286" s="39">
        <f t="shared" si="153"/>
        <v>0</v>
      </c>
      <c r="S286" s="39">
        <f t="shared" si="153"/>
        <v>0</v>
      </c>
      <c r="T286" s="39">
        <f t="shared" si="153"/>
        <v>0</v>
      </c>
      <c r="U286" s="39">
        <f t="shared" si="153"/>
        <v>148201.13</v>
      </c>
      <c r="V286" s="39">
        <f t="shared" si="153"/>
        <v>0</v>
      </c>
      <c r="W286" s="39">
        <f t="shared" si="153"/>
        <v>0</v>
      </c>
      <c r="X286" s="39">
        <f t="shared" si="153"/>
        <v>0</v>
      </c>
      <c r="Y286" s="39">
        <f t="shared" si="153"/>
        <v>0</v>
      </c>
      <c r="Z286" s="39">
        <f t="shared" si="153"/>
        <v>0</v>
      </c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N286" s="6">
        <f>L286-M286</f>
        <v>0</v>
      </c>
      <c r="AO286" s="14"/>
    </row>
    <row r="287" spans="1:41" ht="75" customHeight="1">
      <c r="A287" s="130"/>
      <c r="B287" s="130"/>
      <c r="C287" s="131"/>
      <c r="D287" s="127" t="s">
        <v>45</v>
      </c>
      <c r="E287" s="128"/>
      <c r="F287" s="41">
        <f>ROUND(F286/C280,2)</f>
        <v>216.7</v>
      </c>
      <c r="G287" s="41">
        <f>ROUND(G286/C280,2)</f>
        <v>0</v>
      </c>
      <c r="H287" s="41">
        <f>ROUND(H286/C280,2)</f>
        <v>0</v>
      </c>
      <c r="I287" s="41">
        <f>ROUND(I286/C280,2)</f>
        <v>0</v>
      </c>
      <c r="J287" s="41">
        <f>ROUND(J286/C280,2)</f>
        <v>0</v>
      </c>
      <c r="K287" s="41">
        <f>ROUND(K286/C280,2)</f>
        <v>0</v>
      </c>
      <c r="L287" s="41">
        <f>ROUND(L286/C280,2)</f>
        <v>0</v>
      </c>
      <c r="M287" s="41">
        <f>ROUND(M286/C280,2)</f>
        <v>0</v>
      </c>
      <c r="N287" s="41">
        <f>ROUND(N286/C280,2)</f>
        <v>0</v>
      </c>
      <c r="O287" s="41">
        <f>ROUND(O286/C280,2)</f>
        <v>0</v>
      </c>
      <c r="P287" s="41">
        <f>ROUND(P286/C280,2)</f>
        <v>0</v>
      </c>
      <c r="Q287" s="41">
        <f>ROUND(Q286/C280,2)</f>
        <v>0</v>
      </c>
      <c r="R287" s="41">
        <f>ROUND(R286/C280,2)</f>
        <v>0</v>
      </c>
      <c r="S287" s="41">
        <f>ROUND(S286/C280,2)</f>
        <v>0</v>
      </c>
      <c r="T287" s="41">
        <f>ROUND(T286/C280,2)</f>
        <v>0</v>
      </c>
      <c r="U287" s="41">
        <f>ROUND(U286/C280,2)</f>
        <v>216.7</v>
      </c>
      <c r="V287" s="41">
        <f>ROUND(V286/C280,2)</f>
        <v>0</v>
      </c>
      <c r="W287" s="41">
        <f>ROUND(W286/C280,2)</f>
        <v>0</v>
      </c>
      <c r="X287" s="41">
        <f>ROUND(X286/C280,2)</f>
        <v>0</v>
      </c>
      <c r="Y287" s="41">
        <f>ROUND(Y286/C280,2)</f>
        <v>0</v>
      </c>
      <c r="Z287" s="41">
        <f>ROUND(Z286/C280,2)</f>
        <v>0</v>
      </c>
      <c r="AC287" s="8" t="b">
        <v>0</v>
      </c>
      <c r="AD287" s="8" t="b">
        <v>0</v>
      </c>
      <c r="AE287" s="8" t="b">
        <v>0</v>
      </c>
      <c r="AF287" s="8" t="b">
        <v>0</v>
      </c>
      <c r="AG287" s="8" t="b">
        <v>0</v>
      </c>
      <c r="AH287" s="8" t="b">
        <v>0</v>
      </c>
      <c r="AI287" s="8" t="b">
        <v>0</v>
      </c>
      <c r="AJ287" s="8" t="b">
        <v>0</v>
      </c>
      <c r="AK287" s="8" t="b">
        <v>0</v>
      </c>
      <c r="AL287" s="8" t="b">
        <v>0</v>
      </c>
    </row>
    <row r="288" spans="1:41" ht="90" customHeight="1">
      <c r="A288" s="130"/>
      <c r="B288" s="130"/>
      <c r="C288" s="131"/>
      <c r="D288" s="127" t="s">
        <v>46</v>
      </c>
      <c r="E288" s="128"/>
      <c r="F288" s="39" t="s">
        <v>28</v>
      </c>
      <c r="G288" s="42">
        <f>IF(AC288=FALSE,0,AC288)</f>
        <v>0</v>
      </c>
      <c r="H288" s="42" t="s">
        <v>28</v>
      </c>
      <c r="I288" s="42">
        <f>IF(AD288=FALSE,0,AD288)</f>
        <v>0</v>
      </c>
      <c r="J288" s="42">
        <f>IF(AE288=FALSE,0,AE288)</f>
        <v>0</v>
      </c>
      <c r="K288" s="42" t="s">
        <v>28</v>
      </c>
      <c r="L288" s="42">
        <f>IF(AF288=FALSE,0,AF288)</f>
        <v>0</v>
      </c>
      <c r="M288" s="42" t="s">
        <v>28</v>
      </c>
      <c r="N288" s="42" t="s">
        <v>28</v>
      </c>
      <c r="O288" s="42" t="s">
        <v>28</v>
      </c>
      <c r="P288" s="42" t="s">
        <v>28</v>
      </c>
      <c r="Q288" s="42">
        <f>IF(AG288=FALSE,0,AG288)</f>
        <v>0</v>
      </c>
      <c r="R288" s="42" t="s">
        <v>28</v>
      </c>
      <c r="S288" s="42">
        <f>IF(AH288=FALSE,0,AH288)</f>
        <v>0</v>
      </c>
      <c r="T288" s="42" t="s">
        <v>28</v>
      </c>
      <c r="U288" s="42">
        <f>IF(AI288=FALSE,0,AI288)</f>
        <v>0</v>
      </c>
      <c r="V288" s="42">
        <f>IF(AJ288=FALSE,0,AJ288)</f>
        <v>0</v>
      </c>
      <c r="W288" s="42">
        <f>IF(AK288=FALSE,0,AK288)</f>
        <v>0</v>
      </c>
      <c r="X288" s="42" t="s">
        <v>28</v>
      </c>
      <c r="Y288" s="42">
        <f>IF(AL288=FALSE,0,AL288)</f>
        <v>0</v>
      </c>
      <c r="Z288" s="42" t="s">
        <v>28</v>
      </c>
      <c r="AC288" s="8" t="b">
        <v>0</v>
      </c>
      <c r="AD288" s="8" t="b">
        <v>0</v>
      </c>
      <c r="AE288" s="8" t="b">
        <v>0</v>
      </c>
      <c r="AF288" s="8" t="b">
        <v>0</v>
      </c>
      <c r="AG288" s="8" t="b">
        <v>0</v>
      </c>
      <c r="AH288" s="8" t="b">
        <v>0</v>
      </c>
      <c r="AI288" s="8" t="b">
        <v>0</v>
      </c>
      <c r="AJ288" s="8" t="b">
        <v>0</v>
      </c>
      <c r="AK288" s="8" t="b">
        <v>0</v>
      </c>
      <c r="AL288" s="8" t="b">
        <v>0</v>
      </c>
    </row>
    <row r="289" spans="1:41" ht="15" customHeight="1">
      <c r="A289" s="125" t="s">
        <v>70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26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41" ht="15" customHeight="1">
      <c r="A290" s="149" t="s">
        <v>16</v>
      </c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1"/>
    </row>
    <row r="291" spans="1:41" ht="30" customHeight="1">
      <c r="A291" s="135" t="s">
        <v>17</v>
      </c>
      <c r="B291" s="138" t="s">
        <v>71</v>
      </c>
      <c r="C291" s="141">
        <v>4940.54</v>
      </c>
      <c r="D291" s="138" t="s">
        <v>19</v>
      </c>
      <c r="E291" s="38" t="s">
        <v>20</v>
      </c>
      <c r="F291" s="39">
        <f>G291+I291+J291+L291+Q291+S291+U291+V291+W291+Y291+Z291</f>
        <v>5791795.04</v>
      </c>
      <c r="G291" s="40">
        <v>5791795.04</v>
      </c>
      <c r="H291" s="39">
        <v>0</v>
      </c>
      <c r="I291" s="40">
        <v>0</v>
      </c>
      <c r="J291" s="40">
        <v>0</v>
      </c>
      <c r="K291" s="39">
        <v>0</v>
      </c>
      <c r="L291" s="40">
        <v>0</v>
      </c>
      <c r="M291" s="39">
        <v>0</v>
      </c>
      <c r="N291" s="39">
        <v>0</v>
      </c>
      <c r="O291" s="39">
        <v>0</v>
      </c>
      <c r="P291" s="39">
        <v>0</v>
      </c>
      <c r="Q291" s="40">
        <v>0</v>
      </c>
      <c r="R291" s="39">
        <v>0</v>
      </c>
      <c r="S291" s="40">
        <v>0</v>
      </c>
      <c r="T291" s="39">
        <v>0</v>
      </c>
      <c r="U291" s="40">
        <v>0</v>
      </c>
      <c r="V291" s="40">
        <v>0</v>
      </c>
      <c r="W291" s="40">
        <v>0</v>
      </c>
      <c r="X291" s="39">
        <v>0</v>
      </c>
      <c r="Y291" s="40">
        <v>0</v>
      </c>
      <c r="Z291" s="39">
        <v>0</v>
      </c>
      <c r="AN291" s="6">
        <f>L291-M291</f>
        <v>0</v>
      </c>
    </row>
    <row r="292" spans="1:41" ht="60" customHeight="1">
      <c r="A292" s="136"/>
      <c r="B292" s="139"/>
      <c r="C292" s="142"/>
      <c r="D292" s="140"/>
      <c r="E292" s="38" t="s">
        <v>21</v>
      </c>
      <c r="F292" s="39">
        <f t="shared" ref="F292:F296" si="154">G292+I292+J292+L292+Q292+S292+U292+V292+W292+Y292+Z292</f>
        <v>0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41" ht="120" customHeight="1">
      <c r="A293" s="136"/>
      <c r="B293" s="139"/>
      <c r="C293" s="142"/>
      <c r="D293" s="138" t="s">
        <v>22</v>
      </c>
      <c r="E293" s="38" t="s">
        <v>23</v>
      </c>
      <c r="F293" s="39">
        <f t="shared" si="154"/>
        <v>0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41" ht="30" customHeight="1">
      <c r="A294" s="136"/>
      <c r="B294" s="139"/>
      <c r="C294" s="142"/>
      <c r="D294" s="139"/>
      <c r="E294" s="38" t="s">
        <v>24</v>
      </c>
      <c r="F294" s="39">
        <f t="shared" si="154"/>
        <v>0</v>
      </c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41" ht="30" customHeight="1">
      <c r="A295" s="136"/>
      <c r="B295" s="139"/>
      <c r="C295" s="142"/>
      <c r="D295" s="139"/>
      <c r="E295" s="38" t="s">
        <v>25</v>
      </c>
      <c r="F295" s="39">
        <f t="shared" si="154"/>
        <v>0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41" ht="30" customHeight="1">
      <c r="A296" s="136"/>
      <c r="B296" s="139"/>
      <c r="C296" s="142"/>
      <c r="D296" s="140"/>
      <c r="E296" s="38" t="s">
        <v>26</v>
      </c>
      <c r="F296" s="39">
        <f t="shared" si="154"/>
        <v>0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41" ht="30" customHeight="1">
      <c r="A297" s="136"/>
      <c r="B297" s="139"/>
      <c r="C297" s="142"/>
      <c r="D297" s="127" t="s">
        <v>27</v>
      </c>
      <c r="E297" s="128"/>
      <c r="F297" s="39">
        <f>F291+F292+F293+F294+F295+F296</f>
        <v>5791795.04</v>
      </c>
      <c r="G297" s="39">
        <f t="shared" ref="G297:Z297" si="155">G291+G292+G293+G294+G295+G296</f>
        <v>5791795.04</v>
      </c>
      <c r="H297" s="39">
        <f t="shared" si="155"/>
        <v>0</v>
      </c>
      <c r="I297" s="39">
        <f t="shared" si="155"/>
        <v>0</v>
      </c>
      <c r="J297" s="39">
        <f t="shared" si="155"/>
        <v>0</v>
      </c>
      <c r="K297" s="39">
        <f t="shared" si="155"/>
        <v>0</v>
      </c>
      <c r="L297" s="39">
        <f t="shared" si="155"/>
        <v>0</v>
      </c>
      <c r="M297" s="39">
        <f t="shared" si="155"/>
        <v>0</v>
      </c>
      <c r="N297" s="39">
        <f t="shared" si="155"/>
        <v>0</v>
      </c>
      <c r="O297" s="39">
        <f t="shared" si="155"/>
        <v>0</v>
      </c>
      <c r="P297" s="39">
        <f t="shared" si="155"/>
        <v>0</v>
      </c>
      <c r="Q297" s="39">
        <f t="shared" si="155"/>
        <v>0</v>
      </c>
      <c r="R297" s="39">
        <f t="shared" si="155"/>
        <v>0</v>
      </c>
      <c r="S297" s="39">
        <f t="shared" si="155"/>
        <v>0</v>
      </c>
      <c r="T297" s="39">
        <f t="shared" si="155"/>
        <v>0</v>
      </c>
      <c r="U297" s="39">
        <f t="shared" si="155"/>
        <v>0</v>
      </c>
      <c r="V297" s="39">
        <f t="shared" si="155"/>
        <v>0</v>
      </c>
      <c r="W297" s="39">
        <f t="shared" si="155"/>
        <v>0</v>
      </c>
      <c r="X297" s="39">
        <f t="shared" si="155"/>
        <v>0</v>
      </c>
      <c r="Y297" s="39">
        <f t="shared" si="155"/>
        <v>0</v>
      </c>
      <c r="Z297" s="39">
        <f t="shared" si="155"/>
        <v>0</v>
      </c>
      <c r="AN297" s="6">
        <f>L297-M297</f>
        <v>0</v>
      </c>
      <c r="AO297" s="14"/>
    </row>
    <row r="298" spans="1:41" ht="75" customHeight="1">
      <c r="A298" s="136"/>
      <c r="B298" s="139"/>
      <c r="C298" s="142"/>
      <c r="D298" s="127" t="s">
        <v>45</v>
      </c>
      <c r="E298" s="128"/>
      <c r="F298" s="41">
        <f>ROUND(F297/C291,2)</f>
        <v>1172.3</v>
      </c>
      <c r="G298" s="41">
        <f>ROUND(G297/C291,2)</f>
        <v>1172.3</v>
      </c>
      <c r="H298" s="41">
        <f>ROUND(H297/C291,2)</f>
        <v>0</v>
      </c>
      <c r="I298" s="41">
        <f>ROUND(I297/C291,2)</f>
        <v>0</v>
      </c>
      <c r="J298" s="41">
        <f>ROUND(J297/C291,2)</f>
        <v>0</v>
      </c>
      <c r="K298" s="41">
        <f>ROUND(K297/C291,2)</f>
        <v>0</v>
      </c>
      <c r="L298" s="41">
        <f>ROUND(L297/C291,2)</f>
        <v>0</v>
      </c>
      <c r="M298" s="41">
        <f>ROUND(M297/C291,2)</f>
        <v>0</v>
      </c>
      <c r="N298" s="41">
        <f>ROUND(N297/C291,2)</f>
        <v>0</v>
      </c>
      <c r="O298" s="41">
        <f>ROUND(O297/C291,2)</f>
        <v>0</v>
      </c>
      <c r="P298" s="41">
        <f>ROUND(P297/C291,2)</f>
        <v>0</v>
      </c>
      <c r="Q298" s="41">
        <f>ROUND(Q297/C291,2)</f>
        <v>0</v>
      </c>
      <c r="R298" s="41">
        <f>ROUND(R297/C291,2)</f>
        <v>0</v>
      </c>
      <c r="S298" s="41">
        <f>ROUND(S297/C291,2)</f>
        <v>0</v>
      </c>
      <c r="T298" s="41">
        <f>ROUND(T297/C291,2)</f>
        <v>0</v>
      </c>
      <c r="U298" s="41">
        <f>ROUND(U297/C291,2)</f>
        <v>0</v>
      </c>
      <c r="V298" s="41">
        <f>ROUND(V297/C291,2)</f>
        <v>0</v>
      </c>
      <c r="W298" s="41">
        <f>ROUND(W297/C291,2)</f>
        <v>0</v>
      </c>
      <c r="X298" s="41">
        <f>ROUND(X297/C291,2)</f>
        <v>0</v>
      </c>
      <c r="Y298" s="41">
        <f>ROUND(Y297/C291,2)</f>
        <v>0</v>
      </c>
      <c r="Z298" s="41">
        <f>ROUND(Z297/C291,2)</f>
        <v>0</v>
      </c>
      <c r="AC298" s="8" t="b">
        <v>0</v>
      </c>
      <c r="AD298" s="8" t="b">
        <v>0</v>
      </c>
      <c r="AE298" s="8" t="b">
        <v>0</v>
      </c>
      <c r="AF298" s="8" t="b">
        <v>0</v>
      </c>
      <c r="AG298" s="8" t="b">
        <v>0</v>
      </c>
      <c r="AH298" s="8" t="b">
        <v>0</v>
      </c>
      <c r="AI298" s="8" t="b">
        <v>0</v>
      </c>
      <c r="AJ298" s="8" t="b">
        <v>0</v>
      </c>
      <c r="AK298" s="8" t="b">
        <v>0</v>
      </c>
      <c r="AL298" s="8" t="b">
        <v>0</v>
      </c>
    </row>
    <row r="299" spans="1:41" ht="90" customHeight="1">
      <c r="A299" s="137"/>
      <c r="B299" s="140"/>
      <c r="C299" s="143"/>
      <c r="D299" s="127" t="s">
        <v>46</v>
      </c>
      <c r="E299" s="128"/>
      <c r="F299" s="39" t="s">
        <v>28</v>
      </c>
      <c r="G299" s="42">
        <f>IF(AC299=FALSE,0,AC299)</f>
        <v>1172.3</v>
      </c>
      <c r="H299" s="42" t="s">
        <v>28</v>
      </c>
      <c r="I299" s="42">
        <f>IF(AD299=FALSE,0,AD299)</f>
        <v>0</v>
      </c>
      <c r="J299" s="42">
        <f>IF(AE299=FALSE,0,AE299)</f>
        <v>0</v>
      </c>
      <c r="K299" s="42" t="s">
        <v>28</v>
      </c>
      <c r="L299" s="42">
        <f>IF(AF299=FALSE,0,AF299)</f>
        <v>0</v>
      </c>
      <c r="M299" s="42" t="s">
        <v>28</v>
      </c>
      <c r="N299" s="42" t="s">
        <v>28</v>
      </c>
      <c r="O299" s="42" t="s">
        <v>28</v>
      </c>
      <c r="P299" s="42" t="s">
        <v>28</v>
      </c>
      <c r="Q299" s="42">
        <f>IF(AG299=FALSE,0,AG299)</f>
        <v>0</v>
      </c>
      <c r="R299" s="42" t="s">
        <v>28</v>
      </c>
      <c r="S299" s="42">
        <f>IF(AH299=FALSE,0,AH299)</f>
        <v>0</v>
      </c>
      <c r="T299" s="42" t="s">
        <v>28</v>
      </c>
      <c r="U299" s="42">
        <f>IF(AI299=FALSE,0,AI299)</f>
        <v>0</v>
      </c>
      <c r="V299" s="42">
        <f>IF(AJ299=FALSE,0,AJ299)</f>
        <v>0</v>
      </c>
      <c r="W299" s="42">
        <f>IF(AK299=FALSE,0,AK299)</f>
        <v>0</v>
      </c>
      <c r="X299" s="42" t="s">
        <v>28</v>
      </c>
      <c r="Y299" s="42">
        <f>IF(AL299=FALSE,0,AL299)</f>
        <v>0</v>
      </c>
      <c r="Z299" s="42" t="s">
        <v>28</v>
      </c>
      <c r="AC299" s="8">
        <v>1172.3</v>
      </c>
      <c r="AD299" s="8" t="b">
        <v>0</v>
      </c>
      <c r="AE299" s="8" t="b">
        <v>0</v>
      </c>
      <c r="AF299" s="8" t="b">
        <v>0</v>
      </c>
      <c r="AG299" s="8" t="b">
        <v>0</v>
      </c>
      <c r="AH299" s="8" t="b">
        <v>0</v>
      </c>
      <c r="AI299" s="8" t="b">
        <v>0</v>
      </c>
      <c r="AJ299" s="8" t="b">
        <v>0</v>
      </c>
      <c r="AK299" s="8" t="b">
        <v>0</v>
      </c>
      <c r="AL299" s="8" t="b">
        <v>0</v>
      </c>
    </row>
    <row r="300" spans="1:41" ht="30" customHeight="1">
      <c r="A300" s="135"/>
      <c r="B300" s="138" t="s">
        <v>295</v>
      </c>
      <c r="C300" s="141">
        <f>C291</f>
        <v>4940.54</v>
      </c>
      <c r="D300" s="138" t="s">
        <v>19</v>
      </c>
      <c r="E300" s="38" t="s">
        <v>20</v>
      </c>
      <c r="F300" s="39">
        <f>G300+I300+J300+L300+Q300+S300+U300+V300+W300+Y300+Z300</f>
        <v>5791795.04</v>
      </c>
      <c r="G300" s="40">
        <f>G291</f>
        <v>5791795.04</v>
      </c>
      <c r="H300" s="39">
        <f t="shared" ref="H300:Z300" si="156">H291</f>
        <v>0</v>
      </c>
      <c r="I300" s="39">
        <f t="shared" si="156"/>
        <v>0</v>
      </c>
      <c r="J300" s="39">
        <f t="shared" si="156"/>
        <v>0</v>
      </c>
      <c r="K300" s="39">
        <f t="shared" si="156"/>
        <v>0</v>
      </c>
      <c r="L300" s="39">
        <f t="shared" si="156"/>
        <v>0</v>
      </c>
      <c r="M300" s="39">
        <f t="shared" si="156"/>
        <v>0</v>
      </c>
      <c r="N300" s="39">
        <f t="shared" si="156"/>
        <v>0</v>
      </c>
      <c r="O300" s="39">
        <f t="shared" si="156"/>
        <v>0</v>
      </c>
      <c r="P300" s="39">
        <f t="shared" si="156"/>
        <v>0</v>
      </c>
      <c r="Q300" s="39">
        <f t="shared" si="156"/>
        <v>0</v>
      </c>
      <c r="R300" s="39">
        <f t="shared" si="156"/>
        <v>0</v>
      </c>
      <c r="S300" s="39">
        <f t="shared" si="156"/>
        <v>0</v>
      </c>
      <c r="T300" s="39">
        <f t="shared" si="156"/>
        <v>0</v>
      </c>
      <c r="U300" s="39">
        <f t="shared" si="156"/>
        <v>0</v>
      </c>
      <c r="V300" s="39">
        <f t="shared" si="156"/>
        <v>0</v>
      </c>
      <c r="W300" s="39">
        <f t="shared" si="156"/>
        <v>0</v>
      </c>
      <c r="X300" s="39">
        <f t="shared" si="156"/>
        <v>0</v>
      </c>
      <c r="Y300" s="39">
        <f t="shared" si="156"/>
        <v>0</v>
      </c>
      <c r="Z300" s="39">
        <f t="shared" si="156"/>
        <v>0</v>
      </c>
      <c r="AN300" s="6">
        <f>L300-M300</f>
        <v>0</v>
      </c>
    </row>
    <row r="301" spans="1:41" ht="60" customHeight="1">
      <c r="A301" s="136"/>
      <c r="B301" s="139"/>
      <c r="C301" s="142"/>
      <c r="D301" s="140"/>
      <c r="E301" s="38" t="s">
        <v>21</v>
      </c>
      <c r="F301" s="39">
        <f t="shared" ref="F301:F305" si="157">G301+I301+J301+L301+Q301+S301+U301+V301+W301+Y301+Z301</f>
        <v>0</v>
      </c>
      <c r="G301" s="39">
        <f t="shared" ref="G301:Z301" si="158">G292</f>
        <v>0</v>
      </c>
      <c r="H301" s="39">
        <f t="shared" si="158"/>
        <v>0</v>
      </c>
      <c r="I301" s="39">
        <f t="shared" si="158"/>
        <v>0</v>
      </c>
      <c r="J301" s="39">
        <f t="shared" si="158"/>
        <v>0</v>
      </c>
      <c r="K301" s="39">
        <f t="shared" si="158"/>
        <v>0</v>
      </c>
      <c r="L301" s="39">
        <f t="shared" si="158"/>
        <v>0</v>
      </c>
      <c r="M301" s="39">
        <f t="shared" si="158"/>
        <v>0</v>
      </c>
      <c r="N301" s="39">
        <f t="shared" si="158"/>
        <v>0</v>
      </c>
      <c r="O301" s="39">
        <f t="shared" si="158"/>
        <v>0</v>
      </c>
      <c r="P301" s="39">
        <f t="shared" si="158"/>
        <v>0</v>
      </c>
      <c r="Q301" s="39">
        <f t="shared" si="158"/>
        <v>0</v>
      </c>
      <c r="R301" s="39">
        <f t="shared" si="158"/>
        <v>0</v>
      </c>
      <c r="S301" s="39">
        <f t="shared" si="158"/>
        <v>0</v>
      </c>
      <c r="T301" s="39">
        <f t="shared" si="158"/>
        <v>0</v>
      </c>
      <c r="U301" s="39">
        <f t="shared" si="158"/>
        <v>0</v>
      </c>
      <c r="V301" s="39">
        <f t="shared" si="158"/>
        <v>0</v>
      </c>
      <c r="W301" s="39">
        <f t="shared" si="158"/>
        <v>0</v>
      </c>
      <c r="X301" s="39">
        <f t="shared" si="158"/>
        <v>0</v>
      </c>
      <c r="Y301" s="39">
        <f t="shared" si="158"/>
        <v>0</v>
      </c>
      <c r="Z301" s="39">
        <f t="shared" si="158"/>
        <v>0</v>
      </c>
    </row>
    <row r="302" spans="1:41" ht="120" customHeight="1">
      <c r="A302" s="136"/>
      <c r="B302" s="139"/>
      <c r="C302" s="142"/>
      <c r="D302" s="138" t="s">
        <v>22</v>
      </c>
      <c r="E302" s="38" t="s">
        <v>23</v>
      </c>
      <c r="F302" s="39">
        <f t="shared" si="157"/>
        <v>0</v>
      </c>
      <c r="G302" s="39">
        <f t="shared" ref="G302:Z302" si="159">G293</f>
        <v>0</v>
      </c>
      <c r="H302" s="39">
        <f t="shared" si="159"/>
        <v>0</v>
      </c>
      <c r="I302" s="39">
        <f t="shared" si="159"/>
        <v>0</v>
      </c>
      <c r="J302" s="39">
        <f t="shared" si="159"/>
        <v>0</v>
      </c>
      <c r="K302" s="39">
        <f t="shared" si="159"/>
        <v>0</v>
      </c>
      <c r="L302" s="39">
        <f t="shared" si="159"/>
        <v>0</v>
      </c>
      <c r="M302" s="39">
        <f t="shared" si="159"/>
        <v>0</v>
      </c>
      <c r="N302" s="39">
        <f t="shared" si="159"/>
        <v>0</v>
      </c>
      <c r="O302" s="39">
        <f t="shared" si="159"/>
        <v>0</v>
      </c>
      <c r="P302" s="39">
        <f t="shared" si="159"/>
        <v>0</v>
      </c>
      <c r="Q302" s="39">
        <f t="shared" si="159"/>
        <v>0</v>
      </c>
      <c r="R302" s="39">
        <f t="shared" si="159"/>
        <v>0</v>
      </c>
      <c r="S302" s="39">
        <f t="shared" si="159"/>
        <v>0</v>
      </c>
      <c r="T302" s="39">
        <f t="shared" si="159"/>
        <v>0</v>
      </c>
      <c r="U302" s="39">
        <f t="shared" si="159"/>
        <v>0</v>
      </c>
      <c r="V302" s="39">
        <f t="shared" si="159"/>
        <v>0</v>
      </c>
      <c r="W302" s="39">
        <f t="shared" si="159"/>
        <v>0</v>
      </c>
      <c r="X302" s="39">
        <f t="shared" si="159"/>
        <v>0</v>
      </c>
      <c r="Y302" s="39">
        <f t="shared" si="159"/>
        <v>0</v>
      </c>
      <c r="Z302" s="39">
        <f t="shared" si="159"/>
        <v>0</v>
      </c>
    </row>
    <row r="303" spans="1:41" ht="30" customHeight="1">
      <c r="A303" s="136"/>
      <c r="B303" s="139"/>
      <c r="C303" s="142"/>
      <c r="D303" s="139"/>
      <c r="E303" s="38" t="s">
        <v>24</v>
      </c>
      <c r="F303" s="39">
        <f t="shared" si="157"/>
        <v>0</v>
      </c>
      <c r="G303" s="39">
        <f t="shared" ref="G303:Z303" si="160">G294</f>
        <v>0</v>
      </c>
      <c r="H303" s="39">
        <f t="shared" si="160"/>
        <v>0</v>
      </c>
      <c r="I303" s="39">
        <f t="shared" si="160"/>
        <v>0</v>
      </c>
      <c r="J303" s="39">
        <f t="shared" si="160"/>
        <v>0</v>
      </c>
      <c r="K303" s="39">
        <f t="shared" si="160"/>
        <v>0</v>
      </c>
      <c r="L303" s="39">
        <f t="shared" si="160"/>
        <v>0</v>
      </c>
      <c r="M303" s="39">
        <f t="shared" si="160"/>
        <v>0</v>
      </c>
      <c r="N303" s="39">
        <f t="shared" si="160"/>
        <v>0</v>
      </c>
      <c r="O303" s="39">
        <f t="shared" si="160"/>
        <v>0</v>
      </c>
      <c r="P303" s="39">
        <f t="shared" si="160"/>
        <v>0</v>
      </c>
      <c r="Q303" s="39">
        <f t="shared" si="160"/>
        <v>0</v>
      </c>
      <c r="R303" s="39">
        <f t="shared" si="160"/>
        <v>0</v>
      </c>
      <c r="S303" s="39">
        <f t="shared" si="160"/>
        <v>0</v>
      </c>
      <c r="T303" s="39">
        <f t="shared" si="160"/>
        <v>0</v>
      </c>
      <c r="U303" s="39">
        <f t="shared" si="160"/>
        <v>0</v>
      </c>
      <c r="V303" s="39">
        <f t="shared" si="160"/>
        <v>0</v>
      </c>
      <c r="W303" s="39">
        <f t="shared" si="160"/>
        <v>0</v>
      </c>
      <c r="X303" s="39">
        <f t="shared" si="160"/>
        <v>0</v>
      </c>
      <c r="Y303" s="39">
        <f t="shared" si="160"/>
        <v>0</v>
      </c>
      <c r="Z303" s="39">
        <f t="shared" si="160"/>
        <v>0</v>
      </c>
    </row>
    <row r="304" spans="1:41" ht="30" customHeight="1">
      <c r="A304" s="136"/>
      <c r="B304" s="139"/>
      <c r="C304" s="142"/>
      <c r="D304" s="139"/>
      <c r="E304" s="38" t="s">
        <v>25</v>
      </c>
      <c r="F304" s="39">
        <f t="shared" si="157"/>
        <v>0</v>
      </c>
      <c r="G304" s="39">
        <f t="shared" ref="G304:Z304" si="161">G295</f>
        <v>0</v>
      </c>
      <c r="H304" s="39">
        <f t="shared" si="161"/>
        <v>0</v>
      </c>
      <c r="I304" s="39">
        <f t="shared" si="161"/>
        <v>0</v>
      </c>
      <c r="J304" s="39">
        <f t="shared" si="161"/>
        <v>0</v>
      </c>
      <c r="K304" s="39">
        <f t="shared" si="161"/>
        <v>0</v>
      </c>
      <c r="L304" s="39">
        <f t="shared" si="161"/>
        <v>0</v>
      </c>
      <c r="M304" s="39">
        <f t="shared" si="161"/>
        <v>0</v>
      </c>
      <c r="N304" s="39">
        <f t="shared" si="161"/>
        <v>0</v>
      </c>
      <c r="O304" s="39">
        <f t="shared" si="161"/>
        <v>0</v>
      </c>
      <c r="P304" s="39">
        <f t="shared" si="161"/>
        <v>0</v>
      </c>
      <c r="Q304" s="39">
        <f t="shared" si="161"/>
        <v>0</v>
      </c>
      <c r="R304" s="39">
        <f t="shared" si="161"/>
        <v>0</v>
      </c>
      <c r="S304" s="39">
        <f t="shared" si="161"/>
        <v>0</v>
      </c>
      <c r="T304" s="39">
        <f t="shared" si="161"/>
        <v>0</v>
      </c>
      <c r="U304" s="39">
        <f t="shared" si="161"/>
        <v>0</v>
      </c>
      <c r="V304" s="39">
        <f t="shared" si="161"/>
        <v>0</v>
      </c>
      <c r="W304" s="39">
        <f t="shared" si="161"/>
        <v>0</v>
      </c>
      <c r="X304" s="39">
        <f t="shared" si="161"/>
        <v>0</v>
      </c>
      <c r="Y304" s="39">
        <f t="shared" si="161"/>
        <v>0</v>
      </c>
      <c r="Z304" s="39">
        <f t="shared" si="161"/>
        <v>0</v>
      </c>
    </row>
    <row r="305" spans="1:41" ht="30" customHeight="1">
      <c r="A305" s="136"/>
      <c r="B305" s="139"/>
      <c r="C305" s="142"/>
      <c r="D305" s="140"/>
      <c r="E305" s="38" t="s">
        <v>26</v>
      </c>
      <c r="F305" s="39">
        <f t="shared" si="157"/>
        <v>0</v>
      </c>
      <c r="G305" s="39">
        <f t="shared" ref="G305:Z305" si="162">G296</f>
        <v>0</v>
      </c>
      <c r="H305" s="39">
        <f t="shared" si="162"/>
        <v>0</v>
      </c>
      <c r="I305" s="39">
        <f t="shared" si="162"/>
        <v>0</v>
      </c>
      <c r="J305" s="39">
        <f t="shared" si="162"/>
        <v>0</v>
      </c>
      <c r="K305" s="39">
        <f t="shared" si="162"/>
        <v>0</v>
      </c>
      <c r="L305" s="39">
        <f t="shared" si="162"/>
        <v>0</v>
      </c>
      <c r="M305" s="39">
        <f t="shared" si="162"/>
        <v>0</v>
      </c>
      <c r="N305" s="39">
        <f t="shared" si="162"/>
        <v>0</v>
      </c>
      <c r="O305" s="39">
        <f t="shared" si="162"/>
        <v>0</v>
      </c>
      <c r="P305" s="39">
        <f t="shared" si="162"/>
        <v>0</v>
      </c>
      <c r="Q305" s="39">
        <f t="shared" si="162"/>
        <v>0</v>
      </c>
      <c r="R305" s="39">
        <f t="shared" si="162"/>
        <v>0</v>
      </c>
      <c r="S305" s="39">
        <f t="shared" si="162"/>
        <v>0</v>
      </c>
      <c r="T305" s="39">
        <f t="shared" si="162"/>
        <v>0</v>
      </c>
      <c r="U305" s="39">
        <f t="shared" si="162"/>
        <v>0</v>
      </c>
      <c r="V305" s="39">
        <f t="shared" si="162"/>
        <v>0</v>
      </c>
      <c r="W305" s="39">
        <f t="shared" si="162"/>
        <v>0</v>
      </c>
      <c r="X305" s="39">
        <f t="shared" si="162"/>
        <v>0</v>
      </c>
      <c r="Y305" s="39">
        <f t="shared" si="162"/>
        <v>0</v>
      </c>
      <c r="Z305" s="39">
        <f t="shared" si="162"/>
        <v>0</v>
      </c>
    </row>
    <row r="306" spans="1:41" s="3" customFormat="1" ht="30" customHeight="1">
      <c r="A306" s="136"/>
      <c r="B306" s="139"/>
      <c r="C306" s="142"/>
      <c r="D306" s="127" t="s">
        <v>27</v>
      </c>
      <c r="E306" s="128"/>
      <c r="F306" s="39">
        <f>F300+F301+F302+F303+F304+F305</f>
        <v>5791795.04</v>
      </c>
      <c r="G306" s="39">
        <f t="shared" ref="G306:Z306" si="163">G300+G301+G302+G303+G304+G305</f>
        <v>5791795.04</v>
      </c>
      <c r="H306" s="39">
        <f t="shared" si="163"/>
        <v>0</v>
      </c>
      <c r="I306" s="39">
        <f t="shared" si="163"/>
        <v>0</v>
      </c>
      <c r="J306" s="39">
        <f t="shared" si="163"/>
        <v>0</v>
      </c>
      <c r="K306" s="39">
        <f t="shared" si="163"/>
        <v>0</v>
      </c>
      <c r="L306" s="39">
        <f t="shared" si="163"/>
        <v>0</v>
      </c>
      <c r="M306" s="39">
        <f t="shared" si="163"/>
        <v>0</v>
      </c>
      <c r="N306" s="39">
        <f t="shared" si="163"/>
        <v>0</v>
      </c>
      <c r="O306" s="39">
        <f t="shared" si="163"/>
        <v>0</v>
      </c>
      <c r="P306" s="39">
        <f t="shared" si="163"/>
        <v>0</v>
      </c>
      <c r="Q306" s="39">
        <f t="shared" si="163"/>
        <v>0</v>
      </c>
      <c r="R306" s="39">
        <f t="shared" si="163"/>
        <v>0</v>
      </c>
      <c r="S306" s="39">
        <f t="shared" si="163"/>
        <v>0</v>
      </c>
      <c r="T306" s="39">
        <f t="shared" si="163"/>
        <v>0</v>
      </c>
      <c r="U306" s="39">
        <f t="shared" si="163"/>
        <v>0</v>
      </c>
      <c r="V306" s="39">
        <f t="shared" si="163"/>
        <v>0</v>
      </c>
      <c r="W306" s="39">
        <f t="shared" si="163"/>
        <v>0</v>
      </c>
      <c r="X306" s="39">
        <f t="shared" si="163"/>
        <v>0</v>
      </c>
      <c r="Y306" s="39">
        <f t="shared" si="163"/>
        <v>0</v>
      </c>
      <c r="Z306" s="39">
        <f t="shared" si="163"/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N306" s="6">
        <f>L306-M306</f>
        <v>0</v>
      </c>
      <c r="AO306" s="14"/>
    </row>
    <row r="307" spans="1:41" ht="75" customHeight="1">
      <c r="A307" s="136"/>
      <c r="B307" s="139"/>
      <c r="C307" s="142"/>
      <c r="D307" s="127" t="s">
        <v>45</v>
      </c>
      <c r="E307" s="128"/>
      <c r="F307" s="41">
        <f>ROUND(F306/C300,2)</f>
        <v>1172.3</v>
      </c>
      <c r="G307" s="41">
        <f>ROUND(G306/C300,2)</f>
        <v>1172.3</v>
      </c>
      <c r="H307" s="41">
        <f>ROUND(H306/C300,2)</f>
        <v>0</v>
      </c>
      <c r="I307" s="41">
        <f>ROUND(I306/C300,2)</f>
        <v>0</v>
      </c>
      <c r="J307" s="41">
        <f>ROUND(J306/C300,2)</f>
        <v>0</v>
      </c>
      <c r="K307" s="41">
        <f>ROUND(K306/C300,2)</f>
        <v>0</v>
      </c>
      <c r="L307" s="41">
        <f>ROUND(L306/C300,2)</f>
        <v>0</v>
      </c>
      <c r="M307" s="41">
        <f>ROUND(M306/C300,2)</f>
        <v>0</v>
      </c>
      <c r="N307" s="41">
        <f>ROUND(N306/C300,2)</f>
        <v>0</v>
      </c>
      <c r="O307" s="41">
        <f>ROUND(O306/C300,2)</f>
        <v>0</v>
      </c>
      <c r="P307" s="41">
        <f>ROUND(P306/C300,2)</f>
        <v>0</v>
      </c>
      <c r="Q307" s="41">
        <f>ROUND(Q306/C300,2)</f>
        <v>0</v>
      </c>
      <c r="R307" s="41">
        <f>ROUND(R306/C300,2)</f>
        <v>0</v>
      </c>
      <c r="S307" s="41">
        <f>ROUND(S306/C300,2)</f>
        <v>0</v>
      </c>
      <c r="T307" s="41">
        <f>ROUND(T306/C300,2)</f>
        <v>0</v>
      </c>
      <c r="U307" s="41">
        <f>ROUND(U306/C300,2)</f>
        <v>0</v>
      </c>
      <c r="V307" s="41">
        <f>ROUND(V306/C300,2)</f>
        <v>0</v>
      </c>
      <c r="W307" s="41">
        <f>ROUND(W306/C300,2)</f>
        <v>0</v>
      </c>
      <c r="X307" s="41">
        <f>ROUND(X306/C300,2)</f>
        <v>0</v>
      </c>
      <c r="Y307" s="41">
        <f>ROUND(Y306/C300,2)</f>
        <v>0</v>
      </c>
      <c r="Z307" s="41">
        <f>ROUND(Z306/C300,2)</f>
        <v>0</v>
      </c>
      <c r="AC307" s="8" t="b">
        <v>0</v>
      </c>
      <c r="AD307" s="8" t="b">
        <v>0</v>
      </c>
      <c r="AE307" s="8" t="b">
        <v>0</v>
      </c>
      <c r="AF307" s="8" t="b">
        <v>0</v>
      </c>
      <c r="AG307" s="8" t="b">
        <v>0</v>
      </c>
      <c r="AH307" s="8" t="b">
        <v>0</v>
      </c>
      <c r="AI307" s="8" t="b">
        <v>0</v>
      </c>
      <c r="AJ307" s="8" t="b">
        <v>0</v>
      </c>
      <c r="AK307" s="8" t="b">
        <v>0</v>
      </c>
      <c r="AL307" s="8" t="b">
        <v>0</v>
      </c>
    </row>
    <row r="308" spans="1:41" ht="90" customHeight="1">
      <c r="A308" s="137"/>
      <c r="B308" s="140"/>
      <c r="C308" s="143"/>
      <c r="D308" s="127" t="s">
        <v>46</v>
      </c>
      <c r="E308" s="128"/>
      <c r="F308" s="39" t="s">
        <v>28</v>
      </c>
      <c r="G308" s="42">
        <f>IF(AC308=FALSE,0,AC308)</f>
        <v>1172.3</v>
      </c>
      <c r="H308" s="42" t="s">
        <v>28</v>
      </c>
      <c r="I308" s="42">
        <f>IF(AD308=FALSE,0,AD308)</f>
        <v>0</v>
      </c>
      <c r="J308" s="42">
        <f>IF(AE308=FALSE,0,AE308)</f>
        <v>0</v>
      </c>
      <c r="K308" s="42" t="s">
        <v>28</v>
      </c>
      <c r="L308" s="42">
        <f>IF(AF308=FALSE,0,AF308)</f>
        <v>0</v>
      </c>
      <c r="M308" s="42" t="s">
        <v>28</v>
      </c>
      <c r="N308" s="42" t="s">
        <v>28</v>
      </c>
      <c r="O308" s="42" t="s">
        <v>28</v>
      </c>
      <c r="P308" s="42" t="s">
        <v>28</v>
      </c>
      <c r="Q308" s="42">
        <f>IF(AG308=FALSE,0,AG308)</f>
        <v>0</v>
      </c>
      <c r="R308" s="42" t="s">
        <v>28</v>
      </c>
      <c r="S308" s="42">
        <f>IF(AH308=FALSE,0,AH308)</f>
        <v>0</v>
      </c>
      <c r="T308" s="42" t="s">
        <v>28</v>
      </c>
      <c r="U308" s="42">
        <f>IF(AI308=FALSE,0,AI308)</f>
        <v>0</v>
      </c>
      <c r="V308" s="42">
        <f>IF(AJ308=FALSE,0,AJ308)</f>
        <v>0</v>
      </c>
      <c r="W308" s="42">
        <f>IF(AK308=FALSE,0,AK308)</f>
        <v>0</v>
      </c>
      <c r="X308" s="42" t="s">
        <v>28</v>
      </c>
      <c r="Y308" s="42">
        <f>IF(AL308=FALSE,0,AL308)</f>
        <v>0</v>
      </c>
      <c r="Z308" s="42" t="s">
        <v>28</v>
      </c>
      <c r="AC308" s="8">
        <v>1172.3</v>
      </c>
      <c r="AD308" s="8" t="b">
        <v>0</v>
      </c>
      <c r="AE308" s="8" t="b">
        <v>0</v>
      </c>
      <c r="AF308" s="8" t="b">
        <v>0</v>
      </c>
      <c r="AG308" s="8" t="b">
        <v>0</v>
      </c>
      <c r="AH308" s="8" t="b">
        <v>0</v>
      </c>
      <c r="AI308" s="8" t="b">
        <v>0</v>
      </c>
      <c r="AJ308" s="8" t="b">
        <v>0</v>
      </c>
      <c r="AK308" s="8" t="b">
        <v>0</v>
      </c>
      <c r="AL308" s="8" t="b">
        <v>0</v>
      </c>
    </row>
    <row r="309" spans="1:41" ht="30" customHeight="1">
      <c r="A309" s="135"/>
      <c r="B309" s="138" t="s">
        <v>297</v>
      </c>
      <c r="C309" s="141">
        <f>C300</f>
        <v>4940.54</v>
      </c>
      <c r="D309" s="138" t="s">
        <v>19</v>
      </c>
      <c r="E309" s="38" t="s">
        <v>20</v>
      </c>
      <c r="F309" s="39">
        <f>G309+I309+J309+L309+Q309+S309+U309+V309+W309+Y309+Z309</f>
        <v>5791795.04</v>
      </c>
      <c r="G309" s="40">
        <f>G300</f>
        <v>5791795.04</v>
      </c>
      <c r="H309" s="39">
        <f t="shared" ref="H309:Z309" si="164">H300</f>
        <v>0</v>
      </c>
      <c r="I309" s="39">
        <f t="shared" si="164"/>
        <v>0</v>
      </c>
      <c r="J309" s="39">
        <f t="shared" si="164"/>
        <v>0</v>
      </c>
      <c r="K309" s="39">
        <f t="shared" si="164"/>
        <v>0</v>
      </c>
      <c r="L309" s="39">
        <f t="shared" si="164"/>
        <v>0</v>
      </c>
      <c r="M309" s="39">
        <f t="shared" si="164"/>
        <v>0</v>
      </c>
      <c r="N309" s="39">
        <f t="shared" si="164"/>
        <v>0</v>
      </c>
      <c r="O309" s="39">
        <f t="shared" si="164"/>
        <v>0</v>
      </c>
      <c r="P309" s="39">
        <f t="shared" si="164"/>
        <v>0</v>
      </c>
      <c r="Q309" s="39">
        <f t="shared" si="164"/>
        <v>0</v>
      </c>
      <c r="R309" s="39">
        <f t="shared" si="164"/>
        <v>0</v>
      </c>
      <c r="S309" s="39">
        <f t="shared" si="164"/>
        <v>0</v>
      </c>
      <c r="T309" s="39">
        <f t="shared" si="164"/>
        <v>0</v>
      </c>
      <c r="U309" s="39">
        <f t="shared" si="164"/>
        <v>0</v>
      </c>
      <c r="V309" s="39">
        <f t="shared" si="164"/>
        <v>0</v>
      </c>
      <c r="W309" s="39">
        <f t="shared" si="164"/>
        <v>0</v>
      </c>
      <c r="X309" s="39">
        <f t="shared" si="164"/>
        <v>0</v>
      </c>
      <c r="Y309" s="39">
        <f t="shared" si="164"/>
        <v>0</v>
      </c>
      <c r="Z309" s="39">
        <f t="shared" si="164"/>
        <v>0</v>
      </c>
      <c r="AN309" s="6">
        <f>L309-M309</f>
        <v>0</v>
      </c>
    </row>
    <row r="310" spans="1:41" ht="60" customHeight="1">
      <c r="A310" s="136"/>
      <c r="B310" s="139"/>
      <c r="C310" s="142"/>
      <c r="D310" s="140"/>
      <c r="E310" s="38" t="s">
        <v>21</v>
      </c>
      <c r="F310" s="39">
        <f t="shared" ref="F310:F314" si="165">G310+I310+J310+L310+Q310+S310+U310+V310+W310+Y310+Z310</f>
        <v>0</v>
      </c>
      <c r="G310" s="39">
        <f t="shared" ref="G310:Z310" si="166">G301</f>
        <v>0</v>
      </c>
      <c r="H310" s="39">
        <f t="shared" si="166"/>
        <v>0</v>
      </c>
      <c r="I310" s="39">
        <f t="shared" si="166"/>
        <v>0</v>
      </c>
      <c r="J310" s="39">
        <f t="shared" si="166"/>
        <v>0</v>
      </c>
      <c r="K310" s="39">
        <f t="shared" si="166"/>
        <v>0</v>
      </c>
      <c r="L310" s="39">
        <f t="shared" si="166"/>
        <v>0</v>
      </c>
      <c r="M310" s="39">
        <f t="shared" si="166"/>
        <v>0</v>
      </c>
      <c r="N310" s="39">
        <f t="shared" si="166"/>
        <v>0</v>
      </c>
      <c r="O310" s="39">
        <f t="shared" si="166"/>
        <v>0</v>
      </c>
      <c r="P310" s="39">
        <f t="shared" si="166"/>
        <v>0</v>
      </c>
      <c r="Q310" s="39">
        <f t="shared" si="166"/>
        <v>0</v>
      </c>
      <c r="R310" s="39">
        <f t="shared" si="166"/>
        <v>0</v>
      </c>
      <c r="S310" s="39">
        <f t="shared" si="166"/>
        <v>0</v>
      </c>
      <c r="T310" s="39">
        <f t="shared" si="166"/>
        <v>0</v>
      </c>
      <c r="U310" s="39">
        <f t="shared" si="166"/>
        <v>0</v>
      </c>
      <c r="V310" s="39">
        <f t="shared" si="166"/>
        <v>0</v>
      </c>
      <c r="W310" s="39">
        <f t="shared" si="166"/>
        <v>0</v>
      </c>
      <c r="X310" s="39">
        <f t="shared" si="166"/>
        <v>0</v>
      </c>
      <c r="Y310" s="39">
        <f t="shared" si="166"/>
        <v>0</v>
      </c>
      <c r="Z310" s="39">
        <f t="shared" si="166"/>
        <v>0</v>
      </c>
    </row>
    <row r="311" spans="1:41" ht="120" customHeight="1">
      <c r="A311" s="136"/>
      <c r="B311" s="139"/>
      <c r="C311" s="142"/>
      <c r="D311" s="138" t="s">
        <v>22</v>
      </c>
      <c r="E311" s="38" t="s">
        <v>23</v>
      </c>
      <c r="F311" s="39">
        <f t="shared" si="165"/>
        <v>0</v>
      </c>
      <c r="G311" s="39">
        <f t="shared" ref="G311:Z311" si="167">G302</f>
        <v>0</v>
      </c>
      <c r="H311" s="39">
        <f t="shared" si="167"/>
        <v>0</v>
      </c>
      <c r="I311" s="39">
        <f t="shared" si="167"/>
        <v>0</v>
      </c>
      <c r="J311" s="39">
        <f t="shared" si="167"/>
        <v>0</v>
      </c>
      <c r="K311" s="39">
        <f t="shared" si="167"/>
        <v>0</v>
      </c>
      <c r="L311" s="39">
        <f t="shared" si="167"/>
        <v>0</v>
      </c>
      <c r="M311" s="39">
        <f t="shared" si="167"/>
        <v>0</v>
      </c>
      <c r="N311" s="39">
        <f t="shared" si="167"/>
        <v>0</v>
      </c>
      <c r="O311" s="39">
        <f t="shared" si="167"/>
        <v>0</v>
      </c>
      <c r="P311" s="39">
        <f t="shared" si="167"/>
        <v>0</v>
      </c>
      <c r="Q311" s="39">
        <f t="shared" si="167"/>
        <v>0</v>
      </c>
      <c r="R311" s="39">
        <f t="shared" si="167"/>
        <v>0</v>
      </c>
      <c r="S311" s="39">
        <f t="shared" si="167"/>
        <v>0</v>
      </c>
      <c r="T311" s="39">
        <f t="shared" si="167"/>
        <v>0</v>
      </c>
      <c r="U311" s="39">
        <f t="shared" si="167"/>
        <v>0</v>
      </c>
      <c r="V311" s="39">
        <f t="shared" si="167"/>
        <v>0</v>
      </c>
      <c r="W311" s="39">
        <f t="shared" si="167"/>
        <v>0</v>
      </c>
      <c r="X311" s="39">
        <f t="shared" si="167"/>
        <v>0</v>
      </c>
      <c r="Y311" s="39">
        <f t="shared" si="167"/>
        <v>0</v>
      </c>
      <c r="Z311" s="39">
        <f t="shared" si="167"/>
        <v>0</v>
      </c>
    </row>
    <row r="312" spans="1:41" ht="30" customHeight="1">
      <c r="A312" s="136"/>
      <c r="B312" s="139"/>
      <c r="C312" s="142"/>
      <c r="D312" s="139"/>
      <c r="E312" s="38" t="s">
        <v>24</v>
      </c>
      <c r="F312" s="39">
        <f t="shared" si="165"/>
        <v>0</v>
      </c>
      <c r="G312" s="39">
        <f t="shared" ref="G312:Z312" si="168">G303</f>
        <v>0</v>
      </c>
      <c r="H312" s="39">
        <f t="shared" si="168"/>
        <v>0</v>
      </c>
      <c r="I312" s="39">
        <f t="shared" si="168"/>
        <v>0</v>
      </c>
      <c r="J312" s="39">
        <f t="shared" si="168"/>
        <v>0</v>
      </c>
      <c r="K312" s="39">
        <f t="shared" si="168"/>
        <v>0</v>
      </c>
      <c r="L312" s="39">
        <f t="shared" si="168"/>
        <v>0</v>
      </c>
      <c r="M312" s="39">
        <f t="shared" si="168"/>
        <v>0</v>
      </c>
      <c r="N312" s="39">
        <f t="shared" si="168"/>
        <v>0</v>
      </c>
      <c r="O312" s="39">
        <f t="shared" si="168"/>
        <v>0</v>
      </c>
      <c r="P312" s="39">
        <f t="shared" si="168"/>
        <v>0</v>
      </c>
      <c r="Q312" s="39">
        <f t="shared" si="168"/>
        <v>0</v>
      </c>
      <c r="R312" s="39">
        <f t="shared" si="168"/>
        <v>0</v>
      </c>
      <c r="S312" s="39">
        <f t="shared" si="168"/>
        <v>0</v>
      </c>
      <c r="T312" s="39">
        <f t="shared" si="168"/>
        <v>0</v>
      </c>
      <c r="U312" s="39">
        <f t="shared" si="168"/>
        <v>0</v>
      </c>
      <c r="V312" s="39">
        <f t="shared" si="168"/>
        <v>0</v>
      </c>
      <c r="W312" s="39">
        <f t="shared" si="168"/>
        <v>0</v>
      </c>
      <c r="X312" s="39">
        <f t="shared" si="168"/>
        <v>0</v>
      </c>
      <c r="Y312" s="39">
        <f t="shared" si="168"/>
        <v>0</v>
      </c>
      <c r="Z312" s="39">
        <f t="shared" si="168"/>
        <v>0</v>
      </c>
    </row>
    <row r="313" spans="1:41" ht="30" customHeight="1">
      <c r="A313" s="136"/>
      <c r="B313" s="139"/>
      <c r="C313" s="142"/>
      <c r="D313" s="139"/>
      <c r="E313" s="38" t="s">
        <v>25</v>
      </c>
      <c r="F313" s="39">
        <f t="shared" si="165"/>
        <v>0</v>
      </c>
      <c r="G313" s="39">
        <f t="shared" ref="G313:Z313" si="169">G304</f>
        <v>0</v>
      </c>
      <c r="H313" s="39">
        <f t="shared" si="169"/>
        <v>0</v>
      </c>
      <c r="I313" s="39">
        <f t="shared" si="169"/>
        <v>0</v>
      </c>
      <c r="J313" s="39">
        <f t="shared" si="169"/>
        <v>0</v>
      </c>
      <c r="K313" s="39">
        <f t="shared" si="169"/>
        <v>0</v>
      </c>
      <c r="L313" s="39">
        <f t="shared" si="169"/>
        <v>0</v>
      </c>
      <c r="M313" s="39">
        <f t="shared" si="169"/>
        <v>0</v>
      </c>
      <c r="N313" s="39">
        <f t="shared" si="169"/>
        <v>0</v>
      </c>
      <c r="O313" s="39">
        <f t="shared" si="169"/>
        <v>0</v>
      </c>
      <c r="P313" s="39">
        <f t="shared" si="169"/>
        <v>0</v>
      </c>
      <c r="Q313" s="39">
        <f t="shared" si="169"/>
        <v>0</v>
      </c>
      <c r="R313" s="39">
        <f t="shared" si="169"/>
        <v>0</v>
      </c>
      <c r="S313" s="39">
        <f t="shared" si="169"/>
        <v>0</v>
      </c>
      <c r="T313" s="39">
        <f t="shared" si="169"/>
        <v>0</v>
      </c>
      <c r="U313" s="39">
        <f t="shared" si="169"/>
        <v>0</v>
      </c>
      <c r="V313" s="39">
        <f t="shared" si="169"/>
        <v>0</v>
      </c>
      <c r="W313" s="39">
        <f t="shared" si="169"/>
        <v>0</v>
      </c>
      <c r="X313" s="39">
        <f t="shared" si="169"/>
        <v>0</v>
      </c>
      <c r="Y313" s="39">
        <f t="shared" si="169"/>
        <v>0</v>
      </c>
      <c r="Z313" s="39">
        <f t="shared" si="169"/>
        <v>0</v>
      </c>
    </row>
    <row r="314" spans="1:41" ht="30" customHeight="1">
      <c r="A314" s="136"/>
      <c r="B314" s="139"/>
      <c r="C314" s="142"/>
      <c r="D314" s="140"/>
      <c r="E314" s="38" t="s">
        <v>26</v>
      </c>
      <c r="F314" s="39">
        <f t="shared" si="165"/>
        <v>0</v>
      </c>
      <c r="G314" s="39">
        <f t="shared" ref="G314:Z314" si="170">G305</f>
        <v>0</v>
      </c>
      <c r="H314" s="39">
        <f t="shared" si="170"/>
        <v>0</v>
      </c>
      <c r="I314" s="39">
        <f t="shared" si="170"/>
        <v>0</v>
      </c>
      <c r="J314" s="39">
        <f t="shared" si="170"/>
        <v>0</v>
      </c>
      <c r="K314" s="39">
        <f t="shared" si="170"/>
        <v>0</v>
      </c>
      <c r="L314" s="39">
        <f t="shared" si="170"/>
        <v>0</v>
      </c>
      <c r="M314" s="39">
        <f t="shared" si="170"/>
        <v>0</v>
      </c>
      <c r="N314" s="39">
        <f t="shared" si="170"/>
        <v>0</v>
      </c>
      <c r="O314" s="39">
        <f t="shared" si="170"/>
        <v>0</v>
      </c>
      <c r="P314" s="39">
        <f t="shared" si="170"/>
        <v>0</v>
      </c>
      <c r="Q314" s="39">
        <f t="shared" si="170"/>
        <v>0</v>
      </c>
      <c r="R314" s="39">
        <f t="shared" si="170"/>
        <v>0</v>
      </c>
      <c r="S314" s="39">
        <f t="shared" si="170"/>
        <v>0</v>
      </c>
      <c r="T314" s="39">
        <f t="shared" si="170"/>
        <v>0</v>
      </c>
      <c r="U314" s="39">
        <f t="shared" si="170"/>
        <v>0</v>
      </c>
      <c r="V314" s="39">
        <f t="shared" si="170"/>
        <v>0</v>
      </c>
      <c r="W314" s="39">
        <f t="shared" si="170"/>
        <v>0</v>
      </c>
      <c r="X314" s="39">
        <f t="shared" si="170"/>
        <v>0</v>
      </c>
      <c r="Y314" s="39">
        <f t="shared" si="170"/>
        <v>0</v>
      </c>
      <c r="Z314" s="39">
        <f t="shared" si="170"/>
        <v>0</v>
      </c>
    </row>
    <row r="315" spans="1:41" s="3" customFormat="1" ht="30" customHeight="1">
      <c r="A315" s="136"/>
      <c r="B315" s="139"/>
      <c r="C315" s="142"/>
      <c r="D315" s="127" t="s">
        <v>27</v>
      </c>
      <c r="E315" s="128"/>
      <c r="F315" s="39">
        <f>F309+F310+F311+F312+F313+F314</f>
        <v>5791795.04</v>
      </c>
      <c r="G315" s="39">
        <f t="shared" ref="G315:Z315" si="171">G309+G310+G311+G312+G313+G314</f>
        <v>5791795.04</v>
      </c>
      <c r="H315" s="39">
        <f t="shared" si="171"/>
        <v>0</v>
      </c>
      <c r="I315" s="39">
        <f t="shared" si="171"/>
        <v>0</v>
      </c>
      <c r="J315" s="39">
        <f t="shared" si="171"/>
        <v>0</v>
      </c>
      <c r="K315" s="39">
        <f t="shared" si="171"/>
        <v>0</v>
      </c>
      <c r="L315" s="39">
        <f t="shared" si="171"/>
        <v>0</v>
      </c>
      <c r="M315" s="39">
        <f t="shared" si="171"/>
        <v>0</v>
      </c>
      <c r="N315" s="39">
        <f t="shared" si="171"/>
        <v>0</v>
      </c>
      <c r="O315" s="39">
        <f t="shared" si="171"/>
        <v>0</v>
      </c>
      <c r="P315" s="39">
        <f t="shared" si="171"/>
        <v>0</v>
      </c>
      <c r="Q315" s="39">
        <f t="shared" si="171"/>
        <v>0</v>
      </c>
      <c r="R315" s="39">
        <f t="shared" si="171"/>
        <v>0</v>
      </c>
      <c r="S315" s="39">
        <f t="shared" si="171"/>
        <v>0</v>
      </c>
      <c r="T315" s="39">
        <f t="shared" si="171"/>
        <v>0</v>
      </c>
      <c r="U315" s="39">
        <f t="shared" si="171"/>
        <v>0</v>
      </c>
      <c r="V315" s="39">
        <f t="shared" si="171"/>
        <v>0</v>
      </c>
      <c r="W315" s="39">
        <f t="shared" si="171"/>
        <v>0</v>
      </c>
      <c r="X315" s="39">
        <f t="shared" si="171"/>
        <v>0</v>
      </c>
      <c r="Y315" s="39">
        <f t="shared" si="171"/>
        <v>0</v>
      </c>
      <c r="Z315" s="39">
        <f t="shared" si="171"/>
        <v>0</v>
      </c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N315" s="6">
        <f>L315-M315</f>
        <v>0</v>
      </c>
      <c r="AO315" s="14"/>
    </row>
    <row r="316" spans="1:41" ht="75" customHeight="1">
      <c r="A316" s="136"/>
      <c r="B316" s="139"/>
      <c r="C316" s="142"/>
      <c r="D316" s="127" t="s">
        <v>45</v>
      </c>
      <c r="E316" s="128"/>
      <c r="F316" s="41">
        <f>ROUND(F315/C309,2)</f>
        <v>1172.3</v>
      </c>
      <c r="G316" s="41">
        <f>ROUND(G315/C309,2)</f>
        <v>1172.3</v>
      </c>
      <c r="H316" s="41">
        <f>ROUND(H315/C309,2)</f>
        <v>0</v>
      </c>
      <c r="I316" s="41">
        <f>ROUND(I315/C309,2)</f>
        <v>0</v>
      </c>
      <c r="J316" s="41">
        <f>ROUND(J315/C309,2)</f>
        <v>0</v>
      </c>
      <c r="K316" s="41">
        <f>ROUND(K315/C309,2)</f>
        <v>0</v>
      </c>
      <c r="L316" s="41">
        <f>ROUND(L315/C309,2)</f>
        <v>0</v>
      </c>
      <c r="M316" s="41">
        <f>ROUND(M315/C309,2)</f>
        <v>0</v>
      </c>
      <c r="N316" s="41">
        <f>ROUND(N315/C309,2)</f>
        <v>0</v>
      </c>
      <c r="O316" s="41">
        <f>ROUND(O315/C309,2)</f>
        <v>0</v>
      </c>
      <c r="P316" s="41">
        <f>ROUND(P315/C309,2)</f>
        <v>0</v>
      </c>
      <c r="Q316" s="41">
        <f>ROUND(Q315/C309,2)</f>
        <v>0</v>
      </c>
      <c r="R316" s="41">
        <f>ROUND(R315/C309,2)</f>
        <v>0</v>
      </c>
      <c r="S316" s="41">
        <f>ROUND(S315/C309,2)</f>
        <v>0</v>
      </c>
      <c r="T316" s="41">
        <f>ROUND(T315/C309,2)</f>
        <v>0</v>
      </c>
      <c r="U316" s="41">
        <f>ROUND(U315/C309,2)</f>
        <v>0</v>
      </c>
      <c r="V316" s="41">
        <f>ROUND(V315/C309,2)</f>
        <v>0</v>
      </c>
      <c r="W316" s="41">
        <f>ROUND(W315/C309,2)</f>
        <v>0</v>
      </c>
      <c r="X316" s="41">
        <f>ROUND(X315/C309,2)</f>
        <v>0</v>
      </c>
      <c r="Y316" s="41">
        <f>ROUND(Y315/C309,2)</f>
        <v>0</v>
      </c>
      <c r="Z316" s="41">
        <f>ROUND(Z315/C309,2)</f>
        <v>0</v>
      </c>
      <c r="AC316" s="8" t="b">
        <v>0</v>
      </c>
      <c r="AD316" s="8" t="b">
        <v>0</v>
      </c>
      <c r="AE316" s="8" t="b">
        <v>0</v>
      </c>
      <c r="AF316" s="8" t="b">
        <v>0</v>
      </c>
      <c r="AG316" s="8" t="b">
        <v>0</v>
      </c>
      <c r="AH316" s="8" t="b">
        <v>0</v>
      </c>
      <c r="AI316" s="8" t="b">
        <v>0</v>
      </c>
      <c r="AJ316" s="8" t="b">
        <v>0</v>
      </c>
      <c r="AK316" s="8" t="b">
        <v>0</v>
      </c>
      <c r="AL316" s="8" t="b">
        <v>0</v>
      </c>
    </row>
    <row r="317" spans="1:41" ht="90" customHeight="1">
      <c r="A317" s="137"/>
      <c r="B317" s="140"/>
      <c r="C317" s="143"/>
      <c r="D317" s="127" t="s">
        <v>46</v>
      </c>
      <c r="E317" s="128"/>
      <c r="F317" s="39" t="s">
        <v>28</v>
      </c>
      <c r="G317" s="42">
        <f>IF(AC317=FALSE,0,AC317)</f>
        <v>1172.3</v>
      </c>
      <c r="H317" s="42" t="s">
        <v>28</v>
      </c>
      <c r="I317" s="42">
        <f>IF(AD317=FALSE,0,AD317)</f>
        <v>0</v>
      </c>
      <c r="J317" s="42">
        <f>IF(AE317=FALSE,0,AE317)</f>
        <v>0</v>
      </c>
      <c r="K317" s="42" t="s">
        <v>28</v>
      </c>
      <c r="L317" s="42">
        <f>IF(AF317=FALSE,0,AF317)</f>
        <v>0</v>
      </c>
      <c r="M317" s="42" t="s">
        <v>28</v>
      </c>
      <c r="N317" s="42" t="s">
        <v>28</v>
      </c>
      <c r="O317" s="42" t="s">
        <v>28</v>
      </c>
      <c r="P317" s="42" t="s">
        <v>28</v>
      </c>
      <c r="Q317" s="42">
        <f>IF(AG317=FALSE,0,AG317)</f>
        <v>0</v>
      </c>
      <c r="R317" s="42" t="s">
        <v>28</v>
      </c>
      <c r="S317" s="42">
        <f>IF(AH317=FALSE,0,AH317)</f>
        <v>0</v>
      </c>
      <c r="T317" s="42" t="s">
        <v>28</v>
      </c>
      <c r="U317" s="42">
        <f>IF(AI317=FALSE,0,AI317)</f>
        <v>0</v>
      </c>
      <c r="V317" s="42">
        <f>IF(AJ317=FALSE,0,AJ317)</f>
        <v>0</v>
      </c>
      <c r="W317" s="42">
        <f>IF(AK317=FALSE,0,AK317)</f>
        <v>0</v>
      </c>
      <c r="X317" s="42" t="s">
        <v>28</v>
      </c>
      <c r="Y317" s="42">
        <f>IF(AL317=FALSE,0,AL317)</f>
        <v>0</v>
      </c>
      <c r="Z317" s="42" t="s">
        <v>28</v>
      </c>
      <c r="AC317" s="8">
        <v>1172.3</v>
      </c>
      <c r="AD317" s="8" t="b">
        <v>0</v>
      </c>
      <c r="AE317" s="8" t="b">
        <v>0</v>
      </c>
      <c r="AF317" s="8" t="b">
        <v>0</v>
      </c>
      <c r="AG317" s="8" t="b">
        <v>0</v>
      </c>
      <c r="AH317" s="8" t="b">
        <v>0</v>
      </c>
      <c r="AI317" s="8" t="b">
        <v>0</v>
      </c>
      <c r="AJ317" s="8" t="b">
        <v>0</v>
      </c>
      <c r="AK317" s="8" t="b">
        <v>0</v>
      </c>
      <c r="AL317" s="8" t="b">
        <v>0</v>
      </c>
    </row>
    <row r="318" spans="1:41" ht="15" hidden="1">
      <c r="A318" s="155" t="s">
        <v>73</v>
      </c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6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41" ht="15" hidden="1" customHeight="1">
      <c r="A319" s="155" t="s">
        <v>43</v>
      </c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6"/>
    </row>
    <row r="320" spans="1:41" ht="30" hidden="1" customHeight="1">
      <c r="A320" s="129"/>
      <c r="B320" s="130"/>
      <c r="C320" s="131"/>
      <c r="D320" s="154" t="s">
        <v>19</v>
      </c>
      <c r="E320" s="43" t="s">
        <v>20</v>
      </c>
      <c r="F320" s="39">
        <f>G320+I320+J320+L320+Q320+S320+U320+V320+W320+Y320+Z320</f>
        <v>0</v>
      </c>
      <c r="G320" s="40">
        <v>0</v>
      </c>
      <c r="H320" s="39">
        <v>0</v>
      </c>
      <c r="I320" s="40">
        <v>0</v>
      </c>
      <c r="J320" s="40">
        <v>0</v>
      </c>
      <c r="K320" s="39">
        <v>0</v>
      </c>
      <c r="L320" s="40">
        <v>0</v>
      </c>
      <c r="M320" s="39">
        <v>0</v>
      </c>
      <c r="N320" s="39">
        <v>0</v>
      </c>
      <c r="O320" s="39">
        <v>0</v>
      </c>
      <c r="P320" s="39">
        <v>0</v>
      </c>
      <c r="Q320" s="40">
        <v>0</v>
      </c>
      <c r="R320" s="39">
        <v>0</v>
      </c>
      <c r="S320" s="40">
        <v>0</v>
      </c>
      <c r="T320" s="39">
        <v>0</v>
      </c>
      <c r="U320" s="40">
        <v>0</v>
      </c>
      <c r="V320" s="40">
        <v>0</v>
      </c>
      <c r="W320" s="40">
        <v>0</v>
      </c>
      <c r="X320" s="39">
        <v>0</v>
      </c>
      <c r="Y320" s="40">
        <v>0</v>
      </c>
      <c r="Z320" s="39">
        <v>0</v>
      </c>
      <c r="AA320" s="4"/>
      <c r="AN320" s="6">
        <f>L320-M320</f>
        <v>0</v>
      </c>
    </row>
    <row r="321" spans="1:41" ht="60" hidden="1" customHeight="1">
      <c r="A321" s="129"/>
      <c r="B321" s="130"/>
      <c r="C321" s="131"/>
      <c r="D321" s="154"/>
      <c r="E321" s="43" t="s">
        <v>21</v>
      </c>
      <c r="F321" s="39">
        <f t="shared" ref="F321:F325" si="172">G321+I321+J321+L321+Q321+S321+U321+V321+W321+Y321+Z321</f>
        <v>0</v>
      </c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"/>
    </row>
    <row r="322" spans="1:41" ht="120" hidden="1" customHeight="1">
      <c r="A322" s="129"/>
      <c r="B322" s="130"/>
      <c r="C322" s="131"/>
      <c r="D322" s="154" t="s">
        <v>22</v>
      </c>
      <c r="E322" s="43" t="s">
        <v>44</v>
      </c>
      <c r="F322" s="39">
        <f t="shared" si="172"/>
        <v>0</v>
      </c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"/>
    </row>
    <row r="323" spans="1:41" ht="30" hidden="1" customHeight="1">
      <c r="A323" s="129"/>
      <c r="B323" s="130"/>
      <c r="C323" s="131"/>
      <c r="D323" s="154"/>
      <c r="E323" s="43" t="s">
        <v>24</v>
      </c>
      <c r="F323" s="39">
        <f t="shared" si="172"/>
        <v>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"/>
    </row>
    <row r="324" spans="1:41" ht="30" hidden="1" customHeight="1">
      <c r="A324" s="129"/>
      <c r="B324" s="130"/>
      <c r="C324" s="131"/>
      <c r="D324" s="154"/>
      <c r="E324" s="43" t="s">
        <v>25</v>
      </c>
      <c r="F324" s="39">
        <f t="shared" si="172"/>
        <v>0</v>
      </c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"/>
    </row>
    <row r="325" spans="1:41" ht="30" hidden="1" customHeight="1">
      <c r="A325" s="129"/>
      <c r="B325" s="130"/>
      <c r="C325" s="131"/>
      <c r="D325" s="154"/>
      <c r="E325" s="43" t="s">
        <v>26</v>
      </c>
      <c r="F325" s="39">
        <f t="shared" si="172"/>
        <v>0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"/>
    </row>
    <row r="326" spans="1:41" ht="30" hidden="1" customHeight="1">
      <c r="A326" s="129"/>
      <c r="B326" s="130"/>
      <c r="C326" s="131"/>
      <c r="D326" s="182" t="s">
        <v>27</v>
      </c>
      <c r="E326" s="182"/>
      <c r="F326" s="39">
        <f>F320+F321+F322+F323+F324+F325</f>
        <v>0</v>
      </c>
      <c r="G326" s="39">
        <f t="shared" ref="G326:Z326" si="173">G320+G321+G322+G323+G324+G325</f>
        <v>0</v>
      </c>
      <c r="H326" s="39">
        <f t="shared" si="173"/>
        <v>0</v>
      </c>
      <c r="I326" s="39">
        <f t="shared" si="173"/>
        <v>0</v>
      </c>
      <c r="J326" s="39">
        <f t="shared" si="173"/>
        <v>0</v>
      </c>
      <c r="K326" s="39">
        <f t="shared" si="173"/>
        <v>0</v>
      </c>
      <c r="L326" s="39">
        <f t="shared" si="173"/>
        <v>0</v>
      </c>
      <c r="M326" s="39">
        <f t="shared" si="173"/>
        <v>0</v>
      </c>
      <c r="N326" s="39">
        <f t="shared" si="173"/>
        <v>0</v>
      </c>
      <c r="O326" s="39">
        <f t="shared" si="173"/>
        <v>0</v>
      </c>
      <c r="P326" s="39">
        <f t="shared" si="173"/>
        <v>0</v>
      </c>
      <c r="Q326" s="39">
        <f t="shared" si="173"/>
        <v>0</v>
      </c>
      <c r="R326" s="39">
        <f t="shared" si="173"/>
        <v>0</v>
      </c>
      <c r="S326" s="39">
        <f t="shared" si="173"/>
        <v>0</v>
      </c>
      <c r="T326" s="39">
        <f t="shared" si="173"/>
        <v>0</v>
      </c>
      <c r="U326" s="39">
        <f t="shared" si="173"/>
        <v>0</v>
      </c>
      <c r="V326" s="39">
        <f t="shared" si="173"/>
        <v>0</v>
      </c>
      <c r="W326" s="39">
        <f t="shared" si="173"/>
        <v>0</v>
      </c>
      <c r="X326" s="39">
        <f t="shared" si="173"/>
        <v>0</v>
      </c>
      <c r="Y326" s="39">
        <f t="shared" si="173"/>
        <v>0</v>
      </c>
      <c r="Z326" s="39">
        <f t="shared" si="173"/>
        <v>0</v>
      </c>
      <c r="AA326" s="4"/>
      <c r="AN326" s="6">
        <f>L326-M326</f>
        <v>0</v>
      </c>
      <c r="AO326" s="14"/>
    </row>
    <row r="327" spans="1:41" ht="75" hidden="1" customHeight="1">
      <c r="A327" s="129"/>
      <c r="B327" s="130"/>
      <c r="C327" s="131"/>
      <c r="D327" s="127" t="s">
        <v>45</v>
      </c>
      <c r="E327" s="128"/>
      <c r="F327" s="41" t="e">
        <f>ROUND(F326/C320,2)</f>
        <v>#DIV/0!</v>
      </c>
      <c r="G327" s="41" t="e">
        <f>ROUND(G326/C320,2)</f>
        <v>#DIV/0!</v>
      </c>
      <c r="H327" s="41" t="e">
        <f>ROUND(H326/C320,2)</f>
        <v>#DIV/0!</v>
      </c>
      <c r="I327" s="41" t="e">
        <f>ROUND(I326/C320,2)</f>
        <v>#DIV/0!</v>
      </c>
      <c r="J327" s="41" t="e">
        <f>ROUND(J326/C320,2)</f>
        <v>#DIV/0!</v>
      </c>
      <c r="K327" s="41" t="e">
        <f>ROUND(K326/C320,2)</f>
        <v>#DIV/0!</v>
      </c>
      <c r="L327" s="41" t="e">
        <f>ROUND(L326/C320,2)</f>
        <v>#DIV/0!</v>
      </c>
      <c r="M327" s="41" t="e">
        <f>ROUND(M326/C320,2)</f>
        <v>#DIV/0!</v>
      </c>
      <c r="N327" s="41" t="e">
        <f>ROUND(N326/C320,2)</f>
        <v>#DIV/0!</v>
      </c>
      <c r="O327" s="41" t="e">
        <f>ROUND(O326/C320,2)</f>
        <v>#DIV/0!</v>
      </c>
      <c r="P327" s="41" t="e">
        <f>ROUND(P326/C320,2)</f>
        <v>#DIV/0!</v>
      </c>
      <c r="Q327" s="41" t="e">
        <f>ROUND(Q326/C320,2)</f>
        <v>#DIV/0!</v>
      </c>
      <c r="R327" s="41" t="e">
        <f>ROUND(R326/C320,2)</f>
        <v>#DIV/0!</v>
      </c>
      <c r="S327" s="41" t="e">
        <f>ROUND(S326/C320,2)</f>
        <v>#DIV/0!</v>
      </c>
      <c r="T327" s="41" t="e">
        <f>ROUND(T326/C320,2)</f>
        <v>#DIV/0!</v>
      </c>
      <c r="U327" s="41" t="e">
        <f>ROUND(U326/C320,2)</f>
        <v>#DIV/0!</v>
      </c>
      <c r="V327" s="41" t="e">
        <f>ROUND(V326/C320,2)</f>
        <v>#DIV/0!</v>
      </c>
      <c r="W327" s="41" t="e">
        <f>ROUND(W326/C320,2)</f>
        <v>#DIV/0!</v>
      </c>
      <c r="X327" s="41" t="e">
        <f>ROUND(X326/C320,2)</f>
        <v>#DIV/0!</v>
      </c>
      <c r="Y327" s="41" t="e">
        <f>ROUND(Y326/C320,2)</f>
        <v>#DIV/0!</v>
      </c>
      <c r="Z327" s="41" t="e">
        <f>ROUND(Z326/C320,2)</f>
        <v>#DIV/0!</v>
      </c>
      <c r="AA327" s="4"/>
      <c r="AC327" s="8" t="e">
        <v>#DIV/0!</v>
      </c>
      <c r="AD327" s="8" t="e">
        <v>#DIV/0!</v>
      </c>
      <c r="AE327" s="8" t="e">
        <v>#DIV/0!</v>
      </c>
      <c r="AF327" s="8" t="e">
        <v>#DIV/0!</v>
      </c>
      <c r="AG327" s="8" t="e">
        <v>#DIV/0!</v>
      </c>
      <c r="AH327" s="8" t="e">
        <v>#DIV/0!</v>
      </c>
      <c r="AI327" s="8" t="e">
        <v>#DIV/0!</v>
      </c>
      <c r="AJ327" s="8" t="e">
        <v>#DIV/0!</v>
      </c>
      <c r="AK327" s="8" t="e">
        <v>#DIV/0!</v>
      </c>
      <c r="AL327" s="8" t="e">
        <v>#DIV/0!</v>
      </c>
    </row>
    <row r="328" spans="1:41" ht="90" hidden="1" customHeight="1">
      <c r="A328" s="129"/>
      <c r="B328" s="130"/>
      <c r="C328" s="131"/>
      <c r="D328" s="127" t="s">
        <v>46</v>
      </c>
      <c r="E328" s="128"/>
      <c r="F328" s="39" t="s">
        <v>28</v>
      </c>
      <c r="G328" s="42">
        <f>IF(AC328=FALSE,0,AC328)</f>
        <v>5364.7</v>
      </c>
      <c r="H328" s="42" t="s">
        <v>28</v>
      </c>
      <c r="I328" s="42">
        <f>IF(AD328=FALSE,0,AD328)</f>
        <v>0</v>
      </c>
      <c r="J328" s="42">
        <f>IF(AE328=FALSE,0,AE328)</f>
        <v>0</v>
      </c>
      <c r="K328" s="42" t="s">
        <v>28</v>
      </c>
      <c r="L328" s="42">
        <f>IF(AF328=FALSE,0,AF328)</f>
        <v>0</v>
      </c>
      <c r="M328" s="42" t="s">
        <v>28</v>
      </c>
      <c r="N328" s="42" t="s">
        <v>28</v>
      </c>
      <c r="O328" s="42" t="s">
        <v>28</v>
      </c>
      <c r="P328" s="42" t="s">
        <v>28</v>
      </c>
      <c r="Q328" s="42">
        <f>IF(AG328=FALSE,0,AG328)</f>
        <v>0</v>
      </c>
      <c r="R328" s="42" t="s">
        <v>28</v>
      </c>
      <c r="S328" s="42">
        <f>IF(AH328=FALSE,0,AH328)</f>
        <v>0</v>
      </c>
      <c r="T328" s="42" t="s">
        <v>28</v>
      </c>
      <c r="U328" s="42">
        <f>IF(AI328=FALSE,0,AI328)</f>
        <v>0</v>
      </c>
      <c r="V328" s="42">
        <f>IF(AJ328=FALSE,0,AJ328)</f>
        <v>0</v>
      </c>
      <c r="W328" s="42">
        <f>IF(AK328=FALSE,0,AK328)</f>
        <v>0</v>
      </c>
      <c r="X328" s="42" t="s">
        <v>28</v>
      </c>
      <c r="Y328" s="42">
        <f>IF(AL328=FALSE,0,AL328)</f>
        <v>0</v>
      </c>
      <c r="Z328" s="42" t="s">
        <v>28</v>
      </c>
      <c r="AA328" s="4"/>
      <c r="AC328" s="8">
        <v>5364.7</v>
      </c>
      <c r="AD328" s="8" t="b">
        <v>0</v>
      </c>
      <c r="AE328" s="8" t="b">
        <v>0</v>
      </c>
      <c r="AF328" s="8" t="b">
        <v>0</v>
      </c>
      <c r="AG328" s="8" t="b">
        <v>0</v>
      </c>
      <c r="AH328" s="8" t="b">
        <v>0</v>
      </c>
      <c r="AI328" s="8" t="b">
        <v>0</v>
      </c>
      <c r="AJ328" s="8" t="b">
        <v>0</v>
      </c>
      <c r="AK328" s="8" t="b">
        <v>0</v>
      </c>
      <c r="AL328" s="8" t="b">
        <v>0</v>
      </c>
    </row>
    <row r="329" spans="1:41" ht="30" hidden="1" customHeight="1">
      <c r="A329" s="129"/>
      <c r="B329" s="130"/>
      <c r="C329" s="131"/>
      <c r="D329" s="154" t="s">
        <v>19</v>
      </c>
      <c r="E329" s="43" t="s">
        <v>20</v>
      </c>
      <c r="F329" s="39">
        <f>G329+I329+J329+L329+Q329+S329+U329+V329+W329+Y329+Z329</f>
        <v>0</v>
      </c>
      <c r="G329" s="40">
        <v>0</v>
      </c>
      <c r="H329" s="39">
        <v>0</v>
      </c>
      <c r="I329" s="40">
        <v>0</v>
      </c>
      <c r="J329" s="40">
        <v>0</v>
      </c>
      <c r="K329" s="39">
        <v>0</v>
      </c>
      <c r="L329" s="40">
        <v>0</v>
      </c>
      <c r="M329" s="39">
        <v>0</v>
      </c>
      <c r="N329" s="39">
        <v>0</v>
      </c>
      <c r="O329" s="39">
        <v>0</v>
      </c>
      <c r="P329" s="39">
        <v>0</v>
      </c>
      <c r="Q329" s="40">
        <v>0</v>
      </c>
      <c r="R329" s="39">
        <v>0</v>
      </c>
      <c r="S329" s="40">
        <v>0</v>
      </c>
      <c r="T329" s="39">
        <v>0</v>
      </c>
      <c r="U329" s="40">
        <v>0</v>
      </c>
      <c r="V329" s="40">
        <v>0</v>
      </c>
      <c r="W329" s="40">
        <v>0</v>
      </c>
      <c r="X329" s="39">
        <v>0</v>
      </c>
      <c r="Y329" s="40">
        <v>0</v>
      </c>
      <c r="Z329" s="39">
        <v>0</v>
      </c>
      <c r="AA329" s="4"/>
      <c r="AN329" s="6">
        <f>L329-M329</f>
        <v>0</v>
      </c>
    </row>
    <row r="330" spans="1:41" ht="60" hidden="1" customHeight="1">
      <c r="A330" s="129"/>
      <c r="B330" s="130"/>
      <c r="C330" s="131"/>
      <c r="D330" s="154"/>
      <c r="E330" s="43" t="s">
        <v>21</v>
      </c>
      <c r="F330" s="39">
        <f t="shared" ref="F330:F334" si="174">G330+I330+J330+L330+Q330+S330+U330+V330+W330+Y330+Z330</f>
        <v>0</v>
      </c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"/>
    </row>
    <row r="331" spans="1:41" ht="120" hidden="1" customHeight="1">
      <c r="A331" s="129"/>
      <c r="B331" s="130"/>
      <c r="C331" s="131"/>
      <c r="D331" s="154" t="s">
        <v>22</v>
      </c>
      <c r="E331" s="43" t="s">
        <v>44</v>
      </c>
      <c r="F331" s="39">
        <f t="shared" si="174"/>
        <v>0</v>
      </c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"/>
    </row>
    <row r="332" spans="1:41" ht="30" hidden="1" customHeight="1">
      <c r="A332" s="129"/>
      <c r="B332" s="130"/>
      <c r="C332" s="131"/>
      <c r="D332" s="154"/>
      <c r="E332" s="43" t="s">
        <v>24</v>
      </c>
      <c r="F332" s="39">
        <f t="shared" si="174"/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"/>
    </row>
    <row r="333" spans="1:41" ht="30" hidden="1" customHeight="1">
      <c r="A333" s="129"/>
      <c r="B333" s="130"/>
      <c r="C333" s="131"/>
      <c r="D333" s="154"/>
      <c r="E333" s="43" t="s">
        <v>25</v>
      </c>
      <c r="F333" s="39">
        <f t="shared" si="174"/>
        <v>0</v>
      </c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"/>
    </row>
    <row r="334" spans="1:41" ht="30" hidden="1" customHeight="1">
      <c r="A334" s="129"/>
      <c r="B334" s="130"/>
      <c r="C334" s="131"/>
      <c r="D334" s="154"/>
      <c r="E334" s="43" t="s">
        <v>26</v>
      </c>
      <c r="F334" s="39">
        <f t="shared" si="174"/>
        <v>0</v>
      </c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"/>
    </row>
    <row r="335" spans="1:41" ht="30" hidden="1" customHeight="1">
      <c r="A335" s="129"/>
      <c r="B335" s="130"/>
      <c r="C335" s="131"/>
      <c r="D335" s="182" t="s">
        <v>27</v>
      </c>
      <c r="E335" s="182"/>
      <c r="F335" s="39">
        <f>F329+F330+F331+F332+F333+F334</f>
        <v>0</v>
      </c>
      <c r="G335" s="39">
        <f t="shared" ref="G335:Z335" si="175">G329+G330+G331+G332+G333+G334</f>
        <v>0</v>
      </c>
      <c r="H335" s="39">
        <f t="shared" si="175"/>
        <v>0</v>
      </c>
      <c r="I335" s="39">
        <f t="shared" si="175"/>
        <v>0</v>
      </c>
      <c r="J335" s="39">
        <f t="shared" si="175"/>
        <v>0</v>
      </c>
      <c r="K335" s="39">
        <f t="shared" si="175"/>
        <v>0</v>
      </c>
      <c r="L335" s="39">
        <f t="shared" si="175"/>
        <v>0</v>
      </c>
      <c r="M335" s="39">
        <f t="shared" si="175"/>
        <v>0</v>
      </c>
      <c r="N335" s="39">
        <f t="shared" si="175"/>
        <v>0</v>
      </c>
      <c r="O335" s="39">
        <f t="shared" si="175"/>
        <v>0</v>
      </c>
      <c r="P335" s="39">
        <f t="shared" si="175"/>
        <v>0</v>
      </c>
      <c r="Q335" s="39">
        <f t="shared" si="175"/>
        <v>0</v>
      </c>
      <c r="R335" s="39">
        <f t="shared" si="175"/>
        <v>0</v>
      </c>
      <c r="S335" s="39">
        <f t="shared" si="175"/>
        <v>0</v>
      </c>
      <c r="T335" s="39">
        <f t="shared" si="175"/>
        <v>0</v>
      </c>
      <c r="U335" s="39">
        <f t="shared" si="175"/>
        <v>0</v>
      </c>
      <c r="V335" s="39">
        <f t="shared" si="175"/>
        <v>0</v>
      </c>
      <c r="W335" s="39">
        <f t="shared" si="175"/>
        <v>0</v>
      </c>
      <c r="X335" s="39">
        <f t="shared" si="175"/>
        <v>0</v>
      </c>
      <c r="Y335" s="39">
        <f t="shared" si="175"/>
        <v>0</v>
      </c>
      <c r="Z335" s="39">
        <f t="shared" si="175"/>
        <v>0</v>
      </c>
      <c r="AA335" s="4"/>
      <c r="AN335" s="6">
        <f>L335-M335</f>
        <v>0</v>
      </c>
      <c r="AO335" s="14"/>
    </row>
    <row r="336" spans="1:41" ht="75" hidden="1" customHeight="1">
      <c r="A336" s="129"/>
      <c r="B336" s="130"/>
      <c r="C336" s="131"/>
      <c r="D336" s="127" t="s">
        <v>45</v>
      </c>
      <c r="E336" s="128"/>
      <c r="F336" s="41" t="e">
        <f>ROUND(F335/C329,2)</f>
        <v>#DIV/0!</v>
      </c>
      <c r="G336" s="41" t="e">
        <f>ROUND(G335/C329,2)</f>
        <v>#DIV/0!</v>
      </c>
      <c r="H336" s="41" t="e">
        <f>ROUND(H335/C329,2)</f>
        <v>#DIV/0!</v>
      </c>
      <c r="I336" s="41" t="e">
        <f>ROUND(I335/C329,2)</f>
        <v>#DIV/0!</v>
      </c>
      <c r="J336" s="41" t="e">
        <f>ROUND(J335/C329,2)</f>
        <v>#DIV/0!</v>
      </c>
      <c r="K336" s="41" t="e">
        <f>ROUND(K335/C329,2)</f>
        <v>#DIV/0!</v>
      </c>
      <c r="L336" s="41" t="e">
        <f>ROUND(L335/C329,2)</f>
        <v>#DIV/0!</v>
      </c>
      <c r="M336" s="41" t="e">
        <f>ROUND(M335/C329,2)</f>
        <v>#DIV/0!</v>
      </c>
      <c r="N336" s="41" t="e">
        <f>ROUND(N335/C329,2)</f>
        <v>#DIV/0!</v>
      </c>
      <c r="O336" s="41" t="e">
        <f>ROUND(O335/C329,2)</f>
        <v>#DIV/0!</v>
      </c>
      <c r="P336" s="41" t="e">
        <f>ROUND(P335/C329,2)</f>
        <v>#DIV/0!</v>
      </c>
      <c r="Q336" s="41" t="e">
        <f>ROUND(Q335/C329,2)</f>
        <v>#DIV/0!</v>
      </c>
      <c r="R336" s="41" t="e">
        <f>ROUND(R335/C329,2)</f>
        <v>#DIV/0!</v>
      </c>
      <c r="S336" s="41" t="e">
        <f>ROUND(S335/C329,2)</f>
        <v>#DIV/0!</v>
      </c>
      <c r="T336" s="41" t="e">
        <f>ROUND(T335/C329,2)</f>
        <v>#DIV/0!</v>
      </c>
      <c r="U336" s="41" t="e">
        <f>ROUND(U335/C329,2)</f>
        <v>#DIV/0!</v>
      </c>
      <c r="V336" s="41" t="e">
        <f>ROUND(V335/C329,2)</f>
        <v>#DIV/0!</v>
      </c>
      <c r="W336" s="41" t="e">
        <f>ROUND(W335/C329,2)</f>
        <v>#DIV/0!</v>
      </c>
      <c r="X336" s="41" t="e">
        <f>ROUND(X335/C329,2)</f>
        <v>#DIV/0!</v>
      </c>
      <c r="Y336" s="41" t="e">
        <f>ROUND(Y335/C329,2)</f>
        <v>#DIV/0!</v>
      </c>
      <c r="Z336" s="41" t="e">
        <f>ROUND(Z335/C329,2)</f>
        <v>#DIV/0!</v>
      </c>
      <c r="AA336" s="4"/>
      <c r="AC336" s="8" t="e">
        <v>#DIV/0!</v>
      </c>
      <c r="AD336" s="8" t="e">
        <v>#DIV/0!</v>
      </c>
      <c r="AE336" s="8" t="e">
        <v>#DIV/0!</v>
      </c>
      <c r="AF336" s="8" t="e">
        <v>#DIV/0!</v>
      </c>
      <c r="AG336" s="8" t="e">
        <v>#DIV/0!</v>
      </c>
      <c r="AH336" s="8" t="e">
        <v>#DIV/0!</v>
      </c>
      <c r="AI336" s="8" t="e">
        <v>#DIV/0!</v>
      </c>
      <c r="AJ336" s="8" t="e">
        <v>#DIV/0!</v>
      </c>
      <c r="AK336" s="8" t="e">
        <v>#DIV/0!</v>
      </c>
      <c r="AL336" s="8" t="e">
        <v>#DIV/0!</v>
      </c>
    </row>
    <row r="337" spans="1:41" ht="90" hidden="1" customHeight="1">
      <c r="A337" s="129"/>
      <c r="B337" s="130"/>
      <c r="C337" s="131"/>
      <c r="D337" s="127" t="s">
        <v>46</v>
      </c>
      <c r="E337" s="128"/>
      <c r="F337" s="39" t="s">
        <v>28</v>
      </c>
      <c r="G337" s="42">
        <f>IF(AC337=FALSE,0,AC337)</f>
        <v>5364.7</v>
      </c>
      <c r="H337" s="42" t="s">
        <v>28</v>
      </c>
      <c r="I337" s="42">
        <f>IF(AD337=FALSE,0,AD337)</f>
        <v>0</v>
      </c>
      <c r="J337" s="42">
        <f>IF(AE337=FALSE,0,AE337)</f>
        <v>0</v>
      </c>
      <c r="K337" s="42" t="s">
        <v>28</v>
      </c>
      <c r="L337" s="42">
        <f>IF(AF337=FALSE,0,AF337)</f>
        <v>0</v>
      </c>
      <c r="M337" s="42" t="s">
        <v>28</v>
      </c>
      <c r="N337" s="42" t="s">
        <v>28</v>
      </c>
      <c r="O337" s="42" t="s">
        <v>28</v>
      </c>
      <c r="P337" s="42" t="s">
        <v>28</v>
      </c>
      <c r="Q337" s="42">
        <f>IF(AG337=FALSE,0,AG337)</f>
        <v>0</v>
      </c>
      <c r="R337" s="42" t="s">
        <v>28</v>
      </c>
      <c r="S337" s="42">
        <f>IF(AH337=FALSE,0,AH337)</f>
        <v>0</v>
      </c>
      <c r="T337" s="42" t="s">
        <v>28</v>
      </c>
      <c r="U337" s="42">
        <f>IF(AI337=FALSE,0,AI337)</f>
        <v>0</v>
      </c>
      <c r="V337" s="42">
        <f>IF(AJ337=FALSE,0,AJ337)</f>
        <v>0</v>
      </c>
      <c r="W337" s="42">
        <f>IF(AK337=FALSE,0,AK337)</f>
        <v>0</v>
      </c>
      <c r="X337" s="42" t="s">
        <v>28</v>
      </c>
      <c r="Y337" s="42">
        <f>IF(AL337=FALSE,0,AL337)</f>
        <v>0</v>
      </c>
      <c r="Z337" s="42" t="s">
        <v>28</v>
      </c>
      <c r="AA337" s="4"/>
      <c r="AC337" s="8">
        <v>5364.7</v>
      </c>
      <c r="AD337" s="8" t="b">
        <v>0</v>
      </c>
      <c r="AE337" s="8" t="b">
        <v>0</v>
      </c>
      <c r="AF337" s="8" t="b">
        <v>0</v>
      </c>
      <c r="AG337" s="8" t="b">
        <v>0</v>
      </c>
      <c r="AH337" s="8" t="b">
        <v>0</v>
      </c>
      <c r="AI337" s="8" t="b">
        <v>0</v>
      </c>
      <c r="AJ337" s="8" t="b">
        <v>0</v>
      </c>
      <c r="AK337" s="8" t="b">
        <v>0</v>
      </c>
      <c r="AL337" s="8" t="b">
        <v>0</v>
      </c>
    </row>
    <row r="338" spans="1:41" ht="30" hidden="1" customHeight="1">
      <c r="A338" s="129"/>
      <c r="B338" s="130"/>
      <c r="C338" s="131"/>
      <c r="D338" s="154" t="s">
        <v>19</v>
      </c>
      <c r="E338" s="43" t="s">
        <v>20</v>
      </c>
      <c r="F338" s="39">
        <f>G338+I338+J338+L338+Q338+S338+U338+V338+W338+Y338+Z338</f>
        <v>0</v>
      </c>
      <c r="G338" s="40">
        <v>0</v>
      </c>
      <c r="H338" s="39">
        <v>0</v>
      </c>
      <c r="I338" s="40">
        <v>0</v>
      </c>
      <c r="J338" s="40">
        <v>0</v>
      </c>
      <c r="K338" s="39">
        <v>0</v>
      </c>
      <c r="L338" s="40">
        <v>0</v>
      </c>
      <c r="M338" s="39">
        <v>0</v>
      </c>
      <c r="N338" s="39">
        <v>0</v>
      </c>
      <c r="O338" s="39">
        <v>0</v>
      </c>
      <c r="P338" s="39">
        <v>0</v>
      </c>
      <c r="Q338" s="40">
        <v>0</v>
      </c>
      <c r="R338" s="39">
        <v>0</v>
      </c>
      <c r="S338" s="40">
        <v>0</v>
      </c>
      <c r="T338" s="39">
        <v>0</v>
      </c>
      <c r="U338" s="40">
        <v>0</v>
      </c>
      <c r="V338" s="40">
        <v>0</v>
      </c>
      <c r="W338" s="40">
        <v>0</v>
      </c>
      <c r="X338" s="39">
        <v>0</v>
      </c>
      <c r="Y338" s="40">
        <v>0</v>
      </c>
      <c r="Z338" s="39">
        <v>0</v>
      </c>
      <c r="AA338" s="4"/>
      <c r="AN338" s="6">
        <f>L338-M338</f>
        <v>0</v>
      </c>
    </row>
    <row r="339" spans="1:41" ht="60" hidden="1" customHeight="1">
      <c r="A339" s="129"/>
      <c r="B339" s="130"/>
      <c r="C339" s="131"/>
      <c r="D339" s="154"/>
      <c r="E339" s="43" t="s">
        <v>21</v>
      </c>
      <c r="F339" s="39">
        <f t="shared" ref="F339:F343" si="176">G339+I339+J339+L339+Q339+S339+U339+V339+W339+Y339+Z339</f>
        <v>0</v>
      </c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"/>
    </row>
    <row r="340" spans="1:41" ht="120" hidden="1" customHeight="1">
      <c r="A340" s="129"/>
      <c r="B340" s="130"/>
      <c r="C340" s="131"/>
      <c r="D340" s="154" t="s">
        <v>22</v>
      </c>
      <c r="E340" s="43" t="s">
        <v>44</v>
      </c>
      <c r="F340" s="39">
        <f t="shared" si="176"/>
        <v>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"/>
    </row>
    <row r="341" spans="1:41" ht="30" hidden="1" customHeight="1">
      <c r="A341" s="129"/>
      <c r="B341" s="130"/>
      <c r="C341" s="131"/>
      <c r="D341" s="154"/>
      <c r="E341" s="43" t="s">
        <v>24</v>
      </c>
      <c r="F341" s="39">
        <f t="shared" si="176"/>
        <v>0</v>
      </c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"/>
    </row>
    <row r="342" spans="1:41" ht="30" hidden="1" customHeight="1">
      <c r="A342" s="129"/>
      <c r="B342" s="130"/>
      <c r="C342" s="131"/>
      <c r="D342" s="154"/>
      <c r="E342" s="43" t="s">
        <v>25</v>
      </c>
      <c r="F342" s="39">
        <f t="shared" si="176"/>
        <v>0</v>
      </c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"/>
    </row>
    <row r="343" spans="1:41" ht="30" hidden="1" customHeight="1">
      <c r="A343" s="129"/>
      <c r="B343" s="130"/>
      <c r="C343" s="131"/>
      <c r="D343" s="154"/>
      <c r="E343" s="43" t="s">
        <v>26</v>
      </c>
      <c r="F343" s="39">
        <f t="shared" si="176"/>
        <v>0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"/>
    </row>
    <row r="344" spans="1:41" ht="30" hidden="1" customHeight="1">
      <c r="A344" s="129"/>
      <c r="B344" s="130"/>
      <c r="C344" s="131"/>
      <c r="D344" s="182" t="s">
        <v>27</v>
      </c>
      <c r="E344" s="182"/>
      <c r="F344" s="39">
        <f>F338+F339+F340+F341+F342+F343</f>
        <v>0</v>
      </c>
      <c r="G344" s="39">
        <f t="shared" ref="G344:Z344" si="177">G338+G339+G340+G341+G342+G343</f>
        <v>0</v>
      </c>
      <c r="H344" s="39">
        <f t="shared" si="177"/>
        <v>0</v>
      </c>
      <c r="I344" s="39">
        <f t="shared" si="177"/>
        <v>0</v>
      </c>
      <c r="J344" s="39">
        <f t="shared" si="177"/>
        <v>0</v>
      </c>
      <c r="K344" s="39">
        <f t="shared" si="177"/>
        <v>0</v>
      </c>
      <c r="L344" s="39">
        <f t="shared" si="177"/>
        <v>0</v>
      </c>
      <c r="M344" s="39">
        <f t="shared" si="177"/>
        <v>0</v>
      </c>
      <c r="N344" s="39">
        <f t="shared" si="177"/>
        <v>0</v>
      </c>
      <c r="O344" s="39">
        <f t="shared" si="177"/>
        <v>0</v>
      </c>
      <c r="P344" s="39">
        <f t="shared" si="177"/>
        <v>0</v>
      </c>
      <c r="Q344" s="39">
        <f t="shared" si="177"/>
        <v>0</v>
      </c>
      <c r="R344" s="39">
        <f t="shared" si="177"/>
        <v>0</v>
      </c>
      <c r="S344" s="39">
        <f t="shared" si="177"/>
        <v>0</v>
      </c>
      <c r="T344" s="39">
        <f t="shared" si="177"/>
        <v>0</v>
      </c>
      <c r="U344" s="39">
        <f t="shared" si="177"/>
        <v>0</v>
      </c>
      <c r="V344" s="39">
        <f t="shared" si="177"/>
        <v>0</v>
      </c>
      <c r="W344" s="39">
        <f t="shared" si="177"/>
        <v>0</v>
      </c>
      <c r="X344" s="39">
        <f t="shared" si="177"/>
        <v>0</v>
      </c>
      <c r="Y344" s="39">
        <f t="shared" si="177"/>
        <v>0</v>
      </c>
      <c r="Z344" s="39">
        <f t="shared" si="177"/>
        <v>0</v>
      </c>
      <c r="AA344" s="4"/>
      <c r="AN344" s="6">
        <f>L344-M344</f>
        <v>0</v>
      </c>
      <c r="AO344" s="14"/>
    </row>
    <row r="345" spans="1:41" ht="75" hidden="1" customHeight="1">
      <c r="A345" s="129"/>
      <c r="B345" s="130"/>
      <c r="C345" s="131"/>
      <c r="D345" s="127" t="s">
        <v>45</v>
      </c>
      <c r="E345" s="128"/>
      <c r="F345" s="41" t="e">
        <f>ROUND(F344/C338,2)</f>
        <v>#DIV/0!</v>
      </c>
      <c r="G345" s="41" t="e">
        <f>ROUND(G344/C338,2)</f>
        <v>#DIV/0!</v>
      </c>
      <c r="H345" s="41" t="e">
        <f>ROUND(H344/C338,2)</f>
        <v>#DIV/0!</v>
      </c>
      <c r="I345" s="41" t="e">
        <f>ROUND(I344/C338,2)</f>
        <v>#DIV/0!</v>
      </c>
      <c r="J345" s="41" t="e">
        <f>ROUND(J344/C338,2)</f>
        <v>#DIV/0!</v>
      </c>
      <c r="K345" s="41" t="e">
        <f>ROUND(K344/C338,2)</f>
        <v>#DIV/0!</v>
      </c>
      <c r="L345" s="41" t="e">
        <f>ROUND(L344/C338,2)</f>
        <v>#DIV/0!</v>
      </c>
      <c r="M345" s="41" t="e">
        <f>ROUND(M344/C338,2)</f>
        <v>#DIV/0!</v>
      </c>
      <c r="N345" s="41" t="e">
        <f>ROUND(N344/C338,2)</f>
        <v>#DIV/0!</v>
      </c>
      <c r="O345" s="41" t="e">
        <f>ROUND(O344/C338,2)</f>
        <v>#DIV/0!</v>
      </c>
      <c r="P345" s="41" t="e">
        <f>ROUND(P344/C338,2)</f>
        <v>#DIV/0!</v>
      </c>
      <c r="Q345" s="41" t="e">
        <f>ROUND(Q344/C338,2)</f>
        <v>#DIV/0!</v>
      </c>
      <c r="R345" s="41" t="e">
        <f>ROUND(R344/C338,2)</f>
        <v>#DIV/0!</v>
      </c>
      <c r="S345" s="41" t="e">
        <f>ROUND(S344/C338,2)</f>
        <v>#DIV/0!</v>
      </c>
      <c r="T345" s="41" t="e">
        <f>ROUND(T344/C338,2)</f>
        <v>#DIV/0!</v>
      </c>
      <c r="U345" s="41" t="e">
        <f>ROUND(U344/C338,2)</f>
        <v>#DIV/0!</v>
      </c>
      <c r="V345" s="41" t="e">
        <f>ROUND(V344/C338,2)</f>
        <v>#DIV/0!</v>
      </c>
      <c r="W345" s="41" t="e">
        <f>ROUND(W344/C338,2)</f>
        <v>#DIV/0!</v>
      </c>
      <c r="X345" s="41" t="e">
        <f>ROUND(X344/C338,2)</f>
        <v>#DIV/0!</v>
      </c>
      <c r="Y345" s="41" t="e">
        <f>ROUND(Y344/C338,2)</f>
        <v>#DIV/0!</v>
      </c>
      <c r="Z345" s="41" t="e">
        <f>ROUND(Z344/C338,2)</f>
        <v>#DIV/0!</v>
      </c>
      <c r="AA345" s="4"/>
      <c r="AC345" s="8" t="e">
        <v>#DIV/0!</v>
      </c>
      <c r="AD345" s="8" t="e">
        <v>#DIV/0!</v>
      </c>
      <c r="AE345" s="8" t="e">
        <v>#DIV/0!</v>
      </c>
      <c r="AF345" s="8" t="e">
        <v>#DIV/0!</v>
      </c>
      <c r="AG345" s="8" t="e">
        <v>#DIV/0!</v>
      </c>
      <c r="AH345" s="8" t="e">
        <v>#DIV/0!</v>
      </c>
      <c r="AI345" s="8" t="e">
        <v>#DIV/0!</v>
      </c>
      <c r="AJ345" s="8" t="e">
        <v>#DIV/0!</v>
      </c>
      <c r="AK345" s="8" t="e">
        <v>#DIV/0!</v>
      </c>
      <c r="AL345" s="8" t="e">
        <v>#DIV/0!</v>
      </c>
    </row>
    <row r="346" spans="1:41" ht="90" hidden="1" customHeight="1">
      <c r="A346" s="129"/>
      <c r="B346" s="130"/>
      <c r="C346" s="131"/>
      <c r="D346" s="127" t="s">
        <v>46</v>
      </c>
      <c r="E346" s="128"/>
      <c r="F346" s="39" t="s">
        <v>28</v>
      </c>
      <c r="G346" s="42">
        <v>1659.18</v>
      </c>
      <c r="H346" s="42" t="s">
        <v>28</v>
      </c>
      <c r="I346" s="42">
        <f>IF(AD346=FALSE,0,AD346)</f>
        <v>0</v>
      </c>
      <c r="J346" s="42">
        <f>IF(AE346=FALSE,0,AE346)</f>
        <v>0</v>
      </c>
      <c r="K346" s="42" t="s">
        <v>28</v>
      </c>
      <c r="L346" s="42">
        <f>IF(AF346=FALSE,0,AF346)</f>
        <v>0</v>
      </c>
      <c r="M346" s="42" t="s">
        <v>28</v>
      </c>
      <c r="N346" s="42" t="s">
        <v>28</v>
      </c>
      <c r="O346" s="42" t="s">
        <v>28</v>
      </c>
      <c r="P346" s="42" t="s">
        <v>28</v>
      </c>
      <c r="Q346" s="42">
        <f>IF(AG346=FALSE,0,AG346)</f>
        <v>0</v>
      </c>
      <c r="R346" s="42" t="s">
        <v>28</v>
      </c>
      <c r="S346" s="42">
        <f>IF(AH346=FALSE,0,AH346)</f>
        <v>0</v>
      </c>
      <c r="T346" s="42" t="s">
        <v>28</v>
      </c>
      <c r="U346" s="42">
        <f>IF(AI346=FALSE,0,AI346)</f>
        <v>0</v>
      </c>
      <c r="V346" s="42">
        <f>IF(AJ346=FALSE,0,AJ346)</f>
        <v>0</v>
      </c>
      <c r="W346" s="42">
        <f>IF(AK346=FALSE,0,AK346)</f>
        <v>0</v>
      </c>
      <c r="X346" s="42" t="s">
        <v>28</v>
      </c>
      <c r="Y346" s="42">
        <f>IF(AL346=FALSE,0,AL346)</f>
        <v>0</v>
      </c>
      <c r="Z346" s="42" t="s">
        <v>28</v>
      </c>
      <c r="AA346" s="4"/>
      <c r="AC346" s="8">
        <v>5364.7</v>
      </c>
      <c r="AD346" s="8" t="b">
        <v>0</v>
      </c>
      <c r="AE346" s="8" t="b">
        <v>0</v>
      </c>
      <c r="AF346" s="8" t="b">
        <v>0</v>
      </c>
      <c r="AG346" s="8" t="b">
        <v>0</v>
      </c>
      <c r="AH346" s="8" t="b">
        <v>0</v>
      </c>
      <c r="AI346" s="8" t="b">
        <v>0</v>
      </c>
      <c r="AJ346" s="8" t="b">
        <v>0</v>
      </c>
      <c r="AK346" s="8" t="b">
        <v>0</v>
      </c>
      <c r="AL346" s="8" t="b">
        <v>0</v>
      </c>
    </row>
    <row r="347" spans="1:41" ht="30" hidden="1" customHeight="1">
      <c r="A347" s="130"/>
      <c r="B347" s="130" t="s">
        <v>295</v>
      </c>
      <c r="C347" s="131">
        <f>C320+C329+C338</f>
        <v>0</v>
      </c>
      <c r="D347" s="154" t="s">
        <v>19</v>
      </c>
      <c r="E347" s="43" t="s">
        <v>20</v>
      </c>
      <c r="F347" s="39">
        <f>G347+I347+J347+L347+Q347+S347+U347+V347+W347+Y347+Z347</f>
        <v>0</v>
      </c>
      <c r="G347" s="40">
        <f>G320+G329+G338</f>
        <v>0</v>
      </c>
      <c r="H347" s="39">
        <f t="shared" ref="H347:Z347" si="178">H320+H329+H338</f>
        <v>0</v>
      </c>
      <c r="I347" s="39">
        <f t="shared" si="178"/>
        <v>0</v>
      </c>
      <c r="J347" s="39">
        <f t="shared" si="178"/>
        <v>0</v>
      </c>
      <c r="K347" s="39">
        <f t="shared" si="178"/>
        <v>0</v>
      </c>
      <c r="L347" s="39">
        <f t="shared" si="178"/>
        <v>0</v>
      </c>
      <c r="M347" s="39">
        <f t="shared" si="178"/>
        <v>0</v>
      </c>
      <c r="N347" s="39">
        <f t="shared" si="178"/>
        <v>0</v>
      </c>
      <c r="O347" s="39">
        <f t="shared" si="178"/>
        <v>0</v>
      </c>
      <c r="P347" s="39">
        <f t="shared" si="178"/>
        <v>0</v>
      </c>
      <c r="Q347" s="39">
        <f t="shared" si="178"/>
        <v>0</v>
      </c>
      <c r="R347" s="39">
        <f t="shared" si="178"/>
        <v>0</v>
      </c>
      <c r="S347" s="39">
        <f t="shared" si="178"/>
        <v>0</v>
      </c>
      <c r="T347" s="39">
        <f t="shared" si="178"/>
        <v>0</v>
      </c>
      <c r="U347" s="39">
        <f t="shared" si="178"/>
        <v>0</v>
      </c>
      <c r="V347" s="39">
        <f t="shared" si="178"/>
        <v>0</v>
      </c>
      <c r="W347" s="39">
        <f t="shared" si="178"/>
        <v>0</v>
      </c>
      <c r="X347" s="39">
        <f t="shared" si="178"/>
        <v>0</v>
      </c>
      <c r="Y347" s="39">
        <f t="shared" si="178"/>
        <v>0</v>
      </c>
      <c r="Z347" s="39">
        <f t="shared" si="178"/>
        <v>0</v>
      </c>
      <c r="AA347" s="4"/>
      <c r="AN347" s="6">
        <f>L347-M347</f>
        <v>0</v>
      </c>
    </row>
    <row r="348" spans="1:41" ht="60" hidden="1" customHeight="1">
      <c r="A348" s="130"/>
      <c r="B348" s="130"/>
      <c r="C348" s="131"/>
      <c r="D348" s="154"/>
      <c r="E348" s="43" t="s">
        <v>21</v>
      </c>
      <c r="F348" s="39">
        <f t="shared" ref="F348:F352" si="179">G348+I348+J348+L348+Q348+S348+U348+V348+W348+Y348+Z348</f>
        <v>0</v>
      </c>
      <c r="G348" s="39">
        <f t="shared" ref="G348:Z348" si="180">G321+G330+G339</f>
        <v>0</v>
      </c>
      <c r="H348" s="39">
        <f t="shared" si="180"/>
        <v>0</v>
      </c>
      <c r="I348" s="39">
        <f t="shared" si="180"/>
        <v>0</v>
      </c>
      <c r="J348" s="39">
        <f t="shared" si="180"/>
        <v>0</v>
      </c>
      <c r="K348" s="39">
        <f t="shared" si="180"/>
        <v>0</v>
      </c>
      <c r="L348" s="39">
        <f t="shared" si="180"/>
        <v>0</v>
      </c>
      <c r="M348" s="39">
        <f t="shared" si="180"/>
        <v>0</v>
      </c>
      <c r="N348" s="39">
        <f t="shared" si="180"/>
        <v>0</v>
      </c>
      <c r="O348" s="39">
        <f t="shared" si="180"/>
        <v>0</v>
      </c>
      <c r="P348" s="39">
        <f t="shared" si="180"/>
        <v>0</v>
      </c>
      <c r="Q348" s="39">
        <f t="shared" si="180"/>
        <v>0</v>
      </c>
      <c r="R348" s="39">
        <f t="shared" si="180"/>
        <v>0</v>
      </c>
      <c r="S348" s="39">
        <f t="shared" si="180"/>
        <v>0</v>
      </c>
      <c r="T348" s="39">
        <f t="shared" si="180"/>
        <v>0</v>
      </c>
      <c r="U348" s="39">
        <f t="shared" si="180"/>
        <v>0</v>
      </c>
      <c r="V348" s="39">
        <f t="shared" si="180"/>
        <v>0</v>
      </c>
      <c r="W348" s="39">
        <f t="shared" si="180"/>
        <v>0</v>
      </c>
      <c r="X348" s="39">
        <f t="shared" si="180"/>
        <v>0</v>
      </c>
      <c r="Y348" s="39">
        <f t="shared" si="180"/>
        <v>0</v>
      </c>
      <c r="Z348" s="39">
        <f t="shared" si="180"/>
        <v>0</v>
      </c>
      <c r="AA348" s="4"/>
    </row>
    <row r="349" spans="1:41" ht="120" hidden="1" customHeight="1">
      <c r="A349" s="130"/>
      <c r="B349" s="130"/>
      <c r="C349" s="131"/>
      <c r="D349" s="154" t="s">
        <v>22</v>
      </c>
      <c r="E349" s="43" t="s">
        <v>44</v>
      </c>
      <c r="F349" s="39">
        <f t="shared" si="179"/>
        <v>0</v>
      </c>
      <c r="G349" s="39">
        <f t="shared" ref="G349:Z349" si="181">G322+G331+G340</f>
        <v>0</v>
      </c>
      <c r="H349" s="39">
        <f t="shared" si="181"/>
        <v>0</v>
      </c>
      <c r="I349" s="39">
        <f t="shared" si="181"/>
        <v>0</v>
      </c>
      <c r="J349" s="39">
        <f t="shared" si="181"/>
        <v>0</v>
      </c>
      <c r="K349" s="39">
        <f t="shared" si="181"/>
        <v>0</v>
      </c>
      <c r="L349" s="39">
        <f t="shared" si="181"/>
        <v>0</v>
      </c>
      <c r="M349" s="39">
        <f t="shared" si="181"/>
        <v>0</v>
      </c>
      <c r="N349" s="39">
        <f t="shared" si="181"/>
        <v>0</v>
      </c>
      <c r="O349" s="39">
        <f t="shared" si="181"/>
        <v>0</v>
      </c>
      <c r="P349" s="39">
        <f t="shared" si="181"/>
        <v>0</v>
      </c>
      <c r="Q349" s="39">
        <f t="shared" si="181"/>
        <v>0</v>
      </c>
      <c r="R349" s="39">
        <f t="shared" si="181"/>
        <v>0</v>
      </c>
      <c r="S349" s="39">
        <f t="shared" si="181"/>
        <v>0</v>
      </c>
      <c r="T349" s="39">
        <f t="shared" si="181"/>
        <v>0</v>
      </c>
      <c r="U349" s="39">
        <f t="shared" si="181"/>
        <v>0</v>
      </c>
      <c r="V349" s="39">
        <f t="shared" si="181"/>
        <v>0</v>
      </c>
      <c r="W349" s="39">
        <f t="shared" si="181"/>
        <v>0</v>
      </c>
      <c r="X349" s="39">
        <f t="shared" si="181"/>
        <v>0</v>
      </c>
      <c r="Y349" s="39">
        <f t="shared" si="181"/>
        <v>0</v>
      </c>
      <c r="Z349" s="39">
        <f t="shared" si="181"/>
        <v>0</v>
      </c>
      <c r="AA349" s="4"/>
    </row>
    <row r="350" spans="1:41" ht="30" hidden="1" customHeight="1">
      <c r="A350" s="130"/>
      <c r="B350" s="130"/>
      <c r="C350" s="131"/>
      <c r="D350" s="154"/>
      <c r="E350" s="43" t="s">
        <v>24</v>
      </c>
      <c r="F350" s="39">
        <f t="shared" si="179"/>
        <v>0</v>
      </c>
      <c r="G350" s="39">
        <f t="shared" ref="G350:Z350" si="182">G323+G332+G341</f>
        <v>0</v>
      </c>
      <c r="H350" s="39">
        <f t="shared" si="182"/>
        <v>0</v>
      </c>
      <c r="I350" s="39">
        <f t="shared" si="182"/>
        <v>0</v>
      </c>
      <c r="J350" s="39">
        <f t="shared" si="182"/>
        <v>0</v>
      </c>
      <c r="K350" s="39">
        <f t="shared" si="182"/>
        <v>0</v>
      </c>
      <c r="L350" s="39">
        <f t="shared" si="182"/>
        <v>0</v>
      </c>
      <c r="M350" s="39">
        <f t="shared" si="182"/>
        <v>0</v>
      </c>
      <c r="N350" s="39">
        <f t="shared" si="182"/>
        <v>0</v>
      </c>
      <c r="O350" s="39">
        <f t="shared" si="182"/>
        <v>0</v>
      </c>
      <c r="P350" s="39">
        <f t="shared" si="182"/>
        <v>0</v>
      </c>
      <c r="Q350" s="39">
        <f t="shared" si="182"/>
        <v>0</v>
      </c>
      <c r="R350" s="39">
        <f t="shared" si="182"/>
        <v>0</v>
      </c>
      <c r="S350" s="39">
        <f t="shared" si="182"/>
        <v>0</v>
      </c>
      <c r="T350" s="39">
        <f t="shared" si="182"/>
        <v>0</v>
      </c>
      <c r="U350" s="39">
        <f t="shared" si="182"/>
        <v>0</v>
      </c>
      <c r="V350" s="39">
        <f t="shared" si="182"/>
        <v>0</v>
      </c>
      <c r="W350" s="39">
        <f t="shared" si="182"/>
        <v>0</v>
      </c>
      <c r="X350" s="39">
        <f t="shared" si="182"/>
        <v>0</v>
      </c>
      <c r="Y350" s="39">
        <f t="shared" si="182"/>
        <v>0</v>
      </c>
      <c r="Z350" s="39">
        <f t="shared" si="182"/>
        <v>0</v>
      </c>
      <c r="AA350" s="4"/>
    </row>
    <row r="351" spans="1:41" ht="30" hidden="1" customHeight="1">
      <c r="A351" s="130"/>
      <c r="B351" s="130"/>
      <c r="C351" s="131"/>
      <c r="D351" s="154"/>
      <c r="E351" s="43" t="s">
        <v>25</v>
      </c>
      <c r="F351" s="39">
        <f t="shared" si="179"/>
        <v>0</v>
      </c>
      <c r="G351" s="39">
        <f t="shared" ref="G351:Z351" si="183">G324+G333+G342</f>
        <v>0</v>
      </c>
      <c r="H351" s="39">
        <f t="shared" si="183"/>
        <v>0</v>
      </c>
      <c r="I351" s="39">
        <f t="shared" si="183"/>
        <v>0</v>
      </c>
      <c r="J351" s="39">
        <f t="shared" si="183"/>
        <v>0</v>
      </c>
      <c r="K351" s="39">
        <f t="shared" si="183"/>
        <v>0</v>
      </c>
      <c r="L351" s="39">
        <f t="shared" si="183"/>
        <v>0</v>
      </c>
      <c r="M351" s="39">
        <f t="shared" si="183"/>
        <v>0</v>
      </c>
      <c r="N351" s="39">
        <f t="shared" si="183"/>
        <v>0</v>
      </c>
      <c r="O351" s="39">
        <f t="shared" si="183"/>
        <v>0</v>
      </c>
      <c r="P351" s="39">
        <f t="shared" si="183"/>
        <v>0</v>
      </c>
      <c r="Q351" s="39">
        <f t="shared" si="183"/>
        <v>0</v>
      </c>
      <c r="R351" s="39">
        <f t="shared" si="183"/>
        <v>0</v>
      </c>
      <c r="S351" s="39">
        <f t="shared" si="183"/>
        <v>0</v>
      </c>
      <c r="T351" s="39">
        <f t="shared" si="183"/>
        <v>0</v>
      </c>
      <c r="U351" s="39">
        <f t="shared" si="183"/>
        <v>0</v>
      </c>
      <c r="V351" s="39">
        <f t="shared" si="183"/>
        <v>0</v>
      </c>
      <c r="W351" s="39">
        <f t="shared" si="183"/>
        <v>0</v>
      </c>
      <c r="X351" s="39">
        <f t="shared" si="183"/>
        <v>0</v>
      </c>
      <c r="Y351" s="39">
        <f t="shared" si="183"/>
        <v>0</v>
      </c>
      <c r="Z351" s="39">
        <f t="shared" si="183"/>
        <v>0</v>
      </c>
      <c r="AA351" s="4"/>
    </row>
    <row r="352" spans="1:41" ht="30" hidden="1" customHeight="1">
      <c r="A352" s="130"/>
      <c r="B352" s="130"/>
      <c r="C352" s="131"/>
      <c r="D352" s="154"/>
      <c r="E352" s="43" t="s">
        <v>26</v>
      </c>
      <c r="F352" s="39">
        <f t="shared" si="179"/>
        <v>0</v>
      </c>
      <c r="G352" s="39">
        <f t="shared" ref="G352:Z352" si="184">G325+G334+G343</f>
        <v>0</v>
      </c>
      <c r="H352" s="39">
        <f t="shared" si="184"/>
        <v>0</v>
      </c>
      <c r="I352" s="39">
        <f t="shared" si="184"/>
        <v>0</v>
      </c>
      <c r="J352" s="39">
        <f t="shared" si="184"/>
        <v>0</v>
      </c>
      <c r="K352" s="39">
        <f t="shared" si="184"/>
        <v>0</v>
      </c>
      <c r="L352" s="39">
        <f t="shared" si="184"/>
        <v>0</v>
      </c>
      <c r="M352" s="39">
        <f t="shared" si="184"/>
        <v>0</v>
      </c>
      <c r="N352" s="39">
        <f t="shared" si="184"/>
        <v>0</v>
      </c>
      <c r="O352" s="39">
        <f t="shared" si="184"/>
        <v>0</v>
      </c>
      <c r="P352" s="39">
        <f t="shared" si="184"/>
        <v>0</v>
      </c>
      <c r="Q352" s="39">
        <f t="shared" si="184"/>
        <v>0</v>
      </c>
      <c r="R352" s="39">
        <f t="shared" si="184"/>
        <v>0</v>
      </c>
      <c r="S352" s="39">
        <f t="shared" si="184"/>
        <v>0</v>
      </c>
      <c r="T352" s="39">
        <f t="shared" si="184"/>
        <v>0</v>
      </c>
      <c r="U352" s="39">
        <f t="shared" si="184"/>
        <v>0</v>
      </c>
      <c r="V352" s="39">
        <f t="shared" si="184"/>
        <v>0</v>
      </c>
      <c r="W352" s="39">
        <f t="shared" si="184"/>
        <v>0</v>
      </c>
      <c r="X352" s="39">
        <f t="shared" si="184"/>
        <v>0</v>
      </c>
      <c r="Y352" s="39">
        <f t="shared" si="184"/>
        <v>0</v>
      </c>
      <c r="Z352" s="39">
        <f t="shared" si="184"/>
        <v>0</v>
      </c>
      <c r="AA352" s="4"/>
    </row>
    <row r="353" spans="1:41" s="3" customFormat="1" ht="30" hidden="1" customHeight="1">
      <c r="A353" s="130"/>
      <c r="B353" s="130"/>
      <c r="C353" s="131"/>
      <c r="D353" s="182" t="s">
        <v>27</v>
      </c>
      <c r="E353" s="182"/>
      <c r="F353" s="39">
        <f>F347+F348+F349+F350+F351+F352</f>
        <v>0</v>
      </c>
      <c r="G353" s="39">
        <f t="shared" ref="G353:Z353" si="185">G347+G348+G349+G350+G351+G352</f>
        <v>0</v>
      </c>
      <c r="H353" s="39">
        <f t="shared" si="185"/>
        <v>0</v>
      </c>
      <c r="I353" s="39">
        <f t="shared" si="185"/>
        <v>0</v>
      </c>
      <c r="J353" s="39">
        <f t="shared" si="185"/>
        <v>0</v>
      </c>
      <c r="K353" s="39">
        <f t="shared" si="185"/>
        <v>0</v>
      </c>
      <c r="L353" s="39">
        <f t="shared" si="185"/>
        <v>0</v>
      </c>
      <c r="M353" s="39">
        <f t="shared" si="185"/>
        <v>0</v>
      </c>
      <c r="N353" s="39">
        <f t="shared" si="185"/>
        <v>0</v>
      </c>
      <c r="O353" s="39">
        <f t="shared" si="185"/>
        <v>0</v>
      </c>
      <c r="P353" s="39">
        <f t="shared" si="185"/>
        <v>0</v>
      </c>
      <c r="Q353" s="39">
        <f t="shared" si="185"/>
        <v>0</v>
      </c>
      <c r="R353" s="39">
        <f t="shared" si="185"/>
        <v>0</v>
      </c>
      <c r="S353" s="39">
        <f t="shared" si="185"/>
        <v>0</v>
      </c>
      <c r="T353" s="39">
        <f t="shared" si="185"/>
        <v>0</v>
      </c>
      <c r="U353" s="39">
        <f t="shared" si="185"/>
        <v>0</v>
      </c>
      <c r="V353" s="39">
        <f t="shared" si="185"/>
        <v>0</v>
      </c>
      <c r="W353" s="39">
        <f t="shared" si="185"/>
        <v>0</v>
      </c>
      <c r="X353" s="39">
        <f t="shared" si="185"/>
        <v>0</v>
      </c>
      <c r="Y353" s="39">
        <f t="shared" si="185"/>
        <v>0</v>
      </c>
      <c r="Z353" s="39">
        <f t="shared" si="185"/>
        <v>0</v>
      </c>
      <c r="AA353" s="4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N353" s="6">
        <f>L353-M353</f>
        <v>0</v>
      </c>
      <c r="AO353" s="14"/>
    </row>
    <row r="354" spans="1:41" ht="75" hidden="1" customHeight="1">
      <c r="A354" s="130"/>
      <c r="B354" s="130"/>
      <c r="C354" s="131"/>
      <c r="D354" s="127" t="s">
        <v>45</v>
      </c>
      <c r="E354" s="128"/>
      <c r="F354" s="41" t="e">
        <f>ROUND(F353/C347,2)</f>
        <v>#DIV/0!</v>
      </c>
      <c r="G354" s="41" t="e">
        <f>ROUND(G353/C347,2)</f>
        <v>#DIV/0!</v>
      </c>
      <c r="H354" s="41" t="e">
        <f>ROUND(H353/C347,2)</f>
        <v>#DIV/0!</v>
      </c>
      <c r="I354" s="41" t="e">
        <f>ROUND(I353/C347,2)</f>
        <v>#DIV/0!</v>
      </c>
      <c r="J354" s="41" t="e">
        <f>ROUND(J353/C347,2)</f>
        <v>#DIV/0!</v>
      </c>
      <c r="K354" s="41" t="e">
        <f>ROUND(K353/C347,2)</f>
        <v>#DIV/0!</v>
      </c>
      <c r="L354" s="41" t="e">
        <f>ROUND(L353/C347,2)</f>
        <v>#DIV/0!</v>
      </c>
      <c r="M354" s="41" t="e">
        <f>ROUND(M353/C347,2)</f>
        <v>#DIV/0!</v>
      </c>
      <c r="N354" s="41" t="e">
        <f>ROUND(N353/C347,2)</f>
        <v>#DIV/0!</v>
      </c>
      <c r="O354" s="41" t="e">
        <f>ROUND(O353/C347,2)</f>
        <v>#DIV/0!</v>
      </c>
      <c r="P354" s="41" t="e">
        <f>ROUND(P353/C347,2)</f>
        <v>#DIV/0!</v>
      </c>
      <c r="Q354" s="41" t="e">
        <f>ROUND(Q353/C347,2)</f>
        <v>#DIV/0!</v>
      </c>
      <c r="R354" s="41" t="e">
        <f>ROUND(R353/C347,2)</f>
        <v>#DIV/0!</v>
      </c>
      <c r="S354" s="41" t="e">
        <f>ROUND(S353/C347,2)</f>
        <v>#DIV/0!</v>
      </c>
      <c r="T354" s="41" t="e">
        <f>ROUND(T353/C347,2)</f>
        <v>#DIV/0!</v>
      </c>
      <c r="U354" s="41" t="e">
        <f>ROUND(U353/C347,2)</f>
        <v>#DIV/0!</v>
      </c>
      <c r="V354" s="41" t="e">
        <f>ROUND(V353/C347,2)</f>
        <v>#DIV/0!</v>
      </c>
      <c r="W354" s="41" t="e">
        <f>ROUND(W353/C347,2)</f>
        <v>#DIV/0!</v>
      </c>
      <c r="X354" s="41" t="e">
        <f>ROUND(X353/C347,2)</f>
        <v>#DIV/0!</v>
      </c>
      <c r="Y354" s="41" t="e">
        <f>ROUND(Y353/C347,2)</f>
        <v>#DIV/0!</v>
      </c>
      <c r="Z354" s="41" t="e">
        <f>ROUND(Z353/C347,2)</f>
        <v>#DIV/0!</v>
      </c>
      <c r="AA354" s="4"/>
      <c r="AC354" s="8" t="e">
        <v>#DIV/0!</v>
      </c>
      <c r="AD354" s="8" t="e">
        <v>#DIV/0!</v>
      </c>
      <c r="AE354" s="8" t="e">
        <v>#DIV/0!</v>
      </c>
      <c r="AF354" s="8" t="e">
        <v>#DIV/0!</v>
      </c>
      <c r="AG354" s="8" t="e">
        <v>#DIV/0!</v>
      </c>
      <c r="AH354" s="8" t="e">
        <v>#DIV/0!</v>
      </c>
      <c r="AI354" s="8" t="e">
        <v>#DIV/0!</v>
      </c>
      <c r="AJ354" s="8" t="e">
        <v>#DIV/0!</v>
      </c>
      <c r="AK354" s="8" t="e">
        <v>#DIV/0!</v>
      </c>
      <c r="AL354" s="8" t="e">
        <v>#DIV/0!</v>
      </c>
    </row>
    <row r="355" spans="1:41" ht="90" hidden="1" customHeight="1">
      <c r="A355" s="130"/>
      <c r="B355" s="130"/>
      <c r="C355" s="131"/>
      <c r="D355" s="127" t="s">
        <v>46</v>
      </c>
      <c r="E355" s="128"/>
      <c r="F355" s="39" t="s">
        <v>28</v>
      </c>
      <c r="G355" s="42">
        <f>IF(AC355=FALSE,0,AC355)</f>
        <v>5364.7</v>
      </c>
      <c r="H355" s="42" t="s">
        <v>28</v>
      </c>
      <c r="I355" s="42">
        <f>IF(AD355=FALSE,0,AD355)</f>
        <v>0</v>
      </c>
      <c r="J355" s="42">
        <f>IF(AE355=FALSE,0,AE355)</f>
        <v>0</v>
      </c>
      <c r="K355" s="42" t="s">
        <v>28</v>
      </c>
      <c r="L355" s="42">
        <f>IF(AF355=FALSE,0,AF355)</f>
        <v>0</v>
      </c>
      <c r="M355" s="42" t="s">
        <v>28</v>
      </c>
      <c r="N355" s="42" t="s">
        <v>28</v>
      </c>
      <c r="O355" s="42" t="s">
        <v>28</v>
      </c>
      <c r="P355" s="42" t="s">
        <v>28</v>
      </c>
      <c r="Q355" s="42">
        <f>IF(AG355=FALSE,0,AG355)</f>
        <v>0</v>
      </c>
      <c r="R355" s="42" t="s">
        <v>28</v>
      </c>
      <c r="S355" s="42">
        <f>IF(AH355=FALSE,0,AH355)</f>
        <v>0</v>
      </c>
      <c r="T355" s="42" t="s">
        <v>28</v>
      </c>
      <c r="U355" s="42">
        <f>IF(AI355=FALSE,0,AI355)</f>
        <v>0</v>
      </c>
      <c r="V355" s="42">
        <f>IF(AJ355=FALSE,0,AJ355)</f>
        <v>0</v>
      </c>
      <c r="W355" s="42">
        <f>IF(AK355=FALSE,0,AK355)</f>
        <v>0</v>
      </c>
      <c r="X355" s="42" t="s">
        <v>28</v>
      </c>
      <c r="Y355" s="42">
        <f>IF(AL355=FALSE,0,AL355)</f>
        <v>0</v>
      </c>
      <c r="Z355" s="42" t="s">
        <v>28</v>
      </c>
      <c r="AA355" s="4"/>
      <c r="AC355" s="8">
        <v>5364.7</v>
      </c>
      <c r="AD355" s="8" t="b">
        <v>0</v>
      </c>
      <c r="AE355" s="8" t="b">
        <v>0</v>
      </c>
      <c r="AF355" s="8" t="b">
        <v>0</v>
      </c>
      <c r="AG355" s="8" t="b">
        <v>0</v>
      </c>
      <c r="AH355" s="8" t="b">
        <v>0</v>
      </c>
      <c r="AI355" s="8" t="b">
        <v>0</v>
      </c>
      <c r="AJ355" s="8" t="b">
        <v>0</v>
      </c>
      <c r="AK355" s="8" t="b">
        <v>0</v>
      </c>
      <c r="AL355" s="8" t="b">
        <v>0</v>
      </c>
    </row>
    <row r="356" spans="1:41" ht="30" hidden="1" customHeight="1">
      <c r="A356" s="130"/>
      <c r="B356" s="130" t="s">
        <v>298</v>
      </c>
      <c r="C356" s="131">
        <f>C347</f>
        <v>0</v>
      </c>
      <c r="D356" s="154" t="s">
        <v>19</v>
      </c>
      <c r="E356" s="43" t="s">
        <v>20</v>
      </c>
      <c r="F356" s="39">
        <f>G356+I356+J356+L356+Q356+S356+U356+V356+W356+Y356+Z356</f>
        <v>0</v>
      </c>
      <c r="G356" s="40">
        <f>G347</f>
        <v>0</v>
      </c>
      <c r="H356" s="39">
        <f t="shared" ref="H356:Z356" si="186">H347</f>
        <v>0</v>
      </c>
      <c r="I356" s="39">
        <f t="shared" si="186"/>
        <v>0</v>
      </c>
      <c r="J356" s="39">
        <f t="shared" si="186"/>
        <v>0</v>
      </c>
      <c r="K356" s="39">
        <f t="shared" si="186"/>
        <v>0</v>
      </c>
      <c r="L356" s="39">
        <f t="shared" si="186"/>
        <v>0</v>
      </c>
      <c r="M356" s="39">
        <f t="shared" si="186"/>
        <v>0</v>
      </c>
      <c r="N356" s="39">
        <f t="shared" si="186"/>
        <v>0</v>
      </c>
      <c r="O356" s="39">
        <f t="shared" si="186"/>
        <v>0</v>
      </c>
      <c r="P356" s="39">
        <f t="shared" si="186"/>
        <v>0</v>
      </c>
      <c r="Q356" s="39">
        <f t="shared" si="186"/>
        <v>0</v>
      </c>
      <c r="R356" s="39">
        <f t="shared" si="186"/>
        <v>0</v>
      </c>
      <c r="S356" s="39">
        <f t="shared" si="186"/>
        <v>0</v>
      </c>
      <c r="T356" s="39">
        <f t="shared" si="186"/>
        <v>0</v>
      </c>
      <c r="U356" s="39">
        <f t="shared" si="186"/>
        <v>0</v>
      </c>
      <c r="V356" s="39">
        <f t="shared" si="186"/>
        <v>0</v>
      </c>
      <c r="W356" s="39">
        <f t="shared" si="186"/>
        <v>0</v>
      </c>
      <c r="X356" s="39">
        <f t="shared" si="186"/>
        <v>0</v>
      </c>
      <c r="Y356" s="39">
        <f t="shared" si="186"/>
        <v>0</v>
      </c>
      <c r="Z356" s="39">
        <f t="shared" si="186"/>
        <v>0</v>
      </c>
      <c r="AA356" s="4"/>
      <c r="AN356" s="6">
        <f>L356-M356</f>
        <v>0</v>
      </c>
    </row>
    <row r="357" spans="1:41" ht="60" hidden="1" customHeight="1">
      <c r="A357" s="130"/>
      <c r="B357" s="130"/>
      <c r="C357" s="131"/>
      <c r="D357" s="154"/>
      <c r="E357" s="43" t="s">
        <v>21</v>
      </c>
      <c r="F357" s="39">
        <f t="shared" ref="F357:F361" si="187">G357+I357+J357+L357+Q357+S357+U357+V357+W357+Y357+Z357</f>
        <v>0</v>
      </c>
      <c r="G357" s="39">
        <f t="shared" ref="G357:Z357" si="188">G348</f>
        <v>0</v>
      </c>
      <c r="H357" s="39">
        <f t="shared" si="188"/>
        <v>0</v>
      </c>
      <c r="I357" s="39">
        <f t="shared" si="188"/>
        <v>0</v>
      </c>
      <c r="J357" s="39">
        <f t="shared" si="188"/>
        <v>0</v>
      </c>
      <c r="K357" s="39">
        <f t="shared" si="188"/>
        <v>0</v>
      </c>
      <c r="L357" s="39">
        <f t="shared" si="188"/>
        <v>0</v>
      </c>
      <c r="M357" s="39">
        <f t="shared" si="188"/>
        <v>0</v>
      </c>
      <c r="N357" s="39">
        <f t="shared" si="188"/>
        <v>0</v>
      </c>
      <c r="O357" s="39">
        <f t="shared" si="188"/>
        <v>0</v>
      </c>
      <c r="P357" s="39">
        <f t="shared" si="188"/>
        <v>0</v>
      </c>
      <c r="Q357" s="39">
        <f t="shared" si="188"/>
        <v>0</v>
      </c>
      <c r="R357" s="39">
        <f t="shared" si="188"/>
        <v>0</v>
      </c>
      <c r="S357" s="39">
        <f t="shared" si="188"/>
        <v>0</v>
      </c>
      <c r="T357" s="39">
        <f t="shared" si="188"/>
        <v>0</v>
      </c>
      <c r="U357" s="39">
        <f t="shared" si="188"/>
        <v>0</v>
      </c>
      <c r="V357" s="39">
        <f t="shared" si="188"/>
        <v>0</v>
      </c>
      <c r="W357" s="39">
        <f t="shared" si="188"/>
        <v>0</v>
      </c>
      <c r="X357" s="39">
        <f t="shared" si="188"/>
        <v>0</v>
      </c>
      <c r="Y357" s="39">
        <f t="shared" si="188"/>
        <v>0</v>
      </c>
      <c r="Z357" s="39">
        <f t="shared" si="188"/>
        <v>0</v>
      </c>
      <c r="AA357" s="4"/>
    </row>
    <row r="358" spans="1:41" ht="120" hidden="1" customHeight="1">
      <c r="A358" s="130"/>
      <c r="B358" s="130"/>
      <c r="C358" s="131"/>
      <c r="D358" s="154" t="s">
        <v>22</v>
      </c>
      <c r="E358" s="43" t="s">
        <v>44</v>
      </c>
      <c r="F358" s="39">
        <f t="shared" si="187"/>
        <v>0</v>
      </c>
      <c r="G358" s="39">
        <f t="shared" ref="G358:Z358" si="189">G349</f>
        <v>0</v>
      </c>
      <c r="H358" s="39">
        <f t="shared" si="189"/>
        <v>0</v>
      </c>
      <c r="I358" s="39">
        <f t="shared" si="189"/>
        <v>0</v>
      </c>
      <c r="J358" s="39">
        <f t="shared" si="189"/>
        <v>0</v>
      </c>
      <c r="K358" s="39">
        <f t="shared" si="189"/>
        <v>0</v>
      </c>
      <c r="L358" s="39">
        <f t="shared" si="189"/>
        <v>0</v>
      </c>
      <c r="M358" s="39">
        <f t="shared" si="189"/>
        <v>0</v>
      </c>
      <c r="N358" s="39">
        <f t="shared" si="189"/>
        <v>0</v>
      </c>
      <c r="O358" s="39">
        <f t="shared" si="189"/>
        <v>0</v>
      </c>
      <c r="P358" s="39">
        <f t="shared" si="189"/>
        <v>0</v>
      </c>
      <c r="Q358" s="39">
        <f t="shared" si="189"/>
        <v>0</v>
      </c>
      <c r="R358" s="39">
        <f t="shared" si="189"/>
        <v>0</v>
      </c>
      <c r="S358" s="39">
        <f t="shared" si="189"/>
        <v>0</v>
      </c>
      <c r="T358" s="39">
        <f t="shared" si="189"/>
        <v>0</v>
      </c>
      <c r="U358" s="39">
        <f t="shared" si="189"/>
        <v>0</v>
      </c>
      <c r="V358" s="39">
        <f t="shared" si="189"/>
        <v>0</v>
      </c>
      <c r="W358" s="39">
        <f t="shared" si="189"/>
        <v>0</v>
      </c>
      <c r="X358" s="39">
        <f t="shared" si="189"/>
        <v>0</v>
      </c>
      <c r="Y358" s="39">
        <f t="shared" si="189"/>
        <v>0</v>
      </c>
      <c r="Z358" s="39">
        <f t="shared" si="189"/>
        <v>0</v>
      </c>
      <c r="AA358" s="4"/>
    </row>
    <row r="359" spans="1:41" ht="30" hidden="1" customHeight="1">
      <c r="A359" s="130"/>
      <c r="B359" s="130"/>
      <c r="C359" s="131"/>
      <c r="D359" s="154"/>
      <c r="E359" s="43" t="s">
        <v>24</v>
      </c>
      <c r="F359" s="39">
        <f t="shared" si="187"/>
        <v>0</v>
      </c>
      <c r="G359" s="39">
        <f t="shared" ref="G359:Z359" si="190">G350</f>
        <v>0</v>
      </c>
      <c r="H359" s="39">
        <f t="shared" si="190"/>
        <v>0</v>
      </c>
      <c r="I359" s="39">
        <f t="shared" si="190"/>
        <v>0</v>
      </c>
      <c r="J359" s="39">
        <f t="shared" si="190"/>
        <v>0</v>
      </c>
      <c r="K359" s="39">
        <f t="shared" si="190"/>
        <v>0</v>
      </c>
      <c r="L359" s="39">
        <f t="shared" si="190"/>
        <v>0</v>
      </c>
      <c r="M359" s="39">
        <f t="shared" si="190"/>
        <v>0</v>
      </c>
      <c r="N359" s="39">
        <f t="shared" si="190"/>
        <v>0</v>
      </c>
      <c r="O359" s="39">
        <f t="shared" si="190"/>
        <v>0</v>
      </c>
      <c r="P359" s="39">
        <f t="shared" si="190"/>
        <v>0</v>
      </c>
      <c r="Q359" s="39">
        <f t="shared" si="190"/>
        <v>0</v>
      </c>
      <c r="R359" s="39">
        <f t="shared" si="190"/>
        <v>0</v>
      </c>
      <c r="S359" s="39">
        <f t="shared" si="190"/>
        <v>0</v>
      </c>
      <c r="T359" s="39">
        <f t="shared" si="190"/>
        <v>0</v>
      </c>
      <c r="U359" s="39">
        <f t="shared" si="190"/>
        <v>0</v>
      </c>
      <c r="V359" s="39">
        <f t="shared" si="190"/>
        <v>0</v>
      </c>
      <c r="W359" s="39">
        <f t="shared" si="190"/>
        <v>0</v>
      </c>
      <c r="X359" s="39">
        <f t="shared" si="190"/>
        <v>0</v>
      </c>
      <c r="Y359" s="39">
        <f t="shared" si="190"/>
        <v>0</v>
      </c>
      <c r="Z359" s="39">
        <f t="shared" si="190"/>
        <v>0</v>
      </c>
      <c r="AA359" s="4"/>
    </row>
    <row r="360" spans="1:41" ht="30" hidden="1" customHeight="1">
      <c r="A360" s="130"/>
      <c r="B360" s="130"/>
      <c r="C360" s="131"/>
      <c r="D360" s="154"/>
      <c r="E360" s="43" t="s">
        <v>25</v>
      </c>
      <c r="F360" s="39">
        <f t="shared" si="187"/>
        <v>0</v>
      </c>
      <c r="G360" s="39">
        <f t="shared" ref="G360:Z360" si="191">G351</f>
        <v>0</v>
      </c>
      <c r="H360" s="39">
        <f t="shared" si="191"/>
        <v>0</v>
      </c>
      <c r="I360" s="39">
        <f t="shared" si="191"/>
        <v>0</v>
      </c>
      <c r="J360" s="39">
        <f t="shared" si="191"/>
        <v>0</v>
      </c>
      <c r="K360" s="39">
        <f t="shared" si="191"/>
        <v>0</v>
      </c>
      <c r="L360" s="39">
        <f t="shared" si="191"/>
        <v>0</v>
      </c>
      <c r="M360" s="39">
        <f t="shared" si="191"/>
        <v>0</v>
      </c>
      <c r="N360" s="39">
        <f t="shared" si="191"/>
        <v>0</v>
      </c>
      <c r="O360" s="39">
        <f t="shared" si="191"/>
        <v>0</v>
      </c>
      <c r="P360" s="39">
        <f t="shared" si="191"/>
        <v>0</v>
      </c>
      <c r="Q360" s="39">
        <f t="shared" si="191"/>
        <v>0</v>
      </c>
      <c r="R360" s="39">
        <f t="shared" si="191"/>
        <v>0</v>
      </c>
      <c r="S360" s="39">
        <f t="shared" si="191"/>
        <v>0</v>
      </c>
      <c r="T360" s="39">
        <f t="shared" si="191"/>
        <v>0</v>
      </c>
      <c r="U360" s="39">
        <f t="shared" si="191"/>
        <v>0</v>
      </c>
      <c r="V360" s="39">
        <f t="shared" si="191"/>
        <v>0</v>
      </c>
      <c r="W360" s="39">
        <f t="shared" si="191"/>
        <v>0</v>
      </c>
      <c r="X360" s="39">
        <f t="shared" si="191"/>
        <v>0</v>
      </c>
      <c r="Y360" s="39">
        <f t="shared" si="191"/>
        <v>0</v>
      </c>
      <c r="Z360" s="39">
        <f t="shared" si="191"/>
        <v>0</v>
      </c>
      <c r="AA360" s="4"/>
    </row>
    <row r="361" spans="1:41" ht="30" hidden="1" customHeight="1">
      <c r="A361" s="130"/>
      <c r="B361" s="130"/>
      <c r="C361" s="131"/>
      <c r="D361" s="154"/>
      <c r="E361" s="43" t="s">
        <v>26</v>
      </c>
      <c r="F361" s="39">
        <f t="shared" si="187"/>
        <v>0</v>
      </c>
      <c r="G361" s="39">
        <f t="shared" ref="G361:Z361" si="192">G352</f>
        <v>0</v>
      </c>
      <c r="H361" s="39">
        <f t="shared" si="192"/>
        <v>0</v>
      </c>
      <c r="I361" s="39">
        <f t="shared" si="192"/>
        <v>0</v>
      </c>
      <c r="J361" s="39">
        <f t="shared" si="192"/>
        <v>0</v>
      </c>
      <c r="K361" s="39">
        <f t="shared" si="192"/>
        <v>0</v>
      </c>
      <c r="L361" s="39">
        <f t="shared" si="192"/>
        <v>0</v>
      </c>
      <c r="M361" s="39">
        <f t="shared" si="192"/>
        <v>0</v>
      </c>
      <c r="N361" s="39">
        <f t="shared" si="192"/>
        <v>0</v>
      </c>
      <c r="O361" s="39">
        <f t="shared" si="192"/>
        <v>0</v>
      </c>
      <c r="P361" s="39">
        <f t="shared" si="192"/>
        <v>0</v>
      </c>
      <c r="Q361" s="39">
        <f t="shared" si="192"/>
        <v>0</v>
      </c>
      <c r="R361" s="39">
        <f t="shared" si="192"/>
        <v>0</v>
      </c>
      <c r="S361" s="39">
        <f t="shared" si="192"/>
        <v>0</v>
      </c>
      <c r="T361" s="39">
        <f t="shared" si="192"/>
        <v>0</v>
      </c>
      <c r="U361" s="39">
        <f t="shared" si="192"/>
        <v>0</v>
      </c>
      <c r="V361" s="39">
        <f t="shared" si="192"/>
        <v>0</v>
      </c>
      <c r="W361" s="39">
        <f t="shared" si="192"/>
        <v>0</v>
      </c>
      <c r="X361" s="39">
        <f t="shared" si="192"/>
        <v>0</v>
      </c>
      <c r="Y361" s="39">
        <f t="shared" si="192"/>
        <v>0</v>
      </c>
      <c r="Z361" s="39">
        <f t="shared" si="192"/>
        <v>0</v>
      </c>
      <c r="AA361" s="4"/>
    </row>
    <row r="362" spans="1:41" s="3" customFormat="1" ht="30" hidden="1" customHeight="1">
      <c r="A362" s="130"/>
      <c r="B362" s="130"/>
      <c r="C362" s="131"/>
      <c r="D362" s="182" t="s">
        <v>27</v>
      </c>
      <c r="E362" s="182"/>
      <c r="F362" s="39">
        <f>F356+F357+F358+F359+F360+F361</f>
        <v>0</v>
      </c>
      <c r="G362" s="39">
        <f t="shared" ref="G362:Z362" si="193">G356+G357+G358+G359+G360+G361</f>
        <v>0</v>
      </c>
      <c r="H362" s="39">
        <f t="shared" si="193"/>
        <v>0</v>
      </c>
      <c r="I362" s="39">
        <f t="shared" si="193"/>
        <v>0</v>
      </c>
      <c r="J362" s="39">
        <f t="shared" si="193"/>
        <v>0</v>
      </c>
      <c r="K362" s="39">
        <f t="shared" si="193"/>
        <v>0</v>
      </c>
      <c r="L362" s="39">
        <f t="shared" si="193"/>
        <v>0</v>
      </c>
      <c r="M362" s="39">
        <f t="shared" si="193"/>
        <v>0</v>
      </c>
      <c r="N362" s="39">
        <f t="shared" si="193"/>
        <v>0</v>
      </c>
      <c r="O362" s="39">
        <f t="shared" si="193"/>
        <v>0</v>
      </c>
      <c r="P362" s="39">
        <f t="shared" si="193"/>
        <v>0</v>
      </c>
      <c r="Q362" s="39">
        <f t="shared" si="193"/>
        <v>0</v>
      </c>
      <c r="R362" s="39">
        <f t="shared" si="193"/>
        <v>0</v>
      </c>
      <c r="S362" s="39">
        <f t="shared" si="193"/>
        <v>0</v>
      </c>
      <c r="T362" s="39">
        <f t="shared" si="193"/>
        <v>0</v>
      </c>
      <c r="U362" s="39">
        <f t="shared" si="193"/>
        <v>0</v>
      </c>
      <c r="V362" s="39">
        <f t="shared" si="193"/>
        <v>0</v>
      </c>
      <c r="W362" s="39">
        <f t="shared" si="193"/>
        <v>0</v>
      </c>
      <c r="X362" s="39">
        <f t="shared" si="193"/>
        <v>0</v>
      </c>
      <c r="Y362" s="39">
        <f t="shared" si="193"/>
        <v>0</v>
      </c>
      <c r="Z362" s="39">
        <f t="shared" si="193"/>
        <v>0</v>
      </c>
      <c r="AA362" s="4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N362" s="6">
        <f>L362-M362</f>
        <v>0</v>
      </c>
      <c r="AO362" s="14"/>
    </row>
    <row r="363" spans="1:41" ht="75" hidden="1" customHeight="1">
      <c r="A363" s="130"/>
      <c r="B363" s="130"/>
      <c r="C363" s="131"/>
      <c r="D363" s="127" t="s">
        <v>45</v>
      </c>
      <c r="E363" s="128"/>
      <c r="F363" s="41" t="e">
        <f>ROUND(F362/C356,2)</f>
        <v>#DIV/0!</v>
      </c>
      <c r="G363" s="41" t="e">
        <f>ROUND(G362/C356,2)</f>
        <v>#DIV/0!</v>
      </c>
      <c r="H363" s="41" t="e">
        <f>ROUND(H362/C356,2)</f>
        <v>#DIV/0!</v>
      </c>
      <c r="I363" s="41" t="e">
        <f>ROUND(I362/C356,2)</f>
        <v>#DIV/0!</v>
      </c>
      <c r="J363" s="41" t="e">
        <f>ROUND(J362/C356,2)</f>
        <v>#DIV/0!</v>
      </c>
      <c r="K363" s="41" t="e">
        <f>ROUND(K362/C356,2)</f>
        <v>#DIV/0!</v>
      </c>
      <c r="L363" s="41" t="e">
        <f>ROUND(L362/C356,2)</f>
        <v>#DIV/0!</v>
      </c>
      <c r="M363" s="41" t="e">
        <f>ROUND(M362/C356,2)</f>
        <v>#DIV/0!</v>
      </c>
      <c r="N363" s="41" t="e">
        <f>ROUND(N362/C356,2)</f>
        <v>#DIV/0!</v>
      </c>
      <c r="O363" s="41" t="e">
        <f>ROUND(O362/C356,2)</f>
        <v>#DIV/0!</v>
      </c>
      <c r="P363" s="41" t="e">
        <f>ROUND(P362/C356,2)</f>
        <v>#DIV/0!</v>
      </c>
      <c r="Q363" s="41" t="e">
        <f>ROUND(Q362/C356,2)</f>
        <v>#DIV/0!</v>
      </c>
      <c r="R363" s="41" t="e">
        <f>ROUND(R362/C356,2)</f>
        <v>#DIV/0!</v>
      </c>
      <c r="S363" s="41" t="e">
        <f>ROUND(S362/C356,2)</f>
        <v>#DIV/0!</v>
      </c>
      <c r="T363" s="41" t="e">
        <f>ROUND(T362/C356,2)</f>
        <v>#DIV/0!</v>
      </c>
      <c r="U363" s="41" t="e">
        <f>ROUND(U362/C356,2)</f>
        <v>#DIV/0!</v>
      </c>
      <c r="V363" s="41" t="e">
        <f>ROUND(V362/C356,2)</f>
        <v>#DIV/0!</v>
      </c>
      <c r="W363" s="41" t="e">
        <f>ROUND(W362/C356,2)</f>
        <v>#DIV/0!</v>
      </c>
      <c r="X363" s="41" t="e">
        <f>ROUND(X362/C356,2)</f>
        <v>#DIV/0!</v>
      </c>
      <c r="Y363" s="41" t="e">
        <f>ROUND(Y362/C356,2)</f>
        <v>#DIV/0!</v>
      </c>
      <c r="Z363" s="41" t="e">
        <f>ROUND(Z362/C356,2)</f>
        <v>#DIV/0!</v>
      </c>
      <c r="AA363" s="4"/>
      <c r="AC363" s="8" t="e">
        <v>#DIV/0!</v>
      </c>
      <c r="AD363" s="8" t="e">
        <v>#DIV/0!</v>
      </c>
      <c r="AE363" s="8" t="e">
        <v>#DIV/0!</v>
      </c>
      <c r="AF363" s="8" t="e">
        <v>#DIV/0!</v>
      </c>
      <c r="AG363" s="8" t="e">
        <v>#DIV/0!</v>
      </c>
      <c r="AH363" s="8" t="e">
        <v>#DIV/0!</v>
      </c>
      <c r="AI363" s="8" t="e">
        <v>#DIV/0!</v>
      </c>
      <c r="AJ363" s="8" t="e">
        <v>#DIV/0!</v>
      </c>
      <c r="AK363" s="8" t="e">
        <v>#DIV/0!</v>
      </c>
      <c r="AL363" s="8" t="e">
        <v>#DIV/0!</v>
      </c>
    </row>
    <row r="364" spans="1:41" ht="90" hidden="1" customHeight="1">
      <c r="A364" s="130"/>
      <c r="B364" s="130"/>
      <c r="C364" s="131"/>
      <c r="D364" s="127" t="s">
        <v>46</v>
      </c>
      <c r="E364" s="128"/>
      <c r="F364" s="39" t="s">
        <v>28</v>
      </c>
      <c r="G364" s="42">
        <f>IF(AC364=FALSE,0,AC364)</f>
        <v>5364.7</v>
      </c>
      <c r="H364" s="42" t="s">
        <v>28</v>
      </c>
      <c r="I364" s="42">
        <f>IF(AD364=FALSE,0,AD364)</f>
        <v>0</v>
      </c>
      <c r="J364" s="42">
        <f>IF(AE364=FALSE,0,AE364)</f>
        <v>0</v>
      </c>
      <c r="K364" s="42" t="s">
        <v>28</v>
      </c>
      <c r="L364" s="42">
        <f>IF(AF364=FALSE,0,AF364)</f>
        <v>0</v>
      </c>
      <c r="M364" s="42" t="s">
        <v>28</v>
      </c>
      <c r="N364" s="42" t="s">
        <v>28</v>
      </c>
      <c r="O364" s="42" t="s">
        <v>28</v>
      </c>
      <c r="P364" s="42" t="s">
        <v>28</v>
      </c>
      <c r="Q364" s="42">
        <f>IF(AG364=FALSE,0,AG364)</f>
        <v>0</v>
      </c>
      <c r="R364" s="42" t="s">
        <v>28</v>
      </c>
      <c r="S364" s="42">
        <f>IF(AH364=FALSE,0,AH364)</f>
        <v>0</v>
      </c>
      <c r="T364" s="42" t="s">
        <v>28</v>
      </c>
      <c r="U364" s="42">
        <f>IF(AI364=FALSE,0,AI364)</f>
        <v>0</v>
      </c>
      <c r="V364" s="42">
        <f>IF(AJ364=FALSE,0,AJ364)</f>
        <v>0</v>
      </c>
      <c r="W364" s="42">
        <f>IF(AK364=FALSE,0,AK364)</f>
        <v>0</v>
      </c>
      <c r="X364" s="42" t="s">
        <v>28</v>
      </c>
      <c r="Y364" s="42">
        <f>IF(AL364=FALSE,0,AL364)</f>
        <v>0</v>
      </c>
      <c r="Z364" s="42" t="s">
        <v>28</v>
      </c>
      <c r="AA364" s="4"/>
      <c r="AC364" s="8">
        <v>5364.7</v>
      </c>
      <c r="AD364" s="8" t="b">
        <v>0</v>
      </c>
      <c r="AE364" s="8" t="b">
        <v>0</v>
      </c>
      <c r="AF364" s="8" t="b">
        <v>0</v>
      </c>
      <c r="AG364" s="8" t="b">
        <v>0</v>
      </c>
      <c r="AH364" s="8" t="b">
        <v>0</v>
      </c>
      <c r="AI364" s="8" t="b">
        <v>0</v>
      </c>
      <c r="AJ364" s="8" t="b">
        <v>0</v>
      </c>
      <c r="AK364" s="8" t="b">
        <v>0</v>
      </c>
      <c r="AL364" s="8" t="b">
        <v>0</v>
      </c>
    </row>
    <row r="365" spans="1:41" ht="15" hidden="1" customHeight="1">
      <c r="A365" s="125" t="s">
        <v>269</v>
      </c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26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41" ht="15" hidden="1" customHeight="1">
      <c r="A366" s="149" t="s">
        <v>16</v>
      </c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1"/>
    </row>
    <row r="367" spans="1:41" ht="30" hidden="1" customHeight="1">
      <c r="A367" s="135"/>
      <c r="B367" s="138"/>
      <c r="C367" s="141"/>
      <c r="D367" s="138" t="s">
        <v>19</v>
      </c>
      <c r="E367" s="38" t="s">
        <v>20</v>
      </c>
      <c r="F367" s="39">
        <f>G367+I367+J367+L367+Q367+S367+U367+V367+W367+Y367+Z367</f>
        <v>0</v>
      </c>
      <c r="G367" s="40">
        <v>0</v>
      </c>
      <c r="H367" s="39">
        <v>0</v>
      </c>
      <c r="I367" s="40">
        <v>0</v>
      </c>
      <c r="J367" s="40">
        <v>0</v>
      </c>
      <c r="K367" s="39">
        <v>0</v>
      </c>
      <c r="L367" s="40">
        <v>0</v>
      </c>
      <c r="M367" s="39">
        <v>0</v>
      </c>
      <c r="N367" s="39">
        <v>0</v>
      </c>
      <c r="O367" s="39">
        <v>0</v>
      </c>
      <c r="P367" s="39">
        <v>0</v>
      </c>
      <c r="Q367" s="40">
        <v>0</v>
      </c>
      <c r="R367" s="39">
        <v>0</v>
      </c>
      <c r="S367" s="40">
        <v>0</v>
      </c>
      <c r="T367" s="39">
        <v>0</v>
      </c>
      <c r="U367" s="40">
        <v>0</v>
      </c>
      <c r="V367" s="40">
        <v>0</v>
      </c>
      <c r="W367" s="40">
        <v>0</v>
      </c>
      <c r="X367" s="39">
        <v>0</v>
      </c>
      <c r="Y367" s="40">
        <v>0</v>
      </c>
      <c r="Z367" s="39">
        <v>0</v>
      </c>
      <c r="AA367" s="4"/>
      <c r="AN367" s="6">
        <f>L367-M367</f>
        <v>0</v>
      </c>
    </row>
    <row r="368" spans="1:41" ht="60" hidden="1" customHeight="1">
      <c r="A368" s="136"/>
      <c r="B368" s="139"/>
      <c r="C368" s="142"/>
      <c r="D368" s="140"/>
      <c r="E368" s="38" t="s">
        <v>21</v>
      </c>
      <c r="F368" s="39">
        <f t="shared" ref="F368:F372" si="194">G368+I368+J368+L368+Q368+S368+U368+V368+W368+Y368+Z368</f>
        <v>0</v>
      </c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4"/>
    </row>
    <row r="369" spans="1:41" ht="120" hidden="1" customHeight="1">
      <c r="A369" s="136"/>
      <c r="B369" s="139"/>
      <c r="C369" s="142"/>
      <c r="D369" s="138" t="s">
        <v>22</v>
      </c>
      <c r="E369" s="38" t="s">
        <v>23</v>
      </c>
      <c r="F369" s="39">
        <f t="shared" si="194"/>
        <v>0</v>
      </c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4"/>
    </row>
    <row r="370" spans="1:41" ht="30" hidden="1" customHeight="1">
      <c r="A370" s="136"/>
      <c r="B370" s="139"/>
      <c r="C370" s="142"/>
      <c r="D370" s="139"/>
      <c r="E370" s="38" t="s">
        <v>24</v>
      </c>
      <c r="F370" s="39">
        <f t="shared" si="194"/>
        <v>0</v>
      </c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4"/>
    </row>
    <row r="371" spans="1:41" ht="30" hidden="1" customHeight="1">
      <c r="A371" s="136"/>
      <c r="B371" s="139"/>
      <c r="C371" s="142"/>
      <c r="D371" s="139"/>
      <c r="E371" s="38" t="s">
        <v>25</v>
      </c>
      <c r="F371" s="39">
        <f t="shared" si="194"/>
        <v>0</v>
      </c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4"/>
    </row>
    <row r="372" spans="1:41" ht="30" hidden="1" customHeight="1">
      <c r="A372" s="136"/>
      <c r="B372" s="139"/>
      <c r="C372" s="142"/>
      <c r="D372" s="140"/>
      <c r="E372" s="38" t="s">
        <v>26</v>
      </c>
      <c r="F372" s="39">
        <f t="shared" si="194"/>
        <v>0</v>
      </c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4"/>
    </row>
    <row r="373" spans="1:41" ht="30" hidden="1" customHeight="1">
      <c r="A373" s="136"/>
      <c r="B373" s="139"/>
      <c r="C373" s="142"/>
      <c r="D373" s="127" t="s">
        <v>27</v>
      </c>
      <c r="E373" s="128"/>
      <c r="F373" s="39">
        <f>F367+F368+F369+F370+F371+F372</f>
        <v>0</v>
      </c>
      <c r="G373" s="39">
        <f t="shared" ref="G373:Z373" si="195">G367+G368+G369+G370+G371+G372</f>
        <v>0</v>
      </c>
      <c r="H373" s="39">
        <f t="shared" si="195"/>
        <v>0</v>
      </c>
      <c r="I373" s="39">
        <f t="shared" si="195"/>
        <v>0</v>
      </c>
      <c r="J373" s="39">
        <f t="shared" si="195"/>
        <v>0</v>
      </c>
      <c r="K373" s="39">
        <f t="shared" si="195"/>
        <v>0</v>
      </c>
      <c r="L373" s="39">
        <f t="shared" si="195"/>
        <v>0</v>
      </c>
      <c r="M373" s="39">
        <f t="shared" si="195"/>
        <v>0</v>
      </c>
      <c r="N373" s="39">
        <f t="shared" si="195"/>
        <v>0</v>
      </c>
      <c r="O373" s="39">
        <f t="shared" si="195"/>
        <v>0</v>
      </c>
      <c r="P373" s="39">
        <f t="shared" si="195"/>
        <v>0</v>
      </c>
      <c r="Q373" s="39">
        <f t="shared" si="195"/>
        <v>0</v>
      </c>
      <c r="R373" s="39">
        <f t="shared" si="195"/>
        <v>0</v>
      </c>
      <c r="S373" s="39">
        <f t="shared" si="195"/>
        <v>0</v>
      </c>
      <c r="T373" s="39">
        <f t="shared" si="195"/>
        <v>0</v>
      </c>
      <c r="U373" s="39">
        <f t="shared" si="195"/>
        <v>0</v>
      </c>
      <c r="V373" s="39">
        <f t="shared" si="195"/>
        <v>0</v>
      </c>
      <c r="W373" s="39">
        <f t="shared" si="195"/>
        <v>0</v>
      </c>
      <c r="X373" s="39">
        <f t="shared" si="195"/>
        <v>0</v>
      </c>
      <c r="Y373" s="39">
        <f t="shared" si="195"/>
        <v>0</v>
      </c>
      <c r="Z373" s="39">
        <f t="shared" si="195"/>
        <v>0</v>
      </c>
      <c r="AA373" s="4"/>
      <c r="AN373" s="6">
        <f>L373-M373</f>
        <v>0</v>
      </c>
      <c r="AO373" s="14"/>
    </row>
    <row r="374" spans="1:41" ht="75" hidden="1" customHeight="1">
      <c r="A374" s="136"/>
      <c r="B374" s="139"/>
      <c r="C374" s="142"/>
      <c r="D374" s="127" t="s">
        <v>45</v>
      </c>
      <c r="E374" s="128"/>
      <c r="F374" s="41" t="e">
        <f>ROUND(F373/C367,2)</f>
        <v>#DIV/0!</v>
      </c>
      <c r="G374" s="41" t="e">
        <f>ROUND(G373/C367,2)</f>
        <v>#DIV/0!</v>
      </c>
      <c r="H374" s="41" t="e">
        <f>ROUND(H373/C367,2)</f>
        <v>#DIV/0!</v>
      </c>
      <c r="I374" s="41" t="e">
        <f>ROUND(I373/C367,2)</f>
        <v>#DIV/0!</v>
      </c>
      <c r="J374" s="41" t="e">
        <f>ROUND(J373/C367,2)</f>
        <v>#DIV/0!</v>
      </c>
      <c r="K374" s="41" t="e">
        <f>ROUND(K373/C367,2)</f>
        <v>#DIV/0!</v>
      </c>
      <c r="L374" s="41" t="e">
        <f>ROUND(L373/C367,2)</f>
        <v>#DIV/0!</v>
      </c>
      <c r="M374" s="41" t="e">
        <f>ROUND(M373/C367,2)</f>
        <v>#DIV/0!</v>
      </c>
      <c r="N374" s="41" t="e">
        <f>ROUND(N373/C367,2)</f>
        <v>#DIV/0!</v>
      </c>
      <c r="O374" s="41" t="e">
        <f>ROUND(O373/C367,2)</f>
        <v>#DIV/0!</v>
      </c>
      <c r="P374" s="41" t="e">
        <f>ROUND(P373/C367,2)</f>
        <v>#DIV/0!</v>
      </c>
      <c r="Q374" s="41" t="e">
        <f>ROUND(Q373/C367,2)</f>
        <v>#DIV/0!</v>
      </c>
      <c r="R374" s="41" t="e">
        <f>ROUND(R373/C367,2)</f>
        <v>#DIV/0!</v>
      </c>
      <c r="S374" s="41" t="e">
        <f>ROUND(S373/C367,2)</f>
        <v>#DIV/0!</v>
      </c>
      <c r="T374" s="41" t="e">
        <f>ROUND(T373/C367,2)</f>
        <v>#DIV/0!</v>
      </c>
      <c r="U374" s="41" t="e">
        <f>ROUND(U373/C367,2)</f>
        <v>#DIV/0!</v>
      </c>
      <c r="V374" s="41" t="e">
        <f>ROUND(V373/C367,2)</f>
        <v>#DIV/0!</v>
      </c>
      <c r="W374" s="41" t="e">
        <f>ROUND(W373/C367,2)</f>
        <v>#DIV/0!</v>
      </c>
      <c r="X374" s="41" t="e">
        <f>ROUND(X373/C367,2)</f>
        <v>#DIV/0!</v>
      </c>
      <c r="Y374" s="41" t="e">
        <f>ROUND(Y373/C367,2)</f>
        <v>#DIV/0!</v>
      </c>
      <c r="Z374" s="41" t="e">
        <f>ROUND(Z373/C367,2)</f>
        <v>#DIV/0!</v>
      </c>
      <c r="AA374" s="4"/>
      <c r="AC374" s="8" t="e">
        <v>#DIV/0!</v>
      </c>
      <c r="AD374" s="8" t="e">
        <v>#DIV/0!</v>
      </c>
      <c r="AE374" s="8" t="e">
        <v>#DIV/0!</v>
      </c>
      <c r="AF374" s="8" t="e">
        <v>#DIV/0!</v>
      </c>
      <c r="AG374" s="8" t="e">
        <v>#DIV/0!</v>
      </c>
      <c r="AH374" s="8" t="e">
        <v>#DIV/0!</v>
      </c>
      <c r="AI374" s="8" t="e">
        <v>#DIV/0!</v>
      </c>
      <c r="AJ374" s="8" t="e">
        <v>#DIV/0!</v>
      </c>
      <c r="AK374" s="8" t="e">
        <v>#DIV/0!</v>
      </c>
      <c r="AL374" s="8" t="e">
        <v>#DIV/0!</v>
      </c>
    </row>
    <row r="375" spans="1:41" ht="90" hidden="1" customHeight="1">
      <c r="A375" s="137"/>
      <c r="B375" s="140"/>
      <c r="C375" s="143"/>
      <c r="D375" s="127" t="s">
        <v>46</v>
      </c>
      <c r="E375" s="128"/>
      <c r="F375" s="39" t="s">
        <v>28</v>
      </c>
      <c r="G375" s="42">
        <f>IF(AC375=FALSE,0,AC375)</f>
        <v>0</v>
      </c>
      <c r="H375" s="42" t="s">
        <v>28</v>
      </c>
      <c r="I375" s="42">
        <f>IF(AD375=FALSE,0,AD375)</f>
        <v>0</v>
      </c>
      <c r="J375" s="42">
        <f>IF(AE375=FALSE,0,AE375)</f>
        <v>0</v>
      </c>
      <c r="K375" s="42" t="s">
        <v>28</v>
      </c>
      <c r="L375" s="42">
        <f>IF(AF375=FALSE,0,AF375)</f>
        <v>0</v>
      </c>
      <c r="M375" s="42" t="s">
        <v>28</v>
      </c>
      <c r="N375" s="42" t="s">
        <v>28</v>
      </c>
      <c r="O375" s="42" t="s">
        <v>28</v>
      </c>
      <c r="P375" s="42" t="s">
        <v>28</v>
      </c>
      <c r="Q375" s="42">
        <f>IF(AG375=FALSE,0,AG375)</f>
        <v>0</v>
      </c>
      <c r="R375" s="42" t="s">
        <v>28</v>
      </c>
      <c r="S375" s="42">
        <f>IF(AH375=FALSE,0,AH375)</f>
        <v>0</v>
      </c>
      <c r="T375" s="42" t="s">
        <v>28</v>
      </c>
      <c r="U375" s="42">
        <f>IF(AI375=FALSE,0,AI375)</f>
        <v>0</v>
      </c>
      <c r="V375" s="42">
        <f>IF(AJ375=FALSE,0,AJ375)</f>
        <v>0</v>
      </c>
      <c r="W375" s="42">
        <f>IF(AK375=FALSE,0,AK375)</f>
        <v>0</v>
      </c>
      <c r="X375" s="42" t="s">
        <v>28</v>
      </c>
      <c r="Y375" s="42">
        <f>IF(AL375=FALSE,0,AL375)</f>
        <v>92.82</v>
      </c>
      <c r="Z375" s="42" t="s">
        <v>28</v>
      </c>
      <c r="AA375" s="4"/>
      <c r="AC375" s="8" t="b">
        <v>0</v>
      </c>
      <c r="AD375" s="8" t="b">
        <v>0</v>
      </c>
      <c r="AE375" s="8" t="b">
        <v>0</v>
      </c>
      <c r="AF375" s="8" t="b">
        <v>0</v>
      </c>
      <c r="AG375" s="8" t="b">
        <v>0</v>
      </c>
      <c r="AH375" s="8" t="b">
        <v>0</v>
      </c>
      <c r="AI375" s="8" t="b">
        <v>0</v>
      </c>
      <c r="AJ375" s="8" t="b">
        <v>0</v>
      </c>
      <c r="AK375" s="8" t="b">
        <v>0</v>
      </c>
      <c r="AL375" s="8">
        <v>92.82</v>
      </c>
    </row>
    <row r="376" spans="1:41" ht="30" hidden="1" customHeight="1">
      <c r="A376" s="135"/>
      <c r="B376" s="138" t="s">
        <v>295</v>
      </c>
      <c r="C376" s="141">
        <f>C367</f>
        <v>0</v>
      </c>
      <c r="D376" s="138" t="s">
        <v>19</v>
      </c>
      <c r="E376" s="38" t="s">
        <v>20</v>
      </c>
      <c r="F376" s="39">
        <f>G376+I376+J376+L376+Q376+S376+U376+V376+W376+Y376+Z376</f>
        <v>0</v>
      </c>
      <c r="G376" s="40">
        <f>G367</f>
        <v>0</v>
      </c>
      <c r="H376" s="39">
        <f t="shared" ref="H376:Z376" si="196">H367</f>
        <v>0</v>
      </c>
      <c r="I376" s="39">
        <f t="shared" si="196"/>
        <v>0</v>
      </c>
      <c r="J376" s="39">
        <f t="shared" si="196"/>
        <v>0</v>
      </c>
      <c r="K376" s="39">
        <f t="shared" si="196"/>
        <v>0</v>
      </c>
      <c r="L376" s="39">
        <f t="shared" si="196"/>
        <v>0</v>
      </c>
      <c r="M376" s="39">
        <f t="shared" si="196"/>
        <v>0</v>
      </c>
      <c r="N376" s="39">
        <f t="shared" si="196"/>
        <v>0</v>
      </c>
      <c r="O376" s="39">
        <f t="shared" si="196"/>
        <v>0</v>
      </c>
      <c r="P376" s="39">
        <f t="shared" si="196"/>
        <v>0</v>
      </c>
      <c r="Q376" s="39">
        <f t="shared" si="196"/>
        <v>0</v>
      </c>
      <c r="R376" s="39">
        <f t="shared" si="196"/>
        <v>0</v>
      </c>
      <c r="S376" s="39">
        <f t="shared" si="196"/>
        <v>0</v>
      </c>
      <c r="T376" s="39">
        <f t="shared" si="196"/>
        <v>0</v>
      </c>
      <c r="U376" s="39">
        <f t="shared" si="196"/>
        <v>0</v>
      </c>
      <c r="V376" s="39">
        <f t="shared" si="196"/>
        <v>0</v>
      </c>
      <c r="W376" s="39">
        <f t="shared" si="196"/>
        <v>0</v>
      </c>
      <c r="X376" s="39">
        <f t="shared" si="196"/>
        <v>0</v>
      </c>
      <c r="Y376" s="39">
        <f t="shared" si="196"/>
        <v>0</v>
      </c>
      <c r="Z376" s="39">
        <f t="shared" si="196"/>
        <v>0</v>
      </c>
      <c r="AA376" s="4"/>
      <c r="AN376" s="6">
        <f>L376-M376</f>
        <v>0</v>
      </c>
    </row>
    <row r="377" spans="1:41" ht="60" hidden="1" customHeight="1">
      <c r="A377" s="136"/>
      <c r="B377" s="139"/>
      <c r="C377" s="142"/>
      <c r="D377" s="140"/>
      <c r="E377" s="38" t="s">
        <v>21</v>
      </c>
      <c r="F377" s="39">
        <f t="shared" ref="F377:F381" si="197">G377+I377+J377+L377+Q377+S377+U377+V377+W377+Y377+Z377</f>
        <v>0</v>
      </c>
      <c r="G377" s="39">
        <f t="shared" ref="G377:Z377" si="198">G368</f>
        <v>0</v>
      </c>
      <c r="H377" s="39">
        <f t="shared" si="198"/>
        <v>0</v>
      </c>
      <c r="I377" s="39">
        <f t="shared" si="198"/>
        <v>0</v>
      </c>
      <c r="J377" s="39">
        <f t="shared" si="198"/>
        <v>0</v>
      </c>
      <c r="K377" s="39">
        <f t="shared" si="198"/>
        <v>0</v>
      </c>
      <c r="L377" s="39">
        <f t="shared" si="198"/>
        <v>0</v>
      </c>
      <c r="M377" s="39">
        <f t="shared" si="198"/>
        <v>0</v>
      </c>
      <c r="N377" s="39">
        <f t="shared" si="198"/>
        <v>0</v>
      </c>
      <c r="O377" s="39">
        <f t="shared" si="198"/>
        <v>0</v>
      </c>
      <c r="P377" s="39">
        <f t="shared" si="198"/>
        <v>0</v>
      </c>
      <c r="Q377" s="39">
        <f t="shared" si="198"/>
        <v>0</v>
      </c>
      <c r="R377" s="39">
        <f t="shared" si="198"/>
        <v>0</v>
      </c>
      <c r="S377" s="39">
        <f t="shared" si="198"/>
        <v>0</v>
      </c>
      <c r="T377" s="39">
        <f t="shared" si="198"/>
        <v>0</v>
      </c>
      <c r="U377" s="39">
        <f t="shared" si="198"/>
        <v>0</v>
      </c>
      <c r="V377" s="39">
        <f t="shared" si="198"/>
        <v>0</v>
      </c>
      <c r="W377" s="39">
        <f t="shared" si="198"/>
        <v>0</v>
      </c>
      <c r="X377" s="39">
        <f t="shared" si="198"/>
        <v>0</v>
      </c>
      <c r="Y377" s="39">
        <f t="shared" si="198"/>
        <v>0</v>
      </c>
      <c r="Z377" s="39">
        <f t="shared" si="198"/>
        <v>0</v>
      </c>
      <c r="AA377" s="4"/>
    </row>
    <row r="378" spans="1:41" ht="120" hidden="1" customHeight="1">
      <c r="A378" s="136"/>
      <c r="B378" s="139"/>
      <c r="C378" s="142"/>
      <c r="D378" s="138" t="s">
        <v>22</v>
      </c>
      <c r="E378" s="38" t="s">
        <v>23</v>
      </c>
      <c r="F378" s="39">
        <f t="shared" si="197"/>
        <v>0</v>
      </c>
      <c r="G378" s="39">
        <f t="shared" ref="G378:Z378" si="199">G369</f>
        <v>0</v>
      </c>
      <c r="H378" s="39">
        <f t="shared" si="199"/>
        <v>0</v>
      </c>
      <c r="I378" s="39">
        <f t="shared" si="199"/>
        <v>0</v>
      </c>
      <c r="J378" s="39">
        <f t="shared" si="199"/>
        <v>0</v>
      </c>
      <c r="K378" s="39">
        <f t="shared" si="199"/>
        <v>0</v>
      </c>
      <c r="L378" s="39">
        <f t="shared" si="199"/>
        <v>0</v>
      </c>
      <c r="M378" s="39">
        <f t="shared" si="199"/>
        <v>0</v>
      </c>
      <c r="N378" s="39">
        <f t="shared" si="199"/>
        <v>0</v>
      </c>
      <c r="O378" s="39">
        <f t="shared" si="199"/>
        <v>0</v>
      </c>
      <c r="P378" s="39">
        <f t="shared" si="199"/>
        <v>0</v>
      </c>
      <c r="Q378" s="39">
        <f t="shared" si="199"/>
        <v>0</v>
      </c>
      <c r="R378" s="39">
        <f t="shared" si="199"/>
        <v>0</v>
      </c>
      <c r="S378" s="39">
        <f t="shared" si="199"/>
        <v>0</v>
      </c>
      <c r="T378" s="39">
        <f t="shared" si="199"/>
        <v>0</v>
      </c>
      <c r="U378" s="39">
        <f t="shared" si="199"/>
        <v>0</v>
      </c>
      <c r="V378" s="39">
        <f t="shared" si="199"/>
        <v>0</v>
      </c>
      <c r="W378" s="39">
        <f t="shared" si="199"/>
        <v>0</v>
      </c>
      <c r="X378" s="39">
        <f t="shared" si="199"/>
        <v>0</v>
      </c>
      <c r="Y378" s="39">
        <f t="shared" si="199"/>
        <v>0</v>
      </c>
      <c r="Z378" s="39">
        <f t="shared" si="199"/>
        <v>0</v>
      </c>
      <c r="AA378" s="4"/>
    </row>
    <row r="379" spans="1:41" ht="30" hidden="1" customHeight="1">
      <c r="A379" s="136"/>
      <c r="B379" s="139"/>
      <c r="C379" s="142"/>
      <c r="D379" s="139"/>
      <c r="E379" s="38" t="s">
        <v>24</v>
      </c>
      <c r="F379" s="39">
        <f t="shared" si="197"/>
        <v>0</v>
      </c>
      <c r="G379" s="39">
        <f t="shared" ref="G379:Z379" si="200">G370</f>
        <v>0</v>
      </c>
      <c r="H379" s="39">
        <f t="shared" si="200"/>
        <v>0</v>
      </c>
      <c r="I379" s="39">
        <f t="shared" si="200"/>
        <v>0</v>
      </c>
      <c r="J379" s="39">
        <f t="shared" si="200"/>
        <v>0</v>
      </c>
      <c r="K379" s="39">
        <f t="shared" si="200"/>
        <v>0</v>
      </c>
      <c r="L379" s="39">
        <f t="shared" si="200"/>
        <v>0</v>
      </c>
      <c r="M379" s="39">
        <f t="shared" si="200"/>
        <v>0</v>
      </c>
      <c r="N379" s="39">
        <f t="shared" si="200"/>
        <v>0</v>
      </c>
      <c r="O379" s="39">
        <f t="shared" si="200"/>
        <v>0</v>
      </c>
      <c r="P379" s="39">
        <f t="shared" si="200"/>
        <v>0</v>
      </c>
      <c r="Q379" s="39">
        <f t="shared" si="200"/>
        <v>0</v>
      </c>
      <c r="R379" s="39">
        <f t="shared" si="200"/>
        <v>0</v>
      </c>
      <c r="S379" s="39">
        <f t="shared" si="200"/>
        <v>0</v>
      </c>
      <c r="T379" s="39">
        <f t="shared" si="200"/>
        <v>0</v>
      </c>
      <c r="U379" s="39">
        <f t="shared" si="200"/>
        <v>0</v>
      </c>
      <c r="V379" s="39">
        <f t="shared" si="200"/>
        <v>0</v>
      </c>
      <c r="W379" s="39">
        <f t="shared" si="200"/>
        <v>0</v>
      </c>
      <c r="X379" s="39">
        <f t="shared" si="200"/>
        <v>0</v>
      </c>
      <c r="Y379" s="39">
        <f t="shared" si="200"/>
        <v>0</v>
      </c>
      <c r="Z379" s="39">
        <f t="shared" si="200"/>
        <v>0</v>
      </c>
      <c r="AA379" s="4"/>
    </row>
    <row r="380" spans="1:41" ht="30" hidden="1" customHeight="1">
      <c r="A380" s="136"/>
      <c r="B380" s="139"/>
      <c r="C380" s="142"/>
      <c r="D380" s="139"/>
      <c r="E380" s="38" t="s">
        <v>25</v>
      </c>
      <c r="F380" s="39">
        <f t="shared" si="197"/>
        <v>0</v>
      </c>
      <c r="G380" s="39">
        <f t="shared" ref="G380:Z380" si="201">G371</f>
        <v>0</v>
      </c>
      <c r="H380" s="39">
        <f t="shared" si="201"/>
        <v>0</v>
      </c>
      <c r="I380" s="39">
        <f t="shared" si="201"/>
        <v>0</v>
      </c>
      <c r="J380" s="39">
        <f t="shared" si="201"/>
        <v>0</v>
      </c>
      <c r="K380" s="39">
        <f t="shared" si="201"/>
        <v>0</v>
      </c>
      <c r="L380" s="39">
        <f t="shared" si="201"/>
        <v>0</v>
      </c>
      <c r="M380" s="39">
        <f t="shared" si="201"/>
        <v>0</v>
      </c>
      <c r="N380" s="39">
        <f t="shared" si="201"/>
        <v>0</v>
      </c>
      <c r="O380" s="39">
        <f t="shared" si="201"/>
        <v>0</v>
      </c>
      <c r="P380" s="39">
        <f t="shared" si="201"/>
        <v>0</v>
      </c>
      <c r="Q380" s="39">
        <f t="shared" si="201"/>
        <v>0</v>
      </c>
      <c r="R380" s="39">
        <f t="shared" si="201"/>
        <v>0</v>
      </c>
      <c r="S380" s="39">
        <f t="shared" si="201"/>
        <v>0</v>
      </c>
      <c r="T380" s="39">
        <f t="shared" si="201"/>
        <v>0</v>
      </c>
      <c r="U380" s="39">
        <f t="shared" si="201"/>
        <v>0</v>
      </c>
      <c r="V380" s="39">
        <f t="shared" si="201"/>
        <v>0</v>
      </c>
      <c r="W380" s="39">
        <f t="shared" si="201"/>
        <v>0</v>
      </c>
      <c r="X380" s="39">
        <f t="shared" si="201"/>
        <v>0</v>
      </c>
      <c r="Y380" s="39">
        <f t="shared" si="201"/>
        <v>0</v>
      </c>
      <c r="Z380" s="39">
        <f t="shared" si="201"/>
        <v>0</v>
      </c>
      <c r="AA380" s="4"/>
    </row>
    <row r="381" spans="1:41" ht="30" hidden="1" customHeight="1">
      <c r="A381" s="136"/>
      <c r="B381" s="139"/>
      <c r="C381" s="142"/>
      <c r="D381" s="140"/>
      <c r="E381" s="38" t="s">
        <v>26</v>
      </c>
      <c r="F381" s="39">
        <f t="shared" si="197"/>
        <v>0</v>
      </c>
      <c r="G381" s="39">
        <f t="shared" ref="G381:Z381" si="202">G372</f>
        <v>0</v>
      </c>
      <c r="H381" s="39">
        <f t="shared" si="202"/>
        <v>0</v>
      </c>
      <c r="I381" s="39">
        <f t="shared" si="202"/>
        <v>0</v>
      </c>
      <c r="J381" s="39">
        <f t="shared" si="202"/>
        <v>0</v>
      </c>
      <c r="K381" s="39">
        <f t="shared" si="202"/>
        <v>0</v>
      </c>
      <c r="L381" s="39">
        <f t="shared" si="202"/>
        <v>0</v>
      </c>
      <c r="M381" s="39">
        <f t="shared" si="202"/>
        <v>0</v>
      </c>
      <c r="N381" s="39">
        <f t="shared" si="202"/>
        <v>0</v>
      </c>
      <c r="O381" s="39">
        <f t="shared" si="202"/>
        <v>0</v>
      </c>
      <c r="P381" s="39">
        <f t="shared" si="202"/>
        <v>0</v>
      </c>
      <c r="Q381" s="39">
        <f t="shared" si="202"/>
        <v>0</v>
      </c>
      <c r="R381" s="39">
        <f t="shared" si="202"/>
        <v>0</v>
      </c>
      <c r="S381" s="39">
        <f t="shared" si="202"/>
        <v>0</v>
      </c>
      <c r="T381" s="39">
        <f t="shared" si="202"/>
        <v>0</v>
      </c>
      <c r="U381" s="39">
        <f t="shared" si="202"/>
        <v>0</v>
      </c>
      <c r="V381" s="39">
        <f t="shared" si="202"/>
        <v>0</v>
      </c>
      <c r="W381" s="39">
        <f t="shared" si="202"/>
        <v>0</v>
      </c>
      <c r="X381" s="39">
        <f t="shared" si="202"/>
        <v>0</v>
      </c>
      <c r="Y381" s="39">
        <f t="shared" si="202"/>
        <v>0</v>
      </c>
      <c r="Z381" s="39">
        <f t="shared" si="202"/>
        <v>0</v>
      </c>
      <c r="AA381" s="4"/>
    </row>
    <row r="382" spans="1:41" s="3" customFormat="1" ht="30" hidden="1" customHeight="1">
      <c r="A382" s="136"/>
      <c r="B382" s="139"/>
      <c r="C382" s="142"/>
      <c r="D382" s="127" t="s">
        <v>27</v>
      </c>
      <c r="E382" s="128"/>
      <c r="F382" s="39">
        <f>F376+F377+F378+F379+F380+F381</f>
        <v>0</v>
      </c>
      <c r="G382" s="39">
        <f t="shared" ref="G382:Z382" si="203">G376+G377+G378+G379+G380+G381</f>
        <v>0</v>
      </c>
      <c r="H382" s="39">
        <f t="shared" si="203"/>
        <v>0</v>
      </c>
      <c r="I382" s="39">
        <f t="shared" si="203"/>
        <v>0</v>
      </c>
      <c r="J382" s="39">
        <f t="shared" si="203"/>
        <v>0</v>
      </c>
      <c r="K382" s="39">
        <f t="shared" si="203"/>
        <v>0</v>
      </c>
      <c r="L382" s="39">
        <f t="shared" si="203"/>
        <v>0</v>
      </c>
      <c r="M382" s="39">
        <f t="shared" si="203"/>
        <v>0</v>
      </c>
      <c r="N382" s="39">
        <f t="shared" si="203"/>
        <v>0</v>
      </c>
      <c r="O382" s="39">
        <f t="shared" si="203"/>
        <v>0</v>
      </c>
      <c r="P382" s="39">
        <f t="shared" si="203"/>
        <v>0</v>
      </c>
      <c r="Q382" s="39">
        <f t="shared" si="203"/>
        <v>0</v>
      </c>
      <c r="R382" s="39">
        <f t="shared" si="203"/>
        <v>0</v>
      </c>
      <c r="S382" s="39">
        <f t="shared" si="203"/>
        <v>0</v>
      </c>
      <c r="T382" s="39">
        <f t="shared" si="203"/>
        <v>0</v>
      </c>
      <c r="U382" s="39">
        <f t="shared" si="203"/>
        <v>0</v>
      </c>
      <c r="V382" s="39">
        <f t="shared" si="203"/>
        <v>0</v>
      </c>
      <c r="W382" s="39">
        <f t="shared" si="203"/>
        <v>0</v>
      </c>
      <c r="X382" s="39">
        <f t="shared" si="203"/>
        <v>0</v>
      </c>
      <c r="Y382" s="39">
        <f t="shared" si="203"/>
        <v>0</v>
      </c>
      <c r="Z382" s="39">
        <f t="shared" si="203"/>
        <v>0</v>
      </c>
      <c r="AA382" s="4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N382" s="6">
        <f>L382-M382</f>
        <v>0</v>
      </c>
      <c r="AO382" s="14"/>
    </row>
    <row r="383" spans="1:41" ht="75" hidden="1" customHeight="1">
      <c r="A383" s="136"/>
      <c r="B383" s="139"/>
      <c r="C383" s="142"/>
      <c r="D383" s="127" t="s">
        <v>45</v>
      </c>
      <c r="E383" s="128"/>
      <c r="F383" s="41" t="e">
        <f>ROUND(F382/C376,2)</f>
        <v>#DIV/0!</v>
      </c>
      <c r="G383" s="41" t="e">
        <f>ROUND(G382/C376,2)</f>
        <v>#DIV/0!</v>
      </c>
      <c r="H383" s="41" t="e">
        <f>ROUND(H382/C376,2)</f>
        <v>#DIV/0!</v>
      </c>
      <c r="I383" s="41" t="e">
        <f>ROUND(I382/C376,2)</f>
        <v>#DIV/0!</v>
      </c>
      <c r="J383" s="41" t="e">
        <f>ROUND(J382/C376,2)</f>
        <v>#DIV/0!</v>
      </c>
      <c r="K383" s="41" t="e">
        <f>ROUND(K382/C376,2)</f>
        <v>#DIV/0!</v>
      </c>
      <c r="L383" s="41" t="e">
        <f>ROUND(L382/C376,2)</f>
        <v>#DIV/0!</v>
      </c>
      <c r="M383" s="41" t="e">
        <f>ROUND(M382/C376,2)</f>
        <v>#DIV/0!</v>
      </c>
      <c r="N383" s="41" t="e">
        <f>ROUND(N382/C376,2)</f>
        <v>#DIV/0!</v>
      </c>
      <c r="O383" s="41" t="e">
        <f>ROUND(O382/C376,2)</f>
        <v>#DIV/0!</v>
      </c>
      <c r="P383" s="41" t="e">
        <f>ROUND(P382/C376,2)</f>
        <v>#DIV/0!</v>
      </c>
      <c r="Q383" s="41" t="e">
        <f>ROUND(Q382/C376,2)</f>
        <v>#DIV/0!</v>
      </c>
      <c r="R383" s="41" t="e">
        <f>ROUND(R382/C376,2)</f>
        <v>#DIV/0!</v>
      </c>
      <c r="S383" s="41" t="e">
        <f>ROUND(S382/C376,2)</f>
        <v>#DIV/0!</v>
      </c>
      <c r="T383" s="41" t="e">
        <f>ROUND(T382/C376,2)</f>
        <v>#DIV/0!</v>
      </c>
      <c r="U383" s="41" t="e">
        <f>ROUND(U382/C376,2)</f>
        <v>#DIV/0!</v>
      </c>
      <c r="V383" s="41" t="e">
        <f>ROUND(V382/C376,2)</f>
        <v>#DIV/0!</v>
      </c>
      <c r="W383" s="41" t="e">
        <f>ROUND(W382/C376,2)</f>
        <v>#DIV/0!</v>
      </c>
      <c r="X383" s="41" t="e">
        <f>ROUND(X382/C376,2)</f>
        <v>#DIV/0!</v>
      </c>
      <c r="Y383" s="41" t="e">
        <f>ROUND(Y382/C376,2)</f>
        <v>#DIV/0!</v>
      </c>
      <c r="Z383" s="41" t="e">
        <f>ROUND(Z382/C376,2)</f>
        <v>#DIV/0!</v>
      </c>
      <c r="AA383" s="4"/>
      <c r="AC383" s="8" t="e">
        <v>#DIV/0!</v>
      </c>
      <c r="AD383" s="8" t="e">
        <v>#DIV/0!</v>
      </c>
      <c r="AE383" s="8" t="e">
        <v>#DIV/0!</v>
      </c>
      <c r="AF383" s="8" t="e">
        <v>#DIV/0!</v>
      </c>
      <c r="AG383" s="8" t="e">
        <v>#DIV/0!</v>
      </c>
      <c r="AH383" s="8" t="e">
        <v>#DIV/0!</v>
      </c>
      <c r="AI383" s="8" t="e">
        <v>#DIV/0!</v>
      </c>
      <c r="AJ383" s="8" t="e">
        <v>#DIV/0!</v>
      </c>
      <c r="AK383" s="8" t="e">
        <v>#DIV/0!</v>
      </c>
      <c r="AL383" s="8" t="e">
        <v>#DIV/0!</v>
      </c>
    </row>
    <row r="384" spans="1:41" ht="90" hidden="1" customHeight="1">
      <c r="A384" s="137"/>
      <c r="B384" s="140"/>
      <c r="C384" s="143"/>
      <c r="D384" s="127" t="s">
        <v>46</v>
      </c>
      <c r="E384" s="128"/>
      <c r="F384" s="39" t="s">
        <v>28</v>
      </c>
      <c r="G384" s="42">
        <f>IF(AC384=FALSE,0,AC384)</f>
        <v>0</v>
      </c>
      <c r="H384" s="42" t="s">
        <v>28</v>
      </c>
      <c r="I384" s="42">
        <f>IF(AD384=FALSE,0,AD384)</f>
        <v>0</v>
      </c>
      <c r="J384" s="42">
        <f>IF(AE384=FALSE,0,AE384)</f>
        <v>0</v>
      </c>
      <c r="K384" s="42" t="s">
        <v>28</v>
      </c>
      <c r="L384" s="42">
        <f>IF(AF384=FALSE,0,AF384)</f>
        <v>0</v>
      </c>
      <c r="M384" s="42" t="s">
        <v>28</v>
      </c>
      <c r="N384" s="42" t="s">
        <v>28</v>
      </c>
      <c r="O384" s="42" t="s">
        <v>28</v>
      </c>
      <c r="P384" s="42" t="s">
        <v>28</v>
      </c>
      <c r="Q384" s="42">
        <f>IF(AG384=FALSE,0,AG384)</f>
        <v>0</v>
      </c>
      <c r="R384" s="42" t="s">
        <v>28</v>
      </c>
      <c r="S384" s="42">
        <f>IF(AH384=FALSE,0,AH384)</f>
        <v>0</v>
      </c>
      <c r="T384" s="42" t="s">
        <v>28</v>
      </c>
      <c r="U384" s="42">
        <f>IF(AI384=FALSE,0,AI384)</f>
        <v>0</v>
      </c>
      <c r="V384" s="42">
        <f>IF(AJ384=FALSE,0,AJ384)</f>
        <v>0</v>
      </c>
      <c r="W384" s="42">
        <f>IF(AK384=FALSE,0,AK384)</f>
        <v>0</v>
      </c>
      <c r="X384" s="42" t="s">
        <v>28</v>
      </c>
      <c r="Y384" s="42">
        <f>IF(AL384=FALSE,0,AL384)</f>
        <v>92.82</v>
      </c>
      <c r="Z384" s="42" t="s">
        <v>28</v>
      </c>
      <c r="AA384" s="4"/>
      <c r="AC384" s="8" t="b">
        <v>0</v>
      </c>
      <c r="AD384" s="8" t="b">
        <v>0</v>
      </c>
      <c r="AE384" s="8" t="b">
        <v>0</v>
      </c>
      <c r="AF384" s="8" t="b">
        <v>0</v>
      </c>
      <c r="AG384" s="8" t="b">
        <v>0</v>
      </c>
      <c r="AH384" s="8" t="b">
        <v>0</v>
      </c>
      <c r="AI384" s="8" t="b">
        <v>0</v>
      </c>
      <c r="AJ384" s="8" t="b">
        <v>0</v>
      </c>
      <c r="AK384" s="8" t="b">
        <v>0</v>
      </c>
      <c r="AL384" s="8">
        <v>92.82</v>
      </c>
    </row>
    <row r="385" spans="1:41" ht="30" hidden="1" customHeight="1">
      <c r="A385" s="135"/>
      <c r="B385" s="138" t="s">
        <v>299</v>
      </c>
      <c r="C385" s="141">
        <f>C376</f>
        <v>0</v>
      </c>
      <c r="D385" s="138" t="s">
        <v>19</v>
      </c>
      <c r="E385" s="38" t="s">
        <v>20</v>
      </c>
      <c r="F385" s="39">
        <f>G385+I385+J385+L385+Q385+S385+U385+V385+W385+Y385+Z385</f>
        <v>0</v>
      </c>
      <c r="G385" s="40">
        <f>G376</f>
        <v>0</v>
      </c>
      <c r="H385" s="39">
        <f t="shared" ref="H385:Z385" si="204">H376</f>
        <v>0</v>
      </c>
      <c r="I385" s="39">
        <f t="shared" si="204"/>
        <v>0</v>
      </c>
      <c r="J385" s="39">
        <f t="shared" si="204"/>
        <v>0</v>
      </c>
      <c r="K385" s="39">
        <f t="shared" si="204"/>
        <v>0</v>
      </c>
      <c r="L385" s="39">
        <f t="shared" si="204"/>
        <v>0</v>
      </c>
      <c r="M385" s="39">
        <f t="shared" si="204"/>
        <v>0</v>
      </c>
      <c r="N385" s="39">
        <f t="shared" si="204"/>
        <v>0</v>
      </c>
      <c r="O385" s="39">
        <f t="shared" si="204"/>
        <v>0</v>
      </c>
      <c r="P385" s="39">
        <f t="shared" si="204"/>
        <v>0</v>
      </c>
      <c r="Q385" s="39">
        <f t="shared" si="204"/>
        <v>0</v>
      </c>
      <c r="R385" s="39">
        <f t="shared" si="204"/>
        <v>0</v>
      </c>
      <c r="S385" s="39">
        <f t="shared" si="204"/>
        <v>0</v>
      </c>
      <c r="T385" s="39">
        <f t="shared" si="204"/>
        <v>0</v>
      </c>
      <c r="U385" s="39">
        <f t="shared" si="204"/>
        <v>0</v>
      </c>
      <c r="V385" s="39">
        <f t="shared" si="204"/>
        <v>0</v>
      </c>
      <c r="W385" s="39">
        <f t="shared" si="204"/>
        <v>0</v>
      </c>
      <c r="X385" s="39">
        <f t="shared" si="204"/>
        <v>0</v>
      </c>
      <c r="Y385" s="39">
        <f t="shared" si="204"/>
        <v>0</v>
      </c>
      <c r="Z385" s="39">
        <f t="shared" si="204"/>
        <v>0</v>
      </c>
      <c r="AA385" s="4"/>
      <c r="AN385" s="6">
        <f>L385-M385</f>
        <v>0</v>
      </c>
    </row>
    <row r="386" spans="1:41" ht="60" hidden="1" customHeight="1">
      <c r="A386" s="136"/>
      <c r="B386" s="139"/>
      <c r="C386" s="142"/>
      <c r="D386" s="140"/>
      <c r="E386" s="38" t="s">
        <v>21</v>
      </c>
      <c r="F386" s="39">
        <f t="shared" ref="F386:F390" si="205">G386+I386+J386+L386+Q386+S386+U386+V386+W386+Y386+Z386</f>
        <v>0</v>
      </c>
      <c r="G386" s="39">
        <f t="shared" ref="G386:Z386" si="206">G377</f>
        <v>0</v>
      </c>
      <c r="H386" s="39">
        <f t="shared" si="206"/>
        <v>0</v>
      </c>
      <c r="I386" s="39">
        <f t="shared" si="206"/>
        <v>0</v>
      </c>
      <c r="J386" s="39">
        <f t="shared" si="206"/>
        <v>0</v>
      </c>
      <c r="K386" s="39">
        <f t="shared" si="206"/>
        <v>0</v>
      </c>
      <c r="L386" s="39">
        <f t="shared" si="206"/>
        <v>0</v>
      </c>
      <c r="M386" s="39">
        <f t="shared" si="206"/>
        <v>0</v>
      </c>
      <c r="N386" s="39">
        <f t="shared" si="206"/>
        <v>0</v>
      </c>
      <c r="O386" s="39">
        <f t="shared" si="206"/>
        <v>0</v>
      </c>
      <c r="P386" s="39">
        <f t="shared" si="206"/>
        <v>0</v>
      </c>
      <c r="Q386" s="39">
        <f t="shared" si="206"/>
        <v>0</v>
      </c>
      <c r="R386" s="39">
        <f t="shared" si="206"/>
        <v>0</v>
      </c>
      <c r="S386" s="39">
        <f t="shared" si="206"/>
        <v>0</v>
      </c>
      <c r="T386" s="39">
        <f t="shared" si="206"/>
        <v>0</v>
      </c>
      <c r="U386" s="39">
        <f t="shared" si="206"/>
        <v>0</v>
      </c>
      <c r="V386" s="39">
        <f t="shared" si="206"/>
        <v>0</v>
      </c>
      <c r="W386" s="39">
        <f t="shared" si="206"/>
        <v>0</v>
      </c>
      <c r="X386" s="39">
        <f t="shared" si="206"/>
        <v>0</v>
      </c>
      <c r="Y386" s="39">
        <f t="shared" si="206"/>
        <v>0</v>
      </c>
      <c r="Z386" s="39">
        <f t="shared" si="206"/>
        <v>0</v>
      </c>
      <c r="AA386" s="4"/>
    </row>
    <row r="387" spans="1:41" ht="120" hidden="1" customHeight="1">
      <c r="A387" s="136"/>
      <c r="B387" s="139"/>
      <c r="C387" s="142"/>
      <c r="D387" s="138" t="s">
        <v>22</v>
      </c>
      <c r="E387" s="38" t="s">
        <v>23</v>
      </c>
      <c r="F387" s="39">
        <f t="shared" si="205"/>
        <v>0</v>
      </c>
      <c r="G387" s="39">
        <f t="shared" ref="G387:Z387" si="207">G378</f>
        <v>0</v>
      </c>
      <c r="H387" s="39">
        <f t="shared" si="207"/>
        <v>0</v>
      </c>
      <c r="I387" s="39">
        <f t="shared" si="207"/>
        <v>0</v>
      </c>
      <c r="J387" s="39">
        <f t="shared" si="207"/>
        <v>0</v>
      </c>
      <c r="K387" s="39">
        <f t="shared" si="207"/>
        <v>0</v>
      </c>
      <c r="L387" s="39">
        <f t="shared" si="207"/>
        <v>0</v>
      </c>
      <c r="M387" s="39">
        <f t="shared" si="207"/>
        <v>0</v>
      </c>
      <c r="N387" s="39">
        <f t="shared" si="207"/>
        <v>0</v>
      </c>
      <c r="O387" s="39">
        <f t="shared" si="207"/>
        <v>0</v>
      </c>
      <c r="P387" s="39">
        <f t="shared" si="207"/>
        <v>0</v>
      </c>
      <c r="Q387" s="39">
        <f t="shared" si="207"/>
        <v>0</v>
      </c>
      <c r="R387" s="39">
        <f t="shared" si="207"/>
        <v>0</v>
      </c>
      <c r="S387" s="39">
        <f t="shared" si="207"/>
        <v>0</v>
      </c>
      <c r="T387" s="39">
        <f t="shared" si="207"/>
        <v>0</v>
      </c>
      <c r="U387" s="39">
        <f t="shared" si="207"/>
        <v>0</v>
      </c>
      <c r="V387" s="39">
        <f t="shared" si="207"/>
        <v>0</v>
      </c>
      <c r="W387" s="39">
        <f t="shared" si="207"/>
        <v>0</v>
      </c>
      <c r="X387" s="39">
        <f t="shared" si="207"/>
        <v>0</v>
      </c>
      <c r="Y387" s="39">
        <f t="shared" si="207"/>
        <v>0</v>
      </c>
      <c r="Z387" s="39">
        <f t="shared" si="207"/>
        <v>0</v>
      </c>
      <c r="AA387" s="4"/>
    </row>
    <row r="388" spans="1:41" ht="30" hidden="1" customHeight="1">
      <c r="A388" s="136"/>
      <c r="B388" s="139"/>
      <c r="C388" s="142"/>
      <c r="D388" s="139"/>
      <c r="E388" s="38" t="s">
        <v>24</v>
      </c>
      <c r="F388" s="39">
        <f t="shared" si="205"/>
        <v>0</v>
      </c>
      <c r="G388" s="39">
        <f t="shared" ref="G388:Z388" si="208">G379</f>
        <v>0</v>
      </c>
      <c r="H388" s="39">
        <f t="shared" si="208"/>
        <v>0</v>
      </c>
      <c r="I388" s="39">
        <f t="shared" si="208"/>
        <v>0</v>
      </c>
      <c r="J388" s="39">
        <f t="shared" si="208"/>
        <v>0</v>
      </c>
      <c r="K388" s="39">
        <f t="shared" si="208"/>
        <v>0</v>
      </c>
      <c r="L388" s="39">
        <f t="shared" si="208"/>
        <v>0</v>
      </c>
      <c r="M388" s="39">
        <f t="shared" si="208"/>
        <v>0</v>
      </c>
      <c r="N388" s="39">
        <f t="shared" si="208"/>
        <v>0</v>
      </c>
      <c r="O388" s="39">
        <f t="shared" si="208"/>
        <v>0</v>
      </c>
      <c r="P388" s="39">
        <f t="shared" si="208"/>
        <v>0</v>
      </c>
      <c r="Q388" s="39">
        <f t="shared" si="208"/>
        <v>0</v>
      </c>
      <c r="R388" s="39">
        <f t="shared" si="208"/>
        <v>0</v>
      </c>
      <c r="S388" s="39">
        <f t="shared" si="208"/>
        <v>0</v>
      </c>
      <c r="T388" s="39">
        <f t="shared" si="208"/>
        <v>0</v>
      </c>
      <c r="U388" s="39">
        <f t="shared" si="208"/>
        <v>0</v>
      </c>
      <c r="V388" s="39">
        <f t="shared" si="208"/>
        <v>0</v>
      </c>
      <c r="W388" s="39">
        <f t="shared" si="208"/>
        <v>0</v>
      </c>
      <c r="X388" s="39">
        <f t="shared" si="208"/>
        <v>0</v>
      </c>
      <c r="Y388" s="39">
        <f t="shared" si="208"/>
        <v>0</v>
      </c>
      <c r="Z388" s="39">
        <f t="shared" si="208"/>
        <v>0</v>
      </c>
      <c r="AA388" s="4"/>
    </row>
    <row r="389" spans="1:41" ht="30" hidden="1" customHeight="1">
      <c r="A389" s="136"/>
      <c r="B389" s="139"/>
      <c r="C389" s="142"/>
      <c r="D389" s="139"/>
      <c r="E389" s="38" t="s">
        <v>25</v>
      </c>
      <c r="F389" s="39">
        <f t="shared" si="205"/>
        <v>0</v>
      </c>
      <c r="G389" s="39">
        <f t="shared" ref="G389:Z389" si="209">G380</f>
        <v>0</v>
      </c>
      <c r="H389" s="39">
        <f t="shared" si="209"/>
        <v>0</v>
      </c>
      <c r="I389" s="39">
        <f t="shared" si="209"/>
        <v>0</v>
      </c>
      <c r="J389" s="39">
        <f t="shared" si="209"/>
        <v>0</v>
      </c>
      <c r="K389" s="39">
        <f t="shared" si="209"/>
        <v>0</v>
      </c>
      <c r="L389" s="39">
        <f t="shared" si="209"/>
        <v>0</v>
      </c>
      <c r="M389" s="39">
        <f t="shared" si="209"/>
        <v>0</v>
      </c>
      <c r="N389" s="39">
        <f t="shared" si="209"/>
        <v>0</v>
      </c>
      <c r="O389" s="39">
        <f t="shared" si="209"/>
        <v>0</v>
      </c>
      <c r="P389" s="39">
        <f t="shared" si="209"/>
        <v>0</v>
      </c>
      <c r="Q389" s="39">
        <f t="shared" si="209"/>
        <v>0</v>
      </c>
      <c r="R389" s="39">
        <f t="shared" si="209"/>
        <v>0</v>
      </c>
      <c r="S389" s="39">
        <f t="shared" si="209"/>
        <v>0</v>
      </c>
      <c r="T389" s="39">
        <f t="shared" si="209"/>
        <v>0</v>
      </c>
      <c r="U389" s="39">
        <f t="shared" si="209"/>
        <v>0</v>
      </c>
      <c r="V389" s="39">
        <f t="shared" si="209"/>
        <v>0</v>
      </c>
      <c r="W389" s="39">
        <f t="shared" si="209"/>
        <v>0</v>
      </c>
      <c r="X389" s="39">
        <f t="shared" si="209"/>
        <v>0</v>
      </c>
      <c r="Y389" s="39">
        <f t="shared" si="209"/>
        <v>0</v>
      </c>
      <c r="Z389" s="39">
        <f t="shared" si="209"/>
        <v>0</v>
      </c>
      <c r="AA389" s="4"/>
    </row>
    <row r="390" spans="1:41" ht="30" hidden="1" customHeight="1">
      <c r="A390" s="136"/>
      <c r="B390" s="139"/>
      <c r="C390" s="142"/>
      <c r="D390" s="140"/>
      <c r="E390" s="38" t="s">
        <v>26</v>
      </c>
      <c r="F390" s="39">
        <f t="shared" si="205"/>
        <v>0</v>
      </c>
      <c r="G390" s="39">
        <f t="shared" ref="G390:Z390" si="210">G381</f>
        <v>0</v>
      </c>
      <c r="H390" s="39">
        <f t="shared" si="210"/>
        <v>0</v>
      </c>
      <c r="I390" s="39">
        <f t="shared" si="210"/>
        <v>0</v>
      </c>
      <c r="J390" s="39">
        <f t="shared" si="210"/>
        <v>0</v>
      </c>
      <c r="K390" s="39">
        <f t="shared" si="210"/>
        <v>0</v>
      </c>
      <c r="L390" s="39">
        <f t="shared" si="210"/>
        <v>0</v>
      </c>
      <c r="M390" s="39">
        <f t="shared" si="210"/>
        <v>0</v>
      </c>
      <c r="N390" s="39">
        <f t="shared" si="210"/>
        <v>0</v>
      </c>
      <c r="O390" s="39">
        <f t="shared" si="210"/>
        <v>0</v>
      </c>
      <c r="P390" s="39">
        <f t="shared" si="210"/>
        <v>0</v>
      </c>
      <c r="Q390" s="39">
        <f t="shared" si="210"/>
        <v>0</v>
      </c>
      <c r="R390" s="39">
        <f t="shared" si="210"/>
        <v>0</v>
      </c>
      <c r="S390" s="39">
        <f t="shared" si="210"/>
        <v>0</v>
      </c>
      <c r="T390" s="39">
        <f t="shared" si="210"/>
        <v>0</v>
      </c>
      <c r="U390" s="39">
        <f t="shared" si="210"/>
        <v>0</v>
      </c>
      <c r="V390" s="39">
        <f t="shared" si="210"/>
        <v>0</v>
      </c>
      <c r="W390" s="39">
        <f t="shared" si="210"/>
        <v>0</v>
      </c>
      <c r="X390" s="39">
        <f t="shared" si="210"/>
        <v>0</v>
      </c>
      <c r="Y390" s="39">
        <f t="shared" si="210"/>
        <v>0</v>
      </c>
      <c r="Z390" s="39">
        <f t="shared" si="210"/>
        <v>0</v>
      </c>
      <c r="AA390" s="4"/>
    </row>
    <row r="391" spans="1:41" s="3" customFormat="1" ht="30" hidden="1" customHeight="1">
      <c r="A391" s="136"/>
      <c r="B391" s="139"/>
      <c r="C391" s="142"/>
      <c r="D391" s="127" t="s">
        <v>27</v>
      </c>
      <c r="E391" s="128"/>
      <c r="F391" s="39">
        <f>F385+F386+F387+F388+F389+F390</f>
        <v>0</v>
      </c>
      <c r="G391" s="39">
        <f t="shared" ref="G391:Z391" si="211">G385+G386+G387+G388+G389+G390</f>
        <v>0</v>
      </c>
      <c r="H391" s="39">
        <f t="shared" si="211"/>
        <v>0</v>
      </c>
      <c r="I391" s="39">
        <f t="shared" si="211"/>
        <v>0</v>
      </c>
      <c r="J391" s="39">
        <f t="shared" si="211"/>
        <v>0</v>
      </c>
      <c r="K391" s="39">
        <f t="shared" si="211"/>
        <v>0</v>
      </c>
      <c r="L391" s="39">
        <f t="shared" si="211"/>
        <v>0</v>
      </c>
      <c r="M391" s="39">
        <f t="shared" si="211"/>
        <v>0</v>
      </c>
      <c r="N391" s="39">
        <f t="shared" si="211"/>
        <v>0</v>
      </c>
      <c r="O391" s="39">
        <f t="shared" si="211"/>
        <v>0</v>
      </c>
      <c r="P391" s="39">
        <f t="shared" si="211"/>
        <v>0</v>
      </c>
      <c r="Q391" s="39">
        <f t="shared" si="211"/>
        <v>0</v>
      </c>
      <c r="R391" s="39">
        <f t="shared" si="211"/>
        <v>0</v>
      </c>
      <c r="S391" s="39">
        <f t="shared" si="211"/>
        <v>0</v>
      </c>
      <c r="T391" s="39">
        <f t="shared" si="211"/>
        <v>0</v>
      </c>
      <c r="U391" s="39">
        <f t="shared" si="211"/>
        <v>0</v>
      </c>
      <c r="V391" s="39">
        <f t="shared" si="211"/>
        <v>0</v>
      </c>
      <c r="W391" s="39">
        <f t="shared" si="211"/>
        <v>0</v>
      </c>
      <c r="X391" s="39">
        <f t="shared" si="211"/>
        <v>0</v>
      </c>
      <c r="Y391" s="39">
        <f t="shared" si="211"/>
        <v>0</v>
      </c>
      <c r="Z391" s="39">
        <f t="shared" si="211"/>
        <v>0</v>
      </c>
      <c r="AA391" s="4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N391" s="6">
        <f>L391-M391</f>
        <v>0</v>
      </c>
      <c r="AO391" s="14"/>
    </row>
    <row r="392" spans="1:41" ht="75" hidden="1" customHeight="1">
      <c r="A392" s="136"/>
      <c r="B392" s="139"/>
      <c r="C392" s="142"/>
      <c r="D392" s="127" t="s">
        <v>45</v>
      </c>
      <c r="E392" s="128"/>
      <c r="F392" s="41" t="e">
        <f>ROUND(F391/C385,2)</f>
        <v>#DIV/0!</v>
      </c>
      <c r="G392" s="41" t="e">
        <f>ROUND(G391/C385,2)</f>
        <v>#DIV/0!</v>
      </c>
      <c r="H392" s="41" t="e">
        <f>ROUND(H391/C385,2)</f>
        <v>#DIV/0!</v>
      </c>
      <c r="I392" s="41" t="e">
        <f>ROUND(I391/C385,2)</f>
        <v>#DIV/0!</v>
      </c>
      <c r="J392" s="41" t="e">
        <f>ROUND(J391/C385,2)</f>
        <v>#DIV/0!</v>
      </c>
      <c r="K392" s="41" t="e">
        <f>ROUND(K391/C385,2)</f>
        <v>#DIV/0!</v>
      </c>
      <c r="L392" s="41" t="e">
        <f>ROUND(L391/C385,2)</f>
        <v>#DIV/0!</v>
      </c>
      <c r="M392" s="41" t="e">
        <f>ROUND(M391/C385,2)</f>
        <v>#DIV/0!</v>
      </c>
      <c r="N392" s="41" t="e">
        <f>ROUND(N391/C385,2)</f>
        <v>#DIV/0!</v>
      </c>
      <c r="O392" s="41" t="e">
        <f>ROUND(O391/C385,2)</f>
        <v>#DIV/0!</v>
      </c>
      <c r="P392" s="41" t="e">
        <f>ROUND(P391/C385,2)</f>
        <v>#DIV/0!</v>
      </c>
      <c r="Q392" s="41" t="e">
        <f>ROUND(Q391/C385,2)</f>
        <v>#DIV/0!</v>
      </c>
      <c r="R392" s="41" t="e">
        <f>ROUND(R391/C385,2)</f>
        <v>#DIV/0!</v>
      </c>
      <c r="S392" s="41" t="e">
        <f>ROUND(S391/C385,2)</f>
        <v>#DIV/0!</v>
      </c>
      <c r="T392" s="41" t="e">
        <f>ROUND(T391/C385,2)</f>
        <v>#DIV/0!</v>
      </c>
      <c r="U392" s="41" t="e">
        <f>ROUND(U391/C385,2)</f>
        <v>#DIV/0!</v>
      </c>
      <c r="V392" s="41" t="e">
        <f>ROUND(V391/C385,2)</f>
        <v>#DIV/0!</v>
      </c>
      <c r="W392" s="41" t="e">
        <f>ROUND(W391/C385,2)</f>
        <v>#DIV/0!</v>
      </c>
      <c r="X392" s="41" t="e">
        <f>ROUND(X391/C385,2)</f>
        <v>#DIV/0!</v>
      </c>
      <c r="Y392" s="41" t="e">
        <f>ROUND(Y391/C385,2)</f>
        <v>#DIV/0!</v>
      </c>
      <c r="Z392" s="41" t="e">
        <f>ROUND(Z391/C385,2)</f>
        <v>#DIV/0!</v>
      </c>
      <c r="AA392" s="4"/>
      <c r="AC392" s="8" t="e">
        <v>#DIV/0!</v>
      </c>
      <c r="AD392" s="8" t="e">
        <v>#DIV/0!</v>
      </c>
      <c r="AE392" s="8" t="e">
        <v>#DIV/0!</v>
      </c>
      <c r="AF392" s="8" t="e">
        <v>#DIV/0!</v>
      </c>
      <c r="AG392" s="8" t="e">
        <v>#DIV/0!</v>
      </c>
      <c r="AH392" s="8" t="e">
        <v>#DIV/0!</v>
      </c>
      <c r="AI392" s="8" t="e">
        <v>#DIV/0!</v>
      </c>
      <c r="AJ392" s="8" t="e">
        <v>#DIV/0!</v>
      </c>
      <c r="AK392" s="8" t="e">
        <v>#DIV/0!</v>
      </c>
      <c r="AL392" s="8" t="e">
        <v>#DIV/0!</v>
      </c>
    </row>
    <row r="393" spans="1:41" ht="90" hidden="1" customHeight="1">
      <c r="A393" s="137"/>
      <c r="B393" s="140"/>
      <c r="C393" s="143"/>
      <c r="D393" s="127" t="s">
        <v>46</v>
      </c>
      <c r="E393" s="128"/>
      <c r="F393" s="39" t="s">
        <v>28</v>
      </c>
      <c r="G393" s="42">
        <f>IF(AC393=FALSE,0,AC393)</f>
        <v>0</v>
      </c>
      <c r="H393" s="42" t="s">
        <v>28</v>
      </c>
      <c r="I393" s="42">
        <f>IF(AD393=FALSE,0,AD393)</f>
        <v>0</v>
      </c>
      <c r="J393" s="42">
        <f>IF(AE393=FALSE,0,AE393)</f>
        <v>0</v>
      </c>
      <c r="K393" s="42" t="s">
        <v>28</v>
      </c>
      <c r="L393" s="42">
        <f>IF(AF393=FALSE,0,AF393)</f>
        <v>0</v>
      </c>
      <c r="M393" s="42" t="s">
        <v>28</v>
      </c>
      <c r="N393" s="42" t="s">
        <v>28</v>
      </c>
      <c r="O393" s="42" t="s">
        <v>28</v>
      </c>
      <c r="P393" s="42" t="s">
        <v>28</v>
      </c>
      <c r="Q393" s="42">
        <f>IF(AG393=FALSE,0,AG393)</f>
        <v>0</v>
      </c>
      <c r="R393" s="42" t="s">
        <v>28</v>
      </c>
      <c r="S393" s="42">
        <f>IF(AH393=FALSE,0,AH393)</f>
        <v>0</v>
      </c>
      <c r="T393" s="42" t="s">
        <v>28</v>
      </c>
      <c r="U393" s="42">
        <f>IF(AI393=FALSE,0,AI393)</f>
        <v>0</v>
      </c>
      <c r="V393" s="42">
        <f>IF(AJ393=FALSE,0,AJ393)</f>
        <v>0</v>
      </c>
      <c r="W393" s="42">
        <f>IF(AK393=FALSE,0,AK393)</f>
        <v>0</v>
      </c>
      <c r="X393" s="42" t="s">
        <v>28</v>
      </c>
      <c r="Y393" s="42">
        <f>IF(AL393=FALSE,0,AL393)</f>
        <v>92.82</v>
      </c>
      <c r="Z393" s="42" t="s">
        <v>28</v>
      </c>
      <c r="AA393" s="4"/>
      <c r="AC393" s="8" t="b">
        <v>0</v>
      </c>
      <c r="AD393" s="8" t="b">
        <v>0</v>
      </c>
      <c r="AE393" s="8" t="b">
        <v>0</v>
      </c>
      <c r="AF393" s="8" t="b">
        <v>0</v>
      </c>
      <c r="AG393" s="8" t="b">
        <v>0</v>
      </c>
      <c r="AH393" s="8" t="b">
        <v>0</v>
      </c>
      <c r="AI393" s="8" t="b">
        <v>0</v>
      </c>
      <c r="AJ393" s="8" t="b">
        <v>0</v>
      </c>
      <c r="AK393" s="8" t="b">
        <v>0</v>
      </c>
      <c r="AL393" s="8">
        <v>92.82</v>
      </c>
    </row>
    <row r="394" spans="1:41" ht="15">
      <c r="A394" s="155" t="s">
        <v>74</v>
      </c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6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41" ht="15" customHeight="1">
      <c r="A395" s="155" t="s">
        <v>43</v>
      </c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6"/>
    </row>
    <row r="396" spans="1:41" ht="30" customHeight="1">
      <c r="A396" s="129" t="s">
        <v>17</v>
      </c>
      <c r="B396" s="130" t="s">
        <v>75</v>
      </c>
      <c r="C396" s="131">
        <v>326.8</v>
      </c>
      <c r="D396" s="154" t="s">
        <v>19</v>
      </c>
      <c r="E396" s="43" t="s">
        <v>20</v>
      </c>
      <c r="F396" s="39">
        <f>G396+I396+J396+L396+Q396+S396+U396+V396+W396+Y396+Z396</f>
        <v>619710.84</v>
      </c>
      <c r="G396" s="40">
        <v>619710.84</v>
      </c>
      <c r="H396" s="39">
        <v>0</v>
      </c>
      <c r="I396" s="40">
        <v>0</v>
      </c>
      <c r="J396" s="40">
        <v>0</v>
      </c>
      <c r="K396" s="39">
        <v>0</v>
      </c>
      <c r="L396" s="40">
        <v>0</v>
      </c>
      <c r="M396" s="39">
        <v>0</v>
      </c>
      <c r="N396" s="39">
        <v>0</v>
      </c>
      <c r="O396" s="39">
        <v>0</v>
      </c>
      <c r="P396" s="39">
        <v>0</v>
      </c>
      <c r="Q396" s="40">
        <v>0</v>
      </c>
      <c r="R396" s="39">
        <v>0</v>
      </c>
      <c r="S396" s="40">
        <v>0</v>
      </c>
      <c r="T396" s="39">
        <v>0</v>
      </c>
      <c r="U396" s="40">
        <v>0</v>
      </c>
      <c r="V396" s="40">
        <v>0</v>
      </c>
      <c r="W396" s="40">
        <v>0</v>
      </c>
      <c r="X396" s="39">
        <v>0</v>
      </c>
      <c r="Y396" s="40">
        <v>0</v>
      </c>
      <c r="Z396" s="39">
        <v>0</v>
      </c>
      <c r="AN396" s="6">
        <f>L396-M396</f>
        <v>0</v>
      </c>
    </row>
    <row r="397" spans="1:41" ht="60" customHeight="1">
      <c r="A397" s="129"/>
      <c r="B397" s="130"/>
      <c r="C397" s="131"/>
      <c r="D397" s="154"/>
      <c r="E397" s="43" t="s">
        <v>21</v>
      </c>
      <c r="F397" s="39">
        <f t="shared" ref="F397:F401" si="212">G397+I397+J397+L397+Q397+S397+U397+V397+W397+Y397+Z397</f>
        <v>0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41" ht="120" customHeight="1">
      <c r="A398" s="129"/>
      <c r="B398" s="130"/>
      <c r="C398" s="131"/>
      <c r="D398" s="154" t="s">
        <v>22</v>
      </c>
      <c r="E398" s="43" t="s">
        <v>44</v>
      </c>
      <c r="F398" s="39">
        <f t="shared" si="212"/>
        <v>0</v>
      </c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41" ht="30" customHeight="1">
      <c r="A399" s="129"/>
      <c r="B399" s="130"/>
      <c r="C399" s="131"/>
      <c r="D399" s="154"/>
      <c r="E399" s="43" t="s">
        <v>24</v>
      </c>
      <c r="F399" s="39">
        <f t="shared" si="212"/>
        <v>0</v>
      </c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41" ht="30" customHeight="1">
      <c r="A400" s="129"/>
      <c r="B400" s="130"/>
      <c r="C400" s="131"/>
      <c r="D400" s="154"/>
      <c r="E400" s="43" t="s">
        <v>25</v>
      </c>
      <c r="F400" s="39">
        <f t="shared" si="212"/>
        <v>0</v>
      </c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41" ht="30" customHeight="1">
      <c r="A401" s="129"/>
      <c r="B401" s="130"/>
      <c r="C401" s="131"/>
      <c r="D401" s="154"/>
      <c r="E401" s="43" t="s">
        <v>26</v>
      </c>
      <c r="F401" s="39">
        <f t="shared" si="212"/>
        <v>0</v>
      </c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41" ht="30" customHeight="1">
      <c r="A402" s="129"/>
      <c r="B402" s="130"/>
      <c r="C402" s="131"/>
      <c r="D402" s="182" t="s">
        <v>27</v>
      </c>
      <c r="E402" s="182"/>
      <c r="F402" s="39">
        <f>F396+F397+F398+F399+F400+F401</f>
        <v>619710.84</v>
      </c>
      <c r="G402" s="39">
        <f t="shared" ref="G402:Z402" si="213">G396+G397+G398+G399+G400+G401</f>
        <v>619710.84</v>
      </c>
      <c r="H402" s="39">
        <f t="shared" si="213"/>
        <v>0</v>
      </c>
      <c r="I402" s="39">
        <f t="shared" si="213"/>
        <v>0</v>
      </c>
      <c r="J402" s="39">
        <f t="shared" si="213"/>
        <v>0</v>
      </c>
      <c r="K402" s="39">
        <f t="shared" si="213"/>
        <v>0</v>
      </c>
      <c r="L402" s="39">
        <f t="shared" si="213"/>
        <v>0</v>
      </c>
      <c r="M402" s="39">
        <f t="shared" si="213"/>
        <v>0</v>
      </c>
      <c r="N402" s="39">
        <f t="shared" si="213"/>
        <v>0</v>
      </c>
      <c r="O402" s="39">
        <f t="shared" si="213"/>
        <v>0</v>
      </c>
      <c r="P402" s="39">
        <f t="shared" si="213"/>
        <v>0</v>
      </c>
      <c r="Q402" s="39">
        <f t="shared" si="213"/>
        <v>0</v>
      </c>
      <c r="R402" s="39">
        <f t="shared" si="213"/>
        <v>0</v>
      </c>
      <c r="S402" s="39">
        <f t="shared" si="213"/>
        <v>0</v>
      </c>
      <c r="T402" s="39">
        <f t="shared" si="213"/>
        <v>0</v>
      </c>
      <c r="U402" s="39">
        <f t="shared" si="213"/>
        <v>0</v>
      </c>
      <c r="V402" s="39">
        <f t="shared" si="213"/>
        <v>0</v>
      </c>
      <c r="W402" s="39">
        <f t="shared" si="213"/>
        <v>0</v>
      </c>
      <c r="X402" s="39">
        <f t="shared" si="213"/>
        <v>0</v>
      </c>
      <c r="Y402" s="39">
        <f t="shared" si="213"/>
        <v>0</v>
      </c>
      <c r="Z402" s="39">
        <f t="shared" si="213"/>
        <v>0</v>
      </c>
      <c r="AN402" s="6">
        <f>L402-M402</f>
        <v>0</v>
      </c>
      <c r="AO402" s="14"/>
    </row>
    <row r="403" spans="1:41" ht="75" customHeight="1">
      <c r="A403" s="129"/>
      <c r="B403" s="130"/>
      <c r="C403" s="131"/>
      <c r="D403" s="127" t="s">
        <v>45</v>
      </c>
      <c r="E403" s="128"/>
      <c r="F403" s="41">
        <f>ROUND(F402/C396,2)</f>
        <v>1896.3</v>
      </c>
      <c r="G403" s="41">
        <f>ROUND(G402/C396,2)</f>
        <v>1896.3</v>
      </c>
      <c r="H403" s="41">
        <f>ROUND(H402/C396,2)</f>
        <v>0</v>
      </c>
      <c r="I403" s="41">
        <f>ROUND(I402/C396,2)</f>
        <v>0</v>
      </c>
      <c r="J403" s="41">
        <f>ROUND(J402/C396,2)</f>
        <v>0</v>
      </c>
      <c r="K403" s="41">
        <f>ROUND(K402/C396,2)</f>
        <v>0</v>
      </c>
      <c r="L403" s="41">
        <f>ROUND(L402/C396,2)</f>
        <v>0</v>
      </c>
      <c r="M403" s="41">
        <f>ROUND(M402/C396,2)</f>
        <v>0</v>
      </c>
      <c r="N403" s="41">
        <f>ROUND(N402/C396,2)</f>
        <v>0</v>
      </c>
      <c r="O403" s="41">
        <f>ROUND(O402/C396,2)</f>
        <v>0</v>
      </c>
      <c r="P403" s="41">
        <f>ROUND(P402/C396,2)</f>
        <v>0</v>
      </c>
      <c r="Q403" s="41">
        <f>ROUND(Q402/C396,2)</f>
        <v>0</v>
      </c>
      <c r="R403" s="41">
        <f>ROUND(R402/C396,2)</f>
        <v>0</v>
      </c>
      <c r="S403" s="41">
        <f>ROUND(S402/C396,2)</f>
        <v>0</v>
      </c>
      <c r="T403" s="41">
        <f>ROUND(T402/C396,2)</f>
        <v>0</v>
      </c>
      <c r="U403" s="41">
        <f>ROUND(U402/C396,2)</f>
        <v>0</v>
      </c>
      <c r="V403" s="41">
        <f>ROUND(V402/C396,2)</f>
        <v>0</v>
      </c>
      <c r="W403" s="41">
        <f>ROUND(W402/C396,2)</f>
        <v>0</v>
      </c>
      <c r="X403" s="41">
        <f>ROUND(X402/C396,2)</f>
        <v>0</v>
      </c>
      <c r="Y403" s="41">
        <f>ROUND(Y402/C396,2)</f>
        <v>0</v>
      </c>
      <c r="Z403" s="41">
        <f>ROUND(Z402/C396,2)</f>
        <v>0</v>
      </c>
      <c r="AC403" s="8" t="b">
        <v>0</v>
      </c>
      <c r="AD403" s="8" t="b">
        <v>0</v>
      </c>
      <c r="AE403" s="8" t="b">
        <v>0</v>
      </c>
      <c r="AF403" s="8" t="b">
        <v>0</v>
      </c>
      <c r="AG403" s="8" t="b">
        <v>0</v>
      </c>
      <c r="AH403" s="8" t="b">
        <v>0</v>
      </c>
      <c r="AI403" s="8" t="b">
        <v>0</v>
      </c>
      <c r="AJ403" s="8" t="b">
        <v>0</v>
      </c>
      <c r="AK403" s="8" t="b">
        <v>0</v>
      </c>
      <c r="AL403" s="8" t="b">
        <v>0</v>
      </c>
    </row>
    <row r="404" spans="1:41" ht="90" customHeight="1">
      <c r="A404" s="129"/>
      <c r="B404" s="130"/>
      <c r="C404" s="131"/>
      <c r="D404" s="127" t="s">
        <v>46</v>
      </c>
      <c r="E404" s="128"/>
      <c r="F404" s="39" t="s">
        <v>28</v>
      </c>
      <c r="G404" s="42">
        <f>IF(AC404=FALSE,0,AC404)</f>
        <v>1896.3</v>
      </c>
      <c r="H404" s="42" t="s">
        <v>28</v>
      </c>
      <c r="I404" s="42">
        <f>IF(AD404=FALSE,0,AD404)</f>
        <v>0</v>
      </c>
      <c r="J404" s="42">
        <f>IF(AE404=FALSE,0,AE404)</f>
        <v>0</v>
      </c>
      <c r="K404" s="42" t="s">
        <v>28</v>
      </c>
      <c r="L404" s="42">
        <f>IF(AF404=FALSE,0,AF404)</f>
        <v>0</v>
      </c>
      <c r="M404" s="42" t="s">
        <v>28</v>
      </c>
      <c r="N404" s="42" t="s">
        <v>28</v>
      </c>
      <c r="O404" s="42" t="s">
        <v>28</v>
      </c>
      <c r="P404" s="42" t="s">
        <v>28</v>
      </c>
      <c r="Q404" s="42">
        <f>IF(AG404=FALSE,0,AG404)</f>
        <v>0</v>
      </c>
      <c r="R404" s="42" t="s">
        <v>28</v>
      </c>
      <c r="S404" s="42">
        <f>IF(AH404=FALSE,0,AH404)</f>
        <v>0</v>
      </c>
      <c r="T404" s="42" t="s">
        <v>28</v>
      </c>
      <c r="U404" s="42">
        <f>IF(AI404=FALSE,0,AI404)</f>
        <v>0</v>
      </c>
      <c r="V404" s="42">
        <f>IF(AJ404=FALSE,0,AJ404)</f>
        <v>0</v>
      </c>
      <c r="W404" s="42">
        <f>IF(AK404=FALSE,0,AK404)</f>
        <v>0</v>
      </c>
      <c r="X404" s="42" t="s">
        <v>28</v>
      </c>
      <c r="Y404" s="42">
        <f>IF(AL404=FALSE,0,AL404)</f>
        <v>0</v>
      </c>
      <c r="Z404" s="42" t="s">
        <v>28</v>
      </c>
      <c r="AC404" s="8">
        <v>1896.3</v>
      </c>
      <c r="AD404" s="8" t="b">
        <v>0</v>
      </c>
      <c r="AE404" s="8" t="b">
        <v>0</v>
      </c>
      <c r="AF404" s="8" t="b">
        <v>0</v>
      </c>
      <c r="AG404" s="8" t="b">
        <v>0</v>
      </c>
      <c r="AH404" s="8" t="b">
        <v>0</v>
      </c>
      <c r="AI404" s="8" t="b">
        <v>0</v>
      </c>
      <c r="AJ404" s="8" t="b">
        <v>0</v>
      </c>
      <c r="AK404" s="8" t="b">
        <v>0</v>
      </c>
      <c r="AL404" s="8" t="b">
        <v>0</v>
      </c>
    </row>
    <row r="405" spans="1:41" ht="30" customHeight="1">
      <c r="A405" s="129" t="s">
        <v>30</v>
      </c>
      <c r="B405" s="130" t="s">
        <v>76</v>
      </c>
      <c r="C405" s="131">
        <v>525.47</v>
      </c>
      <c r="D405" s="154" t="s">
        <v>19</v>
      </c>
      <c r="E405" s="43" t="s">
        <v>20</v>
      </c>
      <c r="F405" s="39">
        <f>G405+I405+J405+L405+Q405+S405+U405+V405+W405+Y405+Z405</f>
        <v>996448.76</v>
      </c>
      <c r="G405" s="40">
        <v>996448.76</v>
      </c>
      <c r="H405" s="39">
        <v>0</v>
      </c>
      <c r="I405" s="40">
        <v>0</v>
      </c>
      <c r="J405" s="40">
        <v>0</v>
      </c>
      <c r="K405" s="39">
        <v>0</v>
      </c>
      <c r="L405" s="40">
        <v>0</v>
      </c>
      <c r="M405" s="39">
        <v>0</v>
      </c>
      <c r="N405" s="39">
        <v>0</v>
      </c>
      <c r="O405" s="39">
        <v>0</v>
      </c>
      <c r="P405" s="39">
        <v>0</v>
      </c>
      <c r="Q405" s="40">
        <v>0</v>
      </c>
      <c r="R405" s="39">
        <v>0</v>
      </c>
      <c r="S405" s="40">
        <v>0</v>
      </c>
      <c r="T405" s="39">
        <v>0</v>
      </c>
      <c r="U405" s="40">
        <v>0</v>
      </c>
      <c r="V405" s="40">
        <v>0</v>
      </c>
      <c r="W405" s="40">
        <v>0</v>
      </c>
      <c r="X405" s="39">
        <v>0</v>
      </c>
      <c r="Y405" s="40">
        <v>0</v>
      </c>
      <c r="Z405" s="39">
        <v>0</v>
      </c>
      <c r="AN405" s="6">
        <f>L405-M405</f>
        <v>0</v>
      </c>
    </row>
    <row r="406" spans="1:41" ht="60" customHeight="1">
      <c r="A406" s="129"/>
      <c r="B406" s="130"/>
      <c r="C406" s="131"/>
      <c r="D406" s="154"/>
      <c r="E406" s="43" t="s">
        <v>21</v>
      </c>
      <c r="F406" s="39">
        <f t="shared" ref="F406:F410" si="214">G406+I406+J406+L406+Q406+S406+U406+V406+W406+Y406+Z406</f>
        <v>0</v>
      </c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41" ht="120" customHeight="1">
      <c r="A407" s="129"/>
      <c r="B407" s="130"/>
      <c r="C407" s="131"/>
      <c r="D407" s="154" t="s">
        <v>22</v>
      </c>
      <c r="E407" s="43" t="s">
        <v>44</v>
      </c>
      <c r="F407" s="39">
        <f t="shared" si="214"/>
        <v>0</v>
      </c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41" ht="30" customHeight="1">
      <c r="A408" s="129"/>
      <c r="B408" s="130"/>
      <c r="C408" s="131"/>
      <c r="D408" s="154"/>
      <c r="E408" s="43" t="s">
        <v>24</v>
      </c>
      <c r="F408" s="39">
        <f t="shared" si="214"/>
        <v>0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41" ht="30" customHeight="1">
      <c r="A409" s="129"/>
      <c r="B409" s="130"/>
      <c r="C409" s="131"/>
      <c r="D409" s="154"/>
      <c r="E409" s="43" t="s">
        <v>25</v>
      </c>
      <c r="F409" s="39">
        <f t="shared" si="214"/>
        <v>0</v>
      </c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41" ht="30" customHeight="1">
      <c r="A410" s="129"/>
      <c r="B410" s="130"/>
      <c r="C410" s="131"/>
      <c r="D410" s="154"/>
      <c r="E410" s="43" t="s">
        <v>26</v>
      </c>
      <c r="F410" s="39">
        <f t="shared" si="214"/>
        <v>0</v>
      </c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41" ht="30" customHeight="1">
      <c r="A411" s="129"/>
      <c r="B411" s="130"/>
      <c r="C411" s="131"/>
      <c r="D411" s="182" t="s">
        <v>27</v>
      </c>
      <c r="E411" s="182"/>
      <c r="F411" s="39">
        <f>F405+F406+F407+F408+F409+F410</f>
        <v>996448.76</v>
      </c>
      <c r="G411" s="39">
        <f t="shared" ref="G411:Z411" si="215">G405+G406+G407+G408+G409+G410</f>
        <v>996448.76</v>
      </c>
      <c r="H411" s="39">
        <f t="shared" si="215"/>
        <v>0</v>
      </c>
      <c r="I411" s="39">
        <f t="shared" si="215"/>
        <v>0</v>
      </c>
      <c r="J411" s="39">
        <f t="shared" si="215"/>
        <v>0</v>
      </c>
      <c r="K411" s="39">
        <f t="shared" si="215"/>
        <v>0</v>
      </c>
      <c r="L411" s="39">
        <f t="shared" si="215"/>
        <v>0</v>
      </c>
      <c r="M411" s="39">
        <f t="shared" si="215"/>
        <v>0</v>
      </c>
      <c r="N411" s="39">
        <f t="shared" si="215"/>
        <v>0</v>
      </c>
      <c r="O411" s="39">
        <f t="shared" si="215"/>
        <v>0</v>
      </c>
      <c r="P411" s="39">
        <f t="shared" si="215"/>
        <v>0</v>
      </c>
      <c r="Q411" s="39">
        <f t="shared" si="215"/>
        <v>0</v>
      </c>
      <c r="R411" s="39">
        <f t="shared" si="215"/>
        <v>0</v>
      </c>
      <c r="S411" s="39">
        <f t="shared" si="215"/>
        <v>0</v>
      </c>
      <c r="T411" s="39">
        <f t="shared" si="215"/>
        <v>0</v>
      </c>
      <c r="U411" s="39">
        <f t="shared" si="215"/>
        <v>0</v>
      </c>
      <c r="V411" s="39">
        <f t="shared" si="215"/>
        <v>0</v>
      </c>
      <c r="W411" s="39">
        <f t="shared" si="215"/>
        <v>0</v>
      </c>
      <c r="X411" s="39">
        <f t="shared" si="215"/>
        <v>0</v>
      </c>
      <c r="Y411" s="39">
        <f t="shared" si="215"/>
        <v>0</v>
      </c>
      <c r="Z411" s="39">
        <f t="shared" si="215"/>
        <v>0</v>
      </c>
      <c r="AN411" s="6">
        <f>L411-M411</f>
        <v>0</v>
      </c>
      <c r="AO411" s="14"/>
    </row>
    <row r="412" spans="1:41" ht="75" customHeight="1">
      <c r="A412" s="129"/>
      <c r="B412" s="130"/>
      <c r="C412" s="131"/>
      <c r="D412" s="127" t="s">
        <v>45</v>
      </c>
      <c r="E412" s="128"/>
      <c r="F412" s="41">
        <f>ROUND(F411/C405,2)</f>
        <v>1896.3</v>
      </c>
      <c r="G412" s="41">
        <f>ROUND(G411/C405,2)</f>
        <v>1896.3</v>
      </c>
      <c r="H412" s="41">
        <f>ROUND(H411/C405,2)</f>
        <v>0</v>
      </c>
      <c r="I412" s="41">
        <f>ROUND(I411/C405,2)</f>
        <v>0</v>
      </c>
      <c r="J412" s="41">
        <f>ROUND(J411/C405,2)</f>
        <v>0</v>
      </c>
      <c r="K412" s="41">
        <f>ROUND(K411/C405,2)</f>
        <v>0</v>
      </c>
      <c r="L412" s="41">
        <f>ROUND(L411/C405,2)</f>
        <v>0</v>
      </c>
      <c r="M412" s="41">
        <f>ROUND(M411/C405,2)</f>
        <v>0</v>
      </c>
      <c r="N412" s="41">
        <f>ROUND(N411/C405,2)</f>
        <v>0</v>
      </c>
      <c r="O412" s="41">
        <f>ROUND(O411/C405,2)</f>
        <v>0</v>
      </c>
      <c r="P412" s="41">
        <f>ROUND(P411/C405,2)</f>
        <v>0</v>
      </c>
      <c r="Q412" s="41">
        <f>ROUND(Q411/C405,2)</f>
        <v>0</v>
      </c>
      <c r="R412" s="41">
        <f>ROUND(R411/C405,2)</f>
        <v>0</v>
      </c>
      <c r="S412" s="41">
        <f>ROUND(S411/C405,2)</f>
        <v>0</v>
      </c>
      <c r="T412" s="41">
        <f>ROUND(T411/C405,2)</f>
        <v>0</v>
      </c>
      <c r="U412" s="41">
        <f>ROUND(U411/C405,2)</f>
        <v>0</v>
      </c>
      <c r="V412" s="41">
        <f>ROUND(V411/C405,2)</f>
        <v>0</v>
      </c>
      <c r="W412" s="41">
        <f>ROUND(W411/C405,2)</f>
        <v>0</v>
      </c>
      <c r="X412" s="41">
        <f>ROUND(X411/C405,2)</f>
        <v>0</v>
      </c>
      <c r="Y412" s="41">
        <f>ROUND(Y411/C405,2)</f>
        <v>0</v>
      </c>
      <c r="Z412" s="41">
        <f>ROUND(Z411/C405,2)</f>
        <v>0</v>
      </c>
      <c r="AC412" s="8" t="b">
        <v>0</v>
      </c>
      <c r="AD412" s="8" t="b">
        <v>0</v>
      </c>
      <c r="AE412" s="8" t="b">
        <v>0</v>
      </c>
      <c r="AF412" s="8" t="b">
        <v>0</v>
      </c>
      <c r="AG412" s="8" t="b">
        <v>0</v>
      </c>
      <c r="AH412" s="8" t="b">
        <v>0</v>
      </c>
      <c r="AI412" s="8" t="b">
        <v>0</v>
      </c>
      <c r="AJ412" s="8" t="b">
        <v>0</v>
      </c>
      <c r="AK412" s="8" t="b">
        <v>0</v>
      </c>
      <c r="AL412" s="8" t="b">
        <v>0</v>
      </c>
    </row>
    <row r="413" spans="1:41" ht="90" customHeight="1">
      <c r="A413" s="129"/>
      <c r="B413" s="130"/>
      <c r="C413" s="131"/>
      <c r="D413" s="127" t="s">
        <v>46</v>
      </c>
      <c r="E413" s="128"/>
      <c r="F413" s="39" t="s">
        <v>28</v>
      </c>
      <c r="G413" s="42">
        <f>IF(AC413=FALSE,0,AC413)</f>
        <v>1896.3</v>
      </c>
      <c r="H413" s="42" t="s">
        <v>28</v>
      </c>
      <c r="I413" s="42">
        <f>IF(AD413=FALSE,0,AD413)</f>
        <v>0</v>
      </c>
      <c r="J413" s="42">
        <f>IF(AE413=FALSE,0,AE413)</f>
        <v>0</v>
      </c>
      <c r="K413" s="42" t="s">
        <v>28</v>
      </c>
      <c r="L413" s="42">
        <f>IF(AF413=FALSE,0,AF413)</f>
        <v>0</v>
      </c>
      <c r="M413" s="42" t="s">
        <v>28</v>
      </c>
      <c r="N413" s="42" t="s">
        <v>28</v>
      </c>
      <c r="O413" s="42" t="s">
        <v>28</v>
      </c>
      <c r="P413" s="42" t="s">
        <v>28</v>
      </c>
      <c r="Q413" s="42">
        <f>IF(AG413=FALSE,0,AG413)</f>
        <v>0</v>
      </c>
      <c r="R413" s="42" t="s">
        <v>28</v>
      </c>
      <c r="S413" s="42">
        <f>IF(AH413=FALSE,0,AH413)</f>
        <v>0</v>
      </c>
      <c r="T413" s="42" t="s">
        <v>28</v>
      </c>
      <c r="U413" s="42">
        <f>IF(AI413=FALSE,0,AI413)</f>
        <v>0</v>
      </c>
      <c r="V413" s="42">
        <f>IF(AJ413=FALSE,0,AJ413)</f>
        <v>0</v>
      </c>
      <c r="W413" s="42">
        <f>IF(AK413=FALSE,0,AK413)</f>
        <v>0</v>
      </c>
      <c r="X413" s="42" t="s">
        <v>28</v>
      </c>
      <c r="Y413" s="42">
        <f>IF(AL413=FALSE,0,AL413)</f>
        <v>0</v>
      </c>
      <c r="Z413" s="42" t="s">
        <v>28</v>
      </c>
      <c r="AC413" s="8">
        <v>1896.3</v>
      </c>
      <c r="AD413" s="8" t="b">
        <v>0</v>
      </c>
      <c r="AE413" s="8" t="b">
        <v>0</v>
      </c>
      <c r="AF413" s="8" t="b">
        <v>0</v>
      </c>
      <c r="AG413" s="8" t="b">
        <v>0</v>
      </c>
      <c r="AH413" s="8" t="b">
        <v>0</v>
      </c>
      <c r="AI413" s="8" t="b">
        <v>0</v>
      </c>
      <c r="AJ413" s="8" t="b">
        <v>0</v>
      </c>
      <c r="AK413" s="8" t="b">
        <v>0</v>
      </c>
      <c r="AL413" s="8" t="b">
        <v>0</v>
      </c>
    </row>
    <row r="414" spans="1:41" ht="30" customHeight="1">
      <c r="A414" s="129" t="s">
        <v>31</v>
      </c>
      <c r="B414" s="130" t="s">
        <v>77</v>
      </c>
      <c r="C414" s="131">
        <v>332.4</v>
      </c>
      <c r="D414" s="154" t="s">
        <v>19</v>
      </c>
      <c r="E414" s="43" t="s">
        <v>20</v>
      </c>
      <c r="F414" s="39">
        <f>G414+I414+J414+L414+Q414+S414+U414+V414+W414+Y414+Z414</f>
        <v>630330.12</v>
      </c>
      <c r="G414" s="40">
        <v>630330.12</v>
      </c>
      <c r="H414" s="39">
        <v>0</v>
      </c>
      <c r="I414" s="40">
        <v>0</v>
      </c>
      <c r="J414" s="40">
        <v>0</v>
      </c>
      <c r="K414" s="39">
        <v>0</v>
      </c>
      <c r="L414" s="40">
        <v>0</v>
      </c>
      <c r="M414" s="39">
        <v>0</v>
      </c>
      <c r="N414" s="39">
        <v>0</v>
      </c>
      <c r="O414" s="39">
        <v>0</v>
      </c>
      <c r="P414" s="39">
        <v>0</v>
      </c>
      <c r="Q414" s="40">
        <v>0</v>
      </c>
      <c r="R414" s="39">
        <v>0</v>
      </c>
      <c r="S414" s="40">
        <v>0</v>
      </c>
      <c r="T414" s="39">
        <v>0</v>
      </c>
      <c r="U414" s="40">
        <v>0</v>
      </c>
      <c r="V414" s="40">
        <v>0</v>
      </c>
      <c r="W414" s="40">
        <v>0</v>
      </c>
      <c r="X414" s="39">
        <v>0</v>
      </c>
      <c r="Y414" s="40">
        <v>0</v>
      </c>
      <c r="Z414" s="39">
        <v>0</v>
      </c>
      <c r="AN414" s="6">
        <f>L414-M414</f>
        <v>0</v>
      </c>
    </row>
    <row r="415" spans="1:41" ht="60" customHeight="1">
      <c r="A415" s="129"/>
      <c r="B415" s="130"/>
      <c r="C415" s="131"/>
      <c r="D415" s="154"/>
      <c r="E415" s="43" t="s">
        <v>21</v>
      </c>
      <c r="F415" s="39">
        <f t="shared" ref="F415:F419" si="216">G415+I415+J415+L415+Q415+S415+U415+V415+W415+Y415+Z415</f>
        <v>0</v>
      </c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41" ht="120" customHeight="1">
      <c r="A416" s="129"/>
      <c r="B416" s="130"/>
      <c r="C416" s="131"/>
      <c r="D416" s="154" t="s">
        <v>22</v>
      </c>
      <c r="E416" s="43" t="s">
        <v>44</v>
      </c>
      <c r="F416" s="39">
        <f t="shared" si="216"/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41" ht="30" customHeight="1">
      <c r="A417" s="129"/>
      <c r="B417" s="130"/>
      <c r="C417" s="131"/>
      <c r="D417" s="154"/>
      <c r="E417" s="43" t="s">
        <v>24</v>
      </c>
      <c r="F417" s="39">
        <f t="shared" si="216"/>
        <v>0</v>
      </c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41" ht="30" customHeight="1">
      <c r="A418" s="129"/>
      <c r="B418" s="130"/>
      <c r="C418" s="131"/>
      <c r="D418" s="154"/>
      <c r="E418" s="43" t="s">
        <v>25</v>
      </c>
      <c r="F418" s="39">
        <f t="shared" si="216"/>
        <v>0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41" ht="30" customHeight="1">
      <c r="A419" s="129"/>
      <c r="B419" s="130"/>
      <c r="C419" s="131"/>
      <c r="D419" s="154"/>
      <c r="E419" s="43" t="s">
        <v>26</v>
      </c>
      <c r="F419" s="39">
        <f t="shared" si="216"/>
        <v>0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41" ht="30" customHeight="1">
      <c r="A420" s="129"/>
      <c r="B420" s="130"/>
      <c r="C420" s="131"/>
      <c r="D420" s="182" t="s">
        <v>27</v>
      </c>
      <c r="E420" s="182"/>
      <c r="F420" s="39">
        <f>F414+F415+F416+F417+F418+F419</f>
        <v>630330.12</v>
      </c>
      <c r="G420" s="39">
        <f t="shared" ref="G420:Z420" si="217">G414+G415+G416+G417+G418+G419</f>
        <v>630330.12</v>
      </c>
      <c r="H420" s="39">
        <f t="shared" si="217"/>
        <v>0</v>
      </c>
      <c r="I420" s="39">
        <f t="shared" si="217"/>
        <v>0</v>
      </c>
      <c r="J420" s="39">
        <f t="shared" si="217"/>
        <v>0</v>
      </c>
      <c r="K420" s="39">
        <f t="shared" si="217"/>
        <v>0</v>
      </c>
      <c r="L420" s="39">
        <f t="shared" si="217"/>
        <v>0</v>
      </c>
      <c r="M420" s="39">
        <f t="shared" si="217"/>
        <v>0</v>
      </c>
      <c r="N420" s="39">
        <f t="shared" si="217"/>
        <v>0</v>
      </c>
      <c r="O420" s="39">
        <f t="shared" si="217"/>
        <v>0</v>
      </c>
      <c r="P420" s="39">
        <f t="shared" si="217"/>
        <v>0</v>
      </c>
      <c r="Q420" s="39">
        <f t="shared" si="217"/>
        <v>0</v>
      </c>
      <c r="R420" s="39">
        <f t="shared" si="217"/>
        <v>0</v>
      </c>
      <c r="S420" s="39">
        <f t="shared" si="217"/>
        <v>0</v>
      </c>
      <c r="T420" s="39">
        <f t="shared" si="217"/>
        <v>0</v>
      </c>
      <c r="U420" s="39">
        <f t="shared" si="217"/>
        <v>0</v>
      </c>
      <c r="V420" s="39">
        <f t="shared" si="217"/>
        <v>0</v>
      </c>
      <c r="W420" s="39">
        <f t="shared" si="217"/>
        <v>0</v>
      </c>
      <c r="X420" s="39">
        <f t="shared" si="217"/>
        <v>0</v>
      </c>
      <c r="Y420" s="39">
        <f t="shared" si="217"/>
        <v>0</v>
      </c>
      <c r="Z420" s="39">
        <f t="shared" si="217"/>
        <v>0</v>
      </c>
      <c r="AN420" s="6">
        <f>L420-M420</f>
        <v>0</v>
      </c>
      <c r="AO420" s="14"/>
    </row>
    <row r="421" spans="1:41" ht="75" customHeight="1">
      <c r="A421" s="129"/>
      <c r="B421" s="130"/>
      <c r="C421" s="131"/>
      <c r="D421" s="127" t="s">
        <v>45</v>
      </c>
      <c r="E421" s="128"/>
      <c r="F421" s="41">
        <f>ROUND(F420/C414,2)</f>
        <v>1896.3</v>
      </c>
      <c r="G421" s="41">
        <f>ROUND(G420/C414,2)</f>
        <v>1896.3</v>
      </c>
      <c r="H421" s="41">
        <f>ROUND(H420/C414,2)</f>
        <v>0</v>
      </c>
      <c r="I421" s="41">
        <f>ROUND(I420/C414,2)</f>
        <v>0</v>
      </c>
      <c r="J421" s="41">
        <f>ROUND(J420/C414,2)</f>
        <v>0</v>
      </c>
      <c r="K421" s="41">
        <f>ROUND(K420/C414,2)</f>
        <v>0</v>
      </c>
      <c r="L421" s="41">
        <f>ROUND(L420/C414,2)</f>
        <v>0</v>
      </c>
      <c r="M421" s="41">
        <f>ROUND(M420/C414,2)</f>
        <v>0</v>
      </c>
      <c r="N421" s="41">
        <f>ROUND(N420/C414,2)</f>
        <v>0</v>
      </c>
      <c r="O421" s="41">
        <f>ROUND(O420/C414,2)</f>
        <v>0</v>
      </c>
      <c r="P421" s="41">
        <f>ROUND(P420/C414,2)</f>
        <v>0</v>
      </c>
      <c r="Q421" s="41">
        <f>ROUND(Q420/C414,2)</f>
        <v>0</v>
      </c>
      <c r="R421" s="41">
        <f>ROUND(R420/C414,2)</f>
        <v>0</v>
      </c>
      <c r="S421" s="41">
        <f>ROUND(S420/C414,2)</f>
        <v>0</v>
      </c>
      <c r="T421" s="41">
        <f>ROUND(T420/C414,2)</f>
        <v>0</v>
      </c>
      <c r="U421" s="41">
        <f>ROUND(U420/C414,2)</f>
        <v>0</v>
      </c>
      <c r="V421" s="41">
        <f>ROUND(V420/C414,2)</f>
        <v>0</v>
      </c>
      <c r="W421" s="41">
        <f>ROUND(W420/C414,2)</f>
        <v>0</v>
      </c>
      <c r="X421" s="41">
        <f>ROUND(X420/C414,2)</f>
        <v>0</v>
      </c>
      <c r="Y421" s="41">
        <f>ROUND(Y420/C414,2)</f>
        <v>0</v>
      </c>
      <c r="Z421" s="41">
        <f>ROUND(Z420/C414,2)</f>
        <v>0</v>
      </c>
      <c r="AC421" s="8" t="b">
        <v>0</v>
      </c>
      <c r="AD421" s="8" t="b">
        <v>0</v>
      </c>
      <c r="AE421" s="8" t="b">
        <v>0</v>
      </c>
      <c r="AF421" s="8" t="b">
        <v>0</v>
      </c>
      <c r="AG421" s="8" t="b">
        <v>0</v>
      </c>
      <c r="AH421" s="8" t="b">
        <v>0</v>
      </c>
      <c r="AI421" s="8" t="b">
        <v>0</v>
      </c>
      <c r="AJ421" s="8" t="b">
        <v>0</v>
      </c>
      <c r="AK421" s="8" t="b">
        <v>0</v>
      </c>
      <c r="AL421" s="8" t="b">
        <v>0</v>
      </c>
    </row>
    <row r="422" spans="1:41" ht="90" customHeight="1">
      <c r="A422" s="129"/>
      <c r="B422" s="130"/>
      <c r="C422" s="131"/>
      <c r="D422" s="127" t="s">
        <v>46</v>
      </c>
      <c r="E422" s="128"/>
      <c r="F422" s="39" t="s">
        <v>28</v>
      </c>
      <c r="G422" s="42">
        <f>IF(AC422=FALSE,0,AC422)</f>
        <v>1896.3</v>
      </c>
      <c r="H422" s="42" t="s">
        <v>28</v>
      </c>
      <c r="I422" s="42">
        <f>IF(AD422=FALSE,0,AD422)</f>
        <v>0</v>
      </c>
      <c r="J422" s="42">
        <f>IF(AE422=FALSE,0,AE422)</f>
        <v>0</v>
      </c>
      <c r="K422" s="42" t="s">
        <v>28</v>
      </c>
      <c r="L422" s="42">
        <f>IF(AF422=FALSE,0,AF422)</f>
        <v>0</v>
      </c>
      <c r="M422" s="42" t="s">
        <v>28</v>
      </c>
      <c r="N422" s="42" t="s">
        <v>28</v>
      </c>
      <c r="O422" s="42" t="s">
        <v>28</v>
      </c>
      <c r="P422" s="42" t="s">
        <v>28</v>
      </c>
      <c r="Q422" s="42">
        <f>IF(AG422=FALSE,0,AG422)</f>
        <v>0</v>
      </c>
      <c r="R422" s="42" t="s">
        <v>28</v>
      </c>
      <c r="S422" s="42">
        <f>IF(AH422=FALSE,0,AH422)</f>
        <v>0</v>
      </c>
      <c r="T422" s="42" t="s">
        <v>28</v>
      </c>
      <c r="U422" s="42">
        <f>IF(AI422=FALSE,0,AI422)</f>
        <v>0</v>
      </c>
      <c r="V422" s="42">
        <f>IF(AJ422=FALSE,0,AJ422)</f>
        <v>0</v>
      </c>
      <c r="W422" s="42">
        <f>IF(AK422=FALSE,0,AK422)</f>
        <v>0</v>
      </c>
      <c r="X422" s="42" t="s">
        <v>28</v>
      </c>
      <c r="Y422" s="42">
        <f>IF(AL422=FALSE,0,AL422)</f>
        <v>0</v>
      </c>
      <c r="Z422" s="42" t="s">
        <v>28</v>
      </c>
      <c r="AC422" s="8">
        <v>1896.3</v>
      </c>
      <c r="AD422" s="8" t="b">
        <v>0</v>
      </c>
      <c r="AE422" s="8" t="b">
        <v>0</v>
      </c>
      <c r="AF422" s="8" t="b">
        <v>0</v>
      </c>
      <c r="AG422" s="8" t="b">
        <v>0</v>
      </c>
      <c r="AH422" s="8" t="b">
        <v>0</v>
      </c>
      <c r="AI422" s="8" t="b">
        <v>0</v>
      </c>
      <c r="AJ422" s="8" t="b">
        <v>0</v>
      </c>
      <c r="AK422" s="8" t="b">
        <v>0</v>
      </c>
      <c r="AL422" s="8" t="b">
        <v>0</v>
      </c>
    </row>
    <row r="423" spans="1:41" ht="30" customHeight="1">
      <c r="A423" s="130"/>
      <c r="B423" s="130" t="s">
        <v>295</v>
      </c>
      <c r="C423" s="131">
        <f>C396+C405+C414</f>
        <v>1184.67</v>
      </c>
      <c r="D423" s="154" t="s">
        <v>19</v>
      </c>
      <c r="E423" s="43" t="s">
        <v>20</v>
      </c>
      <c r="F423" s="39">
        <f>G423+I423+J423+L423+Q423+S423+U423+V423+W423+Y423+Z423</f>
        <v>2246489.7200000002</v>
      </c>
      <c r="G423" s="40">
        <f>G396+G405+G414</f>
        <v>2246489.7200000002</v>
      </c>
      <c r="H423" s="39">
        <f t="shared" ref="H423:Z423" si="218">H396+H405+H414</f>
        <v>0</v>
      </c>
      <c r="I423" s="39">
        <f t="shared" si="218"/>
        <v>0</v>
      </c>
      <c r="J423" s="39">
        <f t="shared" si="218"/>
        <v>0</v>
      </c>
      <c r="K423" s="39">
        <f t="shared" si="218"/>
        <v>0</v>
      </c>
      <c r="L423" s="39">
        <f t="shared" si="218"/>
        <v>0</v>
      </c>
      <c r="M423" s="39">
        <f t="shared" si="218"/>
        <v>0</v>
      </c>
      <c r="N423" s="39">
        <f t="shared" si="218"/>
        <v>0</v>
      </c>
      <c r="O423" s="39">
        <f t="shared" si="218"/>
        <v>0</v>
      </c>
      <c r="P423" s="39">
        <f t="shared" si="218"/>
        <v>0</v>
      </c>
      <c r="Q423" s="39">
        <f t="shared" si="218"/>
        <v>0</v>
      </c>
      <c r="R423" s="39">
        <f t="shared" si="218"/>
        <v>0</v>
      </c>
      <c r="S423" s="39">
        <f t="shared" si="218"/>
        <v>0</v>
      </c>
      <c r="T423" s="39">
        <f t="shared" si="218"/>
        <v>0</v>
      </c>
      <c r="U423" s="39">
        <f t="shared" si="218"/>
        <v>0</v>
      </c>
      <c r="V423" s="39">
        <f t="shared" si="218"/>
        <v>0</v>
      </c>
      <c r="W423" s="39">
        <f t="shared" si="218"/>
        <v>0</v>
      </c>
      <c r="X423" s="39">
        <f t="shared" si="218"/>
        <v>0</v>
      </c>
      <c r="Y423" s="39">
        <f t="shared" si="218"/>
        <v>0</v>
      </c>
      <c r="Z423" s="39">
        <f t="shared" si="218"/>
        <v>0</v>
      </c>
      <c r="AN423" s="6">
        <f>L423-M423</f>
        <v>0</v>
      </c>
    </row>
    <row r="424" spans="1:41" ht="60" customHeight="1">
      <c r="A424" s="130"/>
      <c r="B424" s="130"/>
      <c r="C424" s="131"/>
      <c r="D424" s="154"/>
      <c r="E424" s="43" t="s">
        <v>21</v>
      </c>
      <c r="F424" s="39">
        <f t="shared" ref="F424:F428" si="219">G424+I424+J424+L424+Q424+S424+U424+V424+W424+Y424+Z424</f>
        <v>0</v>
      </c>
      <c r="G424" s="39">
        <f t="shared" ref="G424:Z424" si="220">G397+G406+G415</f>
        <v>0</v>
      </c>
      <c r="H424" s="39">
        <f t="shared" si="220"/>
        <v>0</v>
      </c>
      <c r="I424" s="39">
        <f t="shared" si="220"/>
        <v>0</v>
      </c>
      <c r="J424" s="39">
        <f t="shared" si="220"/>
        <v>0</v>
      </c>
      <c r="K424" s="39">
        <f t="shared" si="220"/>
        <v>0</v>
      </c>
      <c r="L424" s="39">
        <f t="shared" si="220"/>
        <v>0</v>
      </c>
      <c r="M424" s="39">
        <f t="shared" si="220"/>
        <v>0</v>
      </c>
      <c r="N424" s="39">
        <f t="shared" si="220"/>
        <v>0</v>
      </c>
      <c r="O424" s="39">
        <f t="shared" si="220"/>
        <v>0</v>
      </c>
      <c r="P424" s="39">
        <f t="shared" si="220"/>
        <v>0</v>
      </c>
      <c r="Q424" s="39">
        <f t="shared" si="220"/>
        <v>0</v>
      </c>
      <c r="R424" s="39">
        <f t="shared" si="220"/>
        <v>0</v>
      </c>
      <c r="S424" s="39">
        <f t="shared" si="220"/>
        <v>0</v>
      </c>
      <c r="T424" s="39">
        <f t="shared" si="220"/>
        <v>0</v>
      </c>
      <c r="U424" s="39">
        <f t="shared" si="220"/>
        <v>0</v>
      </c>
      <c r="V424" s="39">
        <f t="shared" si="220"/>
        <v>0</v>
      </c>
      <c r="W424" s="39">
        <f t="shared" si="220"/>
        <v>0</v>
      </c>
      <c r="X424" s="39">
        <f t="shared" si="220"/>
        <v>0</v>
      </c>
      <c r="Y424" s="39">
        <f t="shared" si="220"/>
        <v>0</v>
      </c>
      <c r="Z424" s="39">
        <f t="shared" si="220"/>
        <v>0</v>
      </c>
    </row>
    <row r="425" spans="1:41" ht="120" customHeight="1">
      <c r="A425" s="130"/>
      <c r="B425" s="130"/>
      <c r="C425" s="131"/>
      <c r="D425" s="154" t="s">
        <v>22</v>
      </c>
      <c r="E425" s="43" t="s">
        <v>44</v>
      </c>
      <c r="F425" s="39">
        <f t="shared" si="219"/>
        <v>0</v>
      </c>
      <c r="G425" s="39">
        <f t="shared" ref="G425:Z425" si="221">G398+G407+G416</f>
        <v>0</v>
      </c>
      <c r="H425" s="39">
        <f t="shared" si="221"/>
        <v>0</v>
      </c>
      <c r="I425" s="39">
        <f t="shared" si="221"/>
        <v>0</v>
      </c>
      <c r="J425" s="39">
        <f t="shared" si="221"/>
        <v>0</v>
      </c>
      <c r="K425" s="39">
        <f t="shared" si="221"/>
        <v>0</v>
      </c>
      <c r="L425" s="39">
        <f t="shared" si="221"/>
        <v>0</v>
      </c>
      <c r="M425" s="39">
        <f t="shared" si="221"/>
        <v>0</v>
      </c>
      <c r="N425" s="39">
        <f t="shared" si="221"/>
        <v>0</v>
      </c>
      <c r="O425" s="39">
        <f t="shared" si="221"/>
        <v>0</v>
      </c>
      <c r="P425" s="39">
        <f t="shared" si="221"/>
        <v>0</v>
      </c>
      <c r="Q425" s="39">
        <f t="shared" si="221"/>
        <v>0</v>
      </c>
      <c r="R425" s="39">
        <f t="shared" si="221"/>
        <v>0</v>
      </c>
      <c r="S425" s="39">
        <f t="shared" si="221"/>
        <v>0</v>
      </c>
      <c r="T425" s="39">
        <f t="shared" si="221"/>
        <v>0</v>
      </c>
      <c r="U425" s="39">
        <f t="shared" si="221"/>
        <v>0</v>
      </c>
      <c r="V425" s="39">
        <f t="shared" si="221"/>
        <v>0</v>
      </c>
      <c r="W425" s="39">
        <f t="shared" si="221"/>
        <v>0</v>
      </c>
      <c r="X425" s="39">
        <f t="shared" si="221"/>
        <v>0</v>
      </c>
      <c r="Y425" s="39">
        <f t="shared" si="221"/>
        <v>0</v>
      </c>
      <c r="Z425" s="39">
        <f t="shared" si="221"/>
        <v>0</v>
      </c>
    </row>
    <row r="426" spans="1:41" ht="30" customHeight="1">
      <c r="A426" s="130"/>
      <c r="B426" s="130"/>
      <c r="C426" s="131"/>
      <c r="D426" s="154"/>
      <c r="E426" s="43" t="s">
        <v>24</v>
      </c>
      <c r="F426" s="39">
        <f t="shared" si="219"/>
        <v>0</v>
      </c>
      <c r="G426" s="39">
        <f t="shared" ref="G426:Z426" si="222">G399+G408+G417</f>
        <v>0</v>
      </c>
      <c r="H426" s="39">
        <f t="shared" si="222"/>
        <v>0</v>
      </c>
      <c r="I426" s="39">
        <f t="shared" si="222"/>
        <v>0</v>
      </c>
      <c r="J426" s="39">
        <f t="shared" si="222"/>
        <v>0</v>
      </c>
      <c r="K426" s="39">
        <f t="shared" si="222"/>
        <v>0</v>
      </c>
      <c r="L426" s="39">
        <f t="shared" si="222"/>
        <v>0</v>
      </c>
      <c r="M426" s="39">
        <f t="shared" si="222"/>
        <v>0</v>
      </c>
      <c r="N426" s="39">
        <f t="shared" si="222"/>
        <v>0</v>
      </c>
      <c r="O426" s="39">
        <f t="shared" si="222"/>
        <v>0</v>
      </c>
      <c r="P426" s="39">
        <f t="shared" si="222"/>
        <v>0</v>
      </c>
      <c r="Q426" s="39">
        <f t="shared" si="222"/>
        <v>0</v>
      </c>
      <c r="R426" s="39">
        <f t="shared" si="222"/>
        <v>0</v>
      </c>
      <c r="S426" s="39">
        <f t="shared" si="222"/>
        <v>0</v>
      </c>
      <c r="T426" s="39">
        <f t="shared" si="222"/>
        <v>0</v>
      </c>
      <c r="U426" s="39">
        <f t="shared" si="222"/>
        <v>0</v>
      </c>
      <c r="V426" s="39">
        <f t="shared" si="222"/>
        <v>0</v>
      </c>
      <c r="W426" s="39">
        <f t="shared" si="222"/>
        <v>0</v>
      </c>
      <c r="X426" s="39">
        <f t="shared" si="222"/>
        <v>0</v>
      </c>
      <c r="Y426" s="39">
        <f t="shared" si="222"/>
        <v>0</v>
      </c>
      <c r="Z426" s="39">
        <f t="shared" si="222"/>
        <v>0</v>
      </c>
    </row>
    <row r="427" spans="1:41" ht="30" customHeight="1">
      <c r="A427" s="130"/>
      <c r="B427" s="130"/>
      <c r="C427" s="131"/>
      <c r="D427" s="154"/>
      <c r="E427" s="43" t="s">
        <v>25</v>
      </c>
      <c r="F427" s="39">
        <f t="shared" si="219"/>
        <v>0</v>
      </c>
      <c r="G427" s="39">
        <f t="shared" ref="G427:Z427" si="223">G400+G409+G418</f>
        <v>0</v>
      </c>
      <c r="H427" s="39">
        <f t="shared" si="223"/>
        <v>0</v>
      </c>
      <c r="I427" s="39">
        <f t="shared" si="223"/>
        <v>0</v>
      </c>
      <c r="J427" s="39">
        <f t="shared" si="223"/>
        <v>0</v>
      </c>
      <c r="K427" s="39">
        <f t="shared" si="223"/>
        <v>0</v>
      </c>
      <c r="L427" s="39">
        <f t="shared" si="223"/>
        <v>0</v>
      </c>
      <c r="M427" s="39">
        <f t="shared" si="223"/>
        <v>0</v>
      </c>
      <c r="N427" s="39">
        <f t="shared" si="223"/>
        <v>0</v>
      </c>
      <c r="O427" s="39">
        <f t="shared" si="223"/>
        <v>0</v>
      </c>
      <c r="P427" s="39">
        <f t="shared" si="223"/>
        <v>0</v>
      </c>
      <c r="Q427" s="39">
        <f t="shared" si="223"/>
        <v>0</v>
      </c>
      <c r="R427" s="39">
        <f t="shared" si="223"/>
        <v>0</v>
      </c>
      <c r="S427" s="39">
        <f t="shared" si="223"/>
        <v>0</v>
      </c>
      <c r="T427" s="39">
        <f t="shared" si="223"/>
        <v>0</v>
      </c>
      <c r="U427" s="39">
        <f t="shared" si="223"/>
        <v>0</v>
      </c>
      <c r="V427" s="39">
        <f t="shared" si="223"/>
        <v>0</v>
      </c>
      <c r="W427" s="39">
        <f t="shared" si="223"/>
        <v>0</v>
      </c>
      <c r="X427" s="39">
        <f t="shared" si="223"/>
        <v>0</v>
      </c>
      <c r="Y427" s="39">
        <f t="shared" si="223"/>
        <v>0</v>
      </c>
      <c r="Z427" s="39">
        <f t="shared" si="223"/>
        <v>0</v>
      </c>
    </row>
    <row r="428" spans="1:41" ht="30" customHeight="1">
      <c r="A428" s="130"/>
      <c r="B428" s="130"/>
      <c r="C428" s="131"/>
      <c r="D428" s="154"/>
      <c r="E428" s="43" t="s">
        <v>26</v>
      </c>
      <c r="F428" s="39">
        <f t="shared" si="219"/>
        <v>0</v>
      </c>
      <c r="G428" s="39">
        <f t="shared" ref="G428:Z428" si="224">G401+G410+G419</f>
        <v>0</v>
      </c>
      <c r="H428" s="39">
        <f t="shared" si="224"/>
        <v>0</v>
      </c>
      <c r="I428" s="39">
        <f t="shared" si="224"/>
        <v>0</v>
      </c>
      <c r="J428" s="39">
        <f t="shared" si="224"/>
        <v>0</v>
      </c>
      <c r="K428" s="39">
        <f t="shared" si="224"/>
        <v>0</v>
      </c>
      <c r="L428" s="39">
        <f t="shared" si="224"/>
        <v>0</v>
      </c>
      <c r="M428" s="39">
        <f t="shared" si="224"/>
        <v>0</v>
      </c>
      <c r="N428" s="39">
        <f t="shared" si="224"/>
        <v>0</v>
      </c>
      <c r="O428" s="39">
        <f t="shared" si="224"/>
        <v>0</v>
      </c>
      <c r="P428" s="39">
        <f t="shared" si="224"/>
        <v>0</v>
      </c>
      <c r="Q428" s="39">
        <f t="shared" si="224"/>
        <v>0</v>
      </c>
      <c r="R428" s="39">
        <f t="shared" si="224"/>
        <v>0</v>
      </c>
      <c r="S428" s="39">
        <f t="shared" si="224"/>
        <v>0</v>
      </c>
      <c r="T428" s="39">
        <f t="shared" si="224"/>
        <v>0</v>
      </c>
      <c r="U428" s="39">
        <f t="shared" si="224"/>
        <v>0</v>
      </c>
      <c r="V428" s="39">
        <f t="shared" si="224"/>
        <v>0</v>
      </c>
      <c r="W428" s="39">
        <f t="shared" si="224"/>
        <v>0</v>
      </c>
      <c r="X428" s="39">
        <f t="shared" si="224"/>
        <v>0</v>
      </c>
      <c r="Y428" s="39">
        <f t="shared" si="224"/>
        <v>0</v>
      </c>
      <c r="Z428" s="39">
        <f t="shared" si="224"/>
        <v>0</v>
      </c>
    </row>
    <row r="429" spans="1:41" s="3" customFormat="1" ht="30" customHeight="1">
      <c r="A429" s="130"/>
      <c r="B429" s="130"/>
      <c r="C429" s="131"/>
      <c r="D429" s="182" t="s">
        <v>27</v>
      </c>
      <c r="E429" s="182"/>
      <c r="F429" s="39">
        <f>F423+F424+F425+F426+F427+F428</f>
        <v>2246489.7200000002</v>
      </c>
      <c r="G429" s="39">
        <f t="shared" ref="G429:Z429" si="225">G423+G424+G425+G426+G427+G428</f>
        <v>2246489.7200000002</v>
      </c>
      <c r="H429" s="39">
        <f t="shared" si="225"/>
        <v>0</v>
      </c>
      <c r="I429" s="39">
        <f t="shared" si="225"/>
        <v>0</v>
      </c>
      <c r="J429" s="39">
        <f t="shared" si="225"/>
        <v>0</v>
      </c>
      <c r="K429" s="39">
        <f t="shared" si="225"/>
        <v>0</v>
      </c>
      <c r="L429" s="39">
        <f t="shared" si="225"/>
        <v>0</v>
      </c>
      <c r="M429" s="39">
        <f t="shared" si="225"/>
        <v>0</v>
      </c>
      <c r="N429" s="39">
        <f t="shared" si="225"/>
        <v>0</v>
      </c>
      <c r="O429" s="39">
        <f t="shared" si="225"/>
        <v>0</v>
      </c>
      <c r="P429" s="39">
        <f t="shared" si="225"/>
        <v>0</v>
      </c>
      <c r="Q429" s="39">
        <f t="shared" si="225"/>
        <v>0</v>
      </c>
      <c r="R429" s="39">
        <f t="shared" si="225"/>
        <v>0</v>
      </c>
      <c r="S429" s="39">
        <f t="shared" si="225"/>
        <v>0</v>
      </c>
      <c r="T429" s="39">
        <f t="shared" si="225"/>
        <v>0</v>
      </c>
      <c r="U429" s="39">
        <f t="shared" si="225"/>
        <v>0</v>
      </c>
      <c r="V429" s="39">
        <f t="shared" si="225"/>
        <v>0</v>
      </c>
      <c r="W429" s="39">
        <f t="shared" si="225"/>
        <v>0</v>
      </c>
      <c r="X429" s="39">
        <f t="shared" si="225"/>
        <v>0</v>
      </c>
      <c r="Y429" s="39">
        <f t="shared" si="225"/>
        <v>0</v>
      </c>
      <c r="Z429" s="39">
        <f t="shared" si="225"/>
        <v>0</v>
      </c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N429" s="6">
        <f>L429-M429</f>
        <v>0</v>
      </c>
      <c r="AO429" s="14"/>
    </row>
    <row r="430" spans="1:41" ht="75" customHeight="1">
      <c r="A430" s="130"/>
      <c r="B430" s="130"/>
      <c r="C430" s="131"/>
      <c r="D430" s="127" t="s">
        <v>45</v>
      </c>
      <c r="E430" s="128"/>
      <c r="F430" s="41">
        <f>ROUND(F429/C423,2)</f>
        <v>1896.3</v>
      </c>
      <c r="G430" s="41">
        <f>ROUND(G429/C423,2)</f>
        <v>1896.3</v>
      </c>
      <c r="H430" s="41">
        <f>ROUND(H429/C423,2)</f>
        <v>0</v>
      </c>
      <c r="I430" s="41">
        <f>ROUND(I429/C423,2)</f>
        <v>0</v>
      </c>
      <c r="J430" s="41">
        <f>ROUND(J429/C423,2)</f>
        <v>0</v>
      </c>
      <c r="K430" s="41">
        <f>ROUND(K429/C423,2)</f>
        <v>0</v>
      </c>
      <c r="L430" s="41">
        <f>ROUND(L429/C423,2)</f>
        <v>0</v>
      </c>
      <c r="M430" s="41">
        <f>ROUND(M429/C423,2)</f>
        <v>0</v>
      </c>
      <c r="N430" s="41">
        <f>ROUND(N429/C423,2)</f>
        <v>0</v>
      </c>
      <c r="O430" s="41">
        <f>ROUND(O429/C423,2)</f>
        <v>0</v>
      </c>
      <c r="P430" s="41">
        <f>ROUND(P429/C423,2)</f>
        <v>0</v>
      </c>
      <c r="Q430" s="41">
        <f>ROUND(Q429/C423,2)</f>
        <v>0</v>
      </c>
      <c r="R430" s="41">
        <f>ROUND(R429/C423,2)</f>
        <v>0</v>
      </c>
      <c r="S430" s="41">
        <f>ROUND(S429/C423,2)</f>
        <v>0</v>
      </c>
      <c r="T430" s="41">
        <f>ROUND(T429/C423,2)</f>
        <v>0</v>
      </c>
      <c r="U430" s="41">
        <f>ROUND(U429/C423,2)</f>
        <v>0</v>
      </c>
      <c r="V430" s="41">
        <f>ROUND(V429/C423,2)</f>
        <v>0</v>
      </c>
      <c r="W430" s="41">
        <f>ROUND(W429/C423,2)</f>
        <v>0</v>
      </c>
      <c r="X430" s="41">
        <f>ROUND(X429/C423,2)</f>
        <v>0</v>
      </c>
      <c r="Y430" s="41">
        <f>ROUND(Y429/C423,2)</f>
        <v>0</v>
      </c>
      <c r="Z430" s="41">
        <f>ROUND(Z429/C423,2)</f>
        <v>0</v>
      </c>
      <c r="AC430" s="8" t="b">
        <v>0</v>
      </c>
      <c r="AD430" s="8" t="b">
        <v>0</v>
      </c>
      <c r="AE430" s="8" t="b">
        <v>0</v>
      </c>
      <c r="AF430" s="8" t="b">
        <v>0</v>
      </c>
      <c r="AG430" s="8" t="b">
        <v>0</v>
      </c>
      <c r="AH430" s="8" t="b">
        <v>0</v>
      </c>
      <c r="AI430" s="8" t="b">
        <v>0</v>
      </c>
      <c r="AJ430" s="8" t="b">
        <v>0</v>
      </c>
      <c r="AK430" s="8" t="b">
        <v>0</v>
      </c>
      <c r="AL430" s="8" t="b">
        <v>0</v>
      </c>
    </row>
    <row r="431" spans="1:41" ht="90" customHeight="1">
      <c r="A431" s="130"/>
      <c r="B431" s="130"/>
      <c r="C431" s="131"/>
      <c r="D431" s="127" t="s">
        <v>46</v>
      </c>
      <c r="E431" s="128"/>
      <c r="F431" s="39" t="s">
        <v>28</v>
      </c>
      <c r="G431" s="42">
        <f>IF(AC431=FALSE,0,AC431)</f>
        <v>1896.3</v>
      </c>
      <c r="H431" s="42" t="s">
        <v>28</v>
      </c>
      <c r="I431" s="42">
        <f>IF(AD431=FALSE,0,AD431)</f>
        <v>0</v>
      </c>
      <c r="J431" s="42">
        <f>IF(AE431=FALSE,0,AE431)</f>
        <v>0</v>
      </c>
      <c r="K431" s="42" t="s">
        <v>28</v>
      </c>
      <c r="L431" s="42">
        <f>IF(AF431=FALSE,0,AF431)</f>
        <v>0</v>
      </c>
      <c r="M431" s="42" t="s">
        <v>28</v>
      </c>
      <c r="N431" s="42" t="s">
        <v>28</v>
      </c>
      <c r="O431" s="42" t="s">
        <v>28</v>
      </c>
      <c r="P431" s="42" t="s">
        <v>28</v>
      </c>
      <c r="Q431" s="42">
        <f>IF(AG431=FALSE,0,AG431)</f>
        <v>0</v>
      </c>
      <c r="R431" s="42" t="s">
        <v>28</v>
      </c>
      <c r="S431" s="42">
        <f>IF(AH431=FALSE,0,AH431)</f>
        <v>0</v>
      </c>
      <c r="T431" s="42" t="s">
        <v>28</v>
      </c>
      <c r="U431" s="42">
        <f>IF(AI431=FALSE,0,AI431)</f>
        <v>0</v>
      </c>
      <c r="V431" s="42">
        <f>IF(AJ431=FALSE,0,AJ431)</f>
        <v>0</v>
      </c>
      <c r="W431" s="42">
        <f>IF(AK431=FALSE,0,AK431)</f>
        <v>0</v>
      </c>
      <c r="X431" s="42" t="s">
        <v>28</v>
      </c>
      <c r="Y431" s="42">
        <f>IF(AL431=FALSE,0,AL431)</f>
        <v>0</v>
      </c>
      <c r="Z431" s="42" t="s">
        <v>28</v>
      </c>
      <c r="AC431" s="8">
        <v>1896.3</v>
      </c>
      <c r="AD431" s="8" t="b">
        <v>0</v>
      </c>
      <c r="AE431" s="8" t="b">
        <v>0</v>
      </c>
      <c r="AF431" s="8" t="b">
        <v>0</v>
      </c>
      <c r="AG431" s="8" t="b">
        <v>0</v>
      </c>
      <c r="AH431" s="8" t="b">
        <v>0</v>
      </c>
      <c r="AI431" s="8" t="b">
        <v>0</v>
      </c>
      <c r="AJ431" s="8" t="b">
        <v>0</v>
      </c>
      <c r="AK431" s="8" t="b">
        <v>0</v>
      </c>
      <c r="AL431" s="8" t="b">
        <v>0</v>
      </c>
    </row>
    <row r="432" spans="1:41" ht="30" customHeight="1">
      <c r="A432" s="130"/>
      <c r="B432" s="130" t="s">
        <v>300</v>
      </c>
      <c r="C432" s="131">
        <f>C423</f>
        <v>1184.67</v>
      </c>
      <c r="D432" s="154" t="s">
        <v>19</v>
      </c>
      <c r="E432" s="43" t="s">
        <v>20</v>
      </c>
      <c r="F432" s="39">
        <f>G432+I432+J432+L432+Q432+S432+U432+V432+W432+Y432+Z432</f>
        <v>2246489.7200000002</v>
      </c>
      <c r="G432" s="40">
        <f>G423</f>
        <v>2246489.7200000002</v>
      </c>
      <c r="H432" s="39">
        <f t="shared" ref="H432:Z432" si="226">H423</f>
        <v>0</v>
      </c>
      <c r="I432" s="39">
        <f t="shared" si="226"/>
        <v>0</v>
      </c>
      <c r="J432" s="39">
        <f t="shared" si="226"/>
        <v>0</v>
      </c>
      <c r="K432" s="39">
        <f t="shared" si="226"/>
        <v>0</v>
      </c>
      <c r="L432" s="39">
        <f t="shared" si="226"/>
        <v>0</v>
      </c>
      <c r="M432" s="39">
        <f t="shared" si="226"/>
        <v>0</v>
      </c>
      <c r="N432" s="39">
        <f t="shared" si="226"/>
        <v>0</v>
      </c>
      <c r="O432" s="39">
        <f t="shared" si="226"/>
        <v>0</v>
      </c>
      <c r="P432" s="39">
        <f t="shared" si="226"/>
        <v>0</v>
      </c>
      <c r="Q432" s="39">
        <f t="shared" si="226"/>
        <v>0</v>
      </c>
      <c r="R432" s="39">
        <f t="shared" si="226"/>
        <v>0</v>
      </c>
      <c r="S432" s="39">
        <f t="shared" si="226"/>
        <v>0</v>
      </c>
      <c r="T432" s="39">
        <f t="shared" si="226"/>
        <v>0</v>
      </c>
      <c r="U432" s="39">
        <f t="shared" si="226"/>
        <v>0</v>
      </c>
      <c r="V432" s="39">
        <f t="shared" si="226"/>
        <v>0</v>
      </c>
      <c r="W432" s="39">
        <f t="shared" si="226"/>
        <v>0</v>
      </c>
      <c r="X432" s="39">
        <f t="shared" si="226"/>
        <v>0</v>
      </c>
      <c r="Y432" s="39">
        <f t="shared" si="226"/>
        <v>0</v>
      </c>
      <c r="Z432" s="39">
        <f t="shared" si="226"/>
        <v>0</v>
      </c>
      <c r="AN432" s="6">
        <f>L432-M432</f>
        <v>0</v>
      </c>
    </row>
    <row r="433" spans="1:41" ht="60" customHeight="1">
      <c r="A433" s="130"/>
      <c r="B433" s="130"/>
      <c r="C433" s="131"/>
      <c r="D433" s="154"/>
      <c r="E433" s="43" t="s">
        <v>21</v>
      </c>
      <c r="F433" s="39">
        <f t="shared" ref="F433:F437" si="227">G433+I433+J433+L433+Q433+S433+U433+V433+W433+Y433+Z433</f>
        <v>0</v>
      </c>
      <c r="G433" s="39">
        <f t="shared" ref="G433:Z433" si="228">G424</f>
        <v>0</v>
      </c>
      <c r="H433" s="39">
        <f t="shared" si="228"/>
        <v>0</v>
      </c>
      <c r="I433" s="39">
        <f t="shared" si="228"/>
        <v>0</v>
      </c>
      <c r="J433" s="39">
        <f t="shared" si="228"/>
        <v>0</v>
      </c>
      <c r="K433" s="39">
        <f t="shared" si="228"/>
        <v>0</v>
      </c>
      <c r="L433" s="39">
        <f t="shared" si="228"/>
        <v>0</v>
      </c>
      <c r="M433" s="39">
        <f t="shared" si="228"/>
        <v>0</v>
      </c>
      <c r="N433" s="39">
        <f t="shared" si="228"/>
        <v>0</v>
      </c>
      <c r="O433" s="39">
        <f t="shared" si="228"/>
        <v>0</v>
      </c>
      <c r="P433" s="39">
        <f t="shared" si="228"/>
        <v>0</v>
      </c>
      <c r="Q433" s="39">
        <f t="shared" si="228"/>
        <v>0</v>
      </c>
      <c r="R433" s="39">
        <f t="shared" si="228"/>
        <v>0</v>
      </c>
      <c r="S433" s="39">
        <f t="shared" si="228"/>
        <v>0</v>
      </c>
      <c r="T433" s="39">
        <f t="shared" si="228"/>
        <v>0</v>
      </c>
      <c r="U433" s="39">
        <f t="shared" si="228"/>
        <v>0</v>
      </c>
      <c r="V433" s="39">
        <f t="shared" si="228"/>
        <v>0</v>
      </c>
      <c r="W433" s="39">
        <f t="shared" si="228"/>
        <v>0</v>
      </c>
      <c r="X433" s="39">
        <f t="shared" si="228"/>
        <v>0</v>
      </c>
      <c r="Y433" s="39">
        <f t="shared" si="228"/>
        <v>0</v>
      </c>
      <c r="Z433" s="39">
        <f t="shared" si="228"/>
        <v>0</v>
      </c>
    </row>
    <row r="434" spans="1:41" ht="120" customHeight="1">
      <c r="A434" s="130"/>
      <c r="B434" s="130"/>
      <c r="C434" s="131"/>
      <c r="D434" s="154" t="s">
        <v>22</v>
      </c>
      <c r="E434" s="43" t="s">
        <v>44</v>
      </c>
      <c r="F434" s="39">
        <f t="shared" si="227"/>
        <v>0</v>
      </c>
      <c r="G434" s="39">
        <f t="shared" ref="G434:Z434" si="229">G425</f>
        <v>0</v>
      </c>
      <c r="H434" s="39">
        <f t="shared" si="229"/>
        <v>0</v>
      </c>
      <c r="I434" s="39">
        <f t="shared" si="229"/>
        <v>0</v>
      </c>
      <c r="J434" s="39">
        <f t="shared" si="229"/>
        <v>0</v>
      </c>
      <c r="K434" s="39">
        <f t="shared" si="229"/>
        <v>0</v>
      </c>
      <c r="L434" s="39">
        <f t="shared" si="229"/>
        <v>0</v>
      </c>
      <c r="M434" s="39">
        <f t="shared" si="229"/>
        <v>0</v>
      </c>
      <c r="N434" s="39">
        <f t="shared" si="229"/>
        <v>0</v>
      </c>
      <c r="O434" s="39">
        <f t="shared" si="229"/>
        <v>0</v>
      </c>
      <c r="P434" s="39">
        <f t="shared" si="229"/>
        <v>0</v>
      </c>
      <c r="Q434" s="39">
        <f t="shared" si="229"/>
        <v>0</v>
      </c>
      <c r="R434" s="39">
        <f t="shared" si="229"/>
        <v>0</v>
      </c>
      <c r="S434" s="39">
        <f t="shared" si="229"/>
        <v>0</v>
      </c>
      <c r="T434" s="39">
        <f t="shared" si="229"/>
        <v>0</v>
      </c>
      <c r="U434" s="39">
        <f t="shared" si="229"/>
        <v>0</v>
      </c>
      <c r="V434" s="39">
        <f t="shared" si="229"/>
        <v>0</v>
      </c>
      <c r="W434" s="39">
        <f t="shared" si="229"/>
        <v>0</v>
      </c>
      <c r="X434" s="39">
        <f t="shared" si="229"/>
        <v>0</v>
      </c>
      <c r="Y434" s="39">
        <f t="shared" si="229"/>
        <v>0</v>
      </c>
      <c r="Z434" s="39">
        <f t="shared" si="229"/>
        <v>0</v>
      </c>
    </row>
    <row r="435" spans="1:41" ht="30" customHeight="1">
      <c r="A435" s="130"/>
      <c r="B435" s="130"/>
      <c r="C435" s="131"/>
      <c r="D435" s="154"/>
      <c r="E435" s="43" t="s">
        <v>24</v>
      </c>
      <c r="F435" s="39">
        <f t="shared" si="227"/>
        <v>0</v>
      </c>
      <c r="G435" s="39">
        <f t="shared" ref="G435:Z435" si="230">G426</f>
        <v>0</v>
      </c>
      <c r="H435" s="39">
        <f t="shared" si="230"/>
        <v>0</v>
      </c>
      <c r="I435" s="39">
        <f t="shared" si="230"/>
        <v>0</v>
      </c>
      <c r="J435" s="39">
        <f t="shared" si="230"/>
        <v>0</v>
      </c>
      <c r="K435" s="39">
        <f t="shared" si="230"/>
        <v>0</v>
      </c>
      <c r="L435" s="39">
        <f t="shared" si="230"/>
        <v>0</v>
      </c>
      <c r="M435" s="39">
        <f t="shared" si="230"/>
        <v>0</v>
      </c>
      <c r="N435" s="39">
        <f t="shared" si="230"/>
        <v>0</v>
      </c>
      <c r="O435" s="39">
        <f t="shared" si="230"/>
        <v>0</v>
      </c>
      <c r="P435" s="39">
        <f t="shared" si="230"/>
        <v>0</v>
      </c>
      <c r="Q435" s="39">
        <f t="shared" si="230"/>
        <v>0</v>
      </c>
      <c r="R435" s="39">
        <f t="shared" si="230"/>
        <v>0</v>
      </c>
      <c r="S435" s="39">
        <f t="shared" si="230"/>
        <v>0</v>
      </c>
      <c r="T435" s="39">
        <f t="shared" si="230"/>
        <v>0</v>
      </c>
      <c r="U435" s="39">
        <f t="shared" si="230"/>
        <v>0</v>
      </c>
      <c r="V435" s="39">
        <f t="shared" si="230"/>
        <v>0</v>
      </c>
      <c r="W435" s="39">
        <f t="shared" si="230"/>
        <v>0</v>
      </c>
      <c r="X435" s="39">
        <f t="shared" si="230"/>
        <v>0</v>
      </c>
      <c r="Y435" s="39">
        <f t="shared" si="230"/>
        <v>0</v>
      </c>
      <c r="Z435" s="39">
        <f t="shared" si="230"/>
        <v>0</v>
      </c>
    </row>
    <row r="436" spans="1:41" ht="30" customHeight="1">
      <c r="A436" s="130"/>
      <c r="B436" s="130"/>
      <c r="C436" s="131"/>
      <c r="D436" s="154"/>
      <c r="E436" s="43" t="s">
        <v>25</v>
      </c>
      <c r="F436" s="39">
        <f t="shared" si="227"/>
        <v>0</v>
      </c>
      <c r="G436" s="39">
        <f t="shared" ref="G436:Z436" si="231">G427</f>
        <v>0</v>
      </c>
      <c r="H436" s="39">
        <f t="shared" si="231"/>
        <v>0</v>
      </c>
      <c r="I436" s="39">
        <f t="shared" si="231"/>
        <v>0</v>
      </c>
      <c r="J436" s="39">
        <f t="shared" si="231"/>
        <v>0</v>
      </c>
      <c r="K436" s="39">
        <f t="shared" si="231"/>
        <v>0</v>
      </c>
      <c r="L436" s="39">
        <f t="shared" si="231"/>
        <v>0</v>
      </c>
      <c r="M436" s="39">
        <f t="shared" si="231"/>
        <v>0</v>
      </c>
      <c r="N436" s="39">
        <f t="shared" si="231"/>
        <v>0</v>
      </c>
      <c r="O436" s="39">
        <f t="shared" si="231"/>
        <v>0</v>
      </c>
      <c r="P436" s="39">
        <f t="shared" si="231"/>
        <v>0</v>
      </c>
      <c r="Q436" s="39">
        <f t="shared" si="231"/>
        <v>0</v>
      </c>
      <c r="R436" s="39">
        <f t="shared" si="231"/>
        <v>0</v>
      </c>
      <c r="S436" s="39">
        <f t="shared" si="231"/>
        <v>0</v>
      </c>
      <c r="T436" s="39">
        <f t="shared" si="231"/>
        <v>0</v>
      </c>
      <c r="U436" s="39">
        <f t="shared" si="231"/>
        <v>0</v>
      </c>
      <c r="V436" s="39">
        <f t="shared" si="231"/>
        <v>0</v>
      </c>
      <c r="W436" s="39">
        <f t="shared" si="231"/>
        <v>0</v>
      </c>
      <c r="X436" s="39">
        <f t="shared" si="231"/>
        <v>0</v>
      </c>
      <c r="Y436" s="39">
        <f t="shared" si="231"/>
        <v>0</v>
      </c>
      <c r="Z436" s="39">
        <f t="shared" si="231"/>
        <v>0</v>
      </c>
    </row>
    <row r="437" spans="1:41" ht="30" customHeight="1">
      <c r="A437" s="130"/>
      <c r="B437" s="130"/>
      <c r="C437" s="131"/>
      <c r="D437" s="154"/>
      <c r="E437" s="43" t="s">
        <v>26</v>
      </c>
      <c r="F437" s="39">
        <f t="shared" si="227"/>
        <v>0</v>
      </c>
      <c r="G437" s="39">
        <f t="shared" ref="G437:Z437" si="232">G428</f>
        <v>0</v>
      </c>
      <c r="H437" s="39">
        <f t="shared" si="232"/>
        <v>0</v>
      </c>
      <c r="I437" s="39">
        <f t="shared" si="232"/>
        <v>0</v>
      </c>
      <c r="J437" s="39">
        <f t="shared" si="232"/>
        <v>0</v>
      </c>
      <c r="K437" s="39">
        <f t="shared" si="232"/>
        <v>0</v>
      </c>
      <c r="L437" s="39">
        <f t="shared" si="232"/>
        <v>0</v>
      </c>
      <c r="M437" s="39">
        <f t="shared" si="232"/>
        <v>0</v>
      </c>
      <c r="N437" s="39">
        <f t="shared" si="232"/>
        <v>0</v>
      </c>
      <c r="O437" s="39">
        <f t="shared" si="232"/>
        <v>0</v>
      </c>
      <c r="P437" s="39">
        <f t="shared" si="232"/>
        <v>0</v>
      </c>
      <c r="Q437" s="39">
        <f t="shared" si="232"/>
        <v>0</v>
      </c>
      <c r="R437" s="39">
        <f t="shared" si="232"/>
        <v>0</v>
      </c>
      <c r="S437" s="39">
        <f t="shared" si="232"/>
        <v>0</v>
      </c>
      <c r="T437" s="39">
        <f t="shared" si="232"/>
        <v>0</v>
      </c>
      <c r="U437" s="39">
        <f t="shared" si="232"/>
        <v>0</v>
      </c>
      <c r="V437" s="39">
        <f t="shared" si="232"/>
        <v>0</v>
      </c>
      <c r="W437" s="39">
        <f t="shared" si="232"/>
        <v>0</v>
      </c>
      <c r="X437" s="39">
        <f t="shared" si="232"/>
        <v>0</v>
      </c>
      <c r="Y437" s="39">
        <f t="shared" si="232"/>
        <v>0</v>
      </c>
      <c r="Z437" s="39">
        <f t="shared" si="232"/>
        <v>0</v>
      </c>
    </row>
    <row r="438" spans="1:41" s="3" customFormat="1" ht="30" customHeight="1">
      <c r="A438" s="130"/>
      <c r="B438" s="130"/>
      <c r="C438" s="131"/>
      <c r="D438" s="182" t="s">
        <v>27</v>
      </c>
      <c r="E438" s="182"/>
      <c r="F438" s="39">
        <f>F432+F433+F434+F435+F436+F437</f>
        <v>2246489.7200000002</v>
      </c>
      <c r="G438" s="39">
        <f t="shared" ref="G438:Z438" si="233">G432+G433+G434+G435+G436+G437</f>
        <v>2246489.7200000002</v>
      </c>
      <c r="H438" s="39">
        <f t="shared" si="233"/>
        <v>0</v>
      </c>
      <c r="I438" s="39">
        <f t="shared" si="233"/>
        <v>0</v>
      </c>
      <c r="J438" s="39">
        <f t="shared" si="233"/>
        <v>0</v>
      </c>
      <c r="K438" s="39">
        <f t="shared" si="233"/>
        <v>0</v>
      </c>
      <c r="L438" s="39">
        <f t="shared" si="233"/>
        <v>0</v>
      </c>
      <c r="M438" s="39">
        <f t="shared" si="233"/>
        <v>0</v>
      </c>
      <c r="N438" s="39">
        <f t="shared" si="233"/>
        <v>0</v>
      </c>
      <c r="O438" s="39">
        <f t="shared" si="233"/>
        <v>0</v>
      </c>
      <c r="P438" s="39">
        <f t="shared" si="233"/>
        <v>0</v>
      </c>
      <c r="Q438" s="39">
        <f t="shared" si="233"/>
        <v>0</v>
      </c>
      <c r="R438" s="39">
        <f t="shared" si="233"/>
        <v>0</v>
      </c>
      <c r="S438" s="39">
        <f t="shared" si="233"/>
        <v>0</v>
      </c>
      <c r="T438" s="39">
        <f t="shared" si="233"/>
        <v>0</v>
      </c>
      <c r="U438" s="39">
        <f t="shared" si="233"/>
        <v>0</v>
      </c>
      <c r="V438" s="39">
        <f t="shared" si="233"/>
        <v>0</v>
      </c>
      <c r="W438" s="39">
        <f t="shared" si="233"/>
        <v>0</v>
      </c>
      <c r="X438" s="39">
        <f t="shared" si="233"/>
        <v>0</v>
      </c>
      <c r="Y438" s="39">
        <f t="shared" si="233"/>
        <v>0</v>
      </c>
      <c r="Z438" s="39">
        <f t="shared" si="233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N438" s="6">
        <f>L438-M438</f>
        <v>0</v>
      </c>
      <c r="AO438" s="14"/>
    </row>
    <row r="439" spans="1:41" ht="75" customHeight="1">
      <c r="A439" s="130"/>
      <c r="B439" s="130"/>
      <c r="C439" s="131"/>
      <c r="D439" s="127" t="s">
        <v>45</v>
      </c>
      <c r="E439" s="128"/>
      <c r="F439" s="41">
        <f>ROUND(F438/C432,2)</f>
        <v>1896.3</v>
      </c>
      <c r="G439" s="41">
        <f>ROUND(G438/C432,2)</f>
        <v>1896.3</v>
      </c>
      <c r="H439" s="41">
        <f>ROUND(H438/C432,2)</f>
        <v>0</v>
      </c>
      <c r="I439" s="41">
        <f>ROUND(I438/C432,2)</f>
        <v>0</v>
      </c>
      <c r="J439" s="41">
        <f>ROUND(J438/C432,2)</f>
        <v>0</v>
      </c>
      <c r="K439" s="41">
        <f>ROUND(K438/C432,2)</f>
        <v>0</v>
      </c>
      <c r="L439" s="41">
        <f>ROUND(L438/C432,2)</f>
        <v>0</v>
      </c>
      <c r="M439" s="41">
        <f>ROUND(M438/C432,2)</f>
        <v>0</v>
      </c>
      <c r="N439" s="41">
        <f>ROUND(N438/C432,2)</f>
        <v>0</v>
      </c>
      <c r="O439" s="41">
        <f>ROUND(O438/C432,2)</f>
        <v>0</v>
      </c>
      <c r="P439" s="41">
        <f>ROUND(P438/C432,2)</f>
        <v>0</v>
      </c>
      <c r="Q439" s="41">
        <f>ROUND(Q438/C432,2)</f>
        <v>0</v>
      </c>
      <c r="R439" s="41">
        <f>ROUND(R438/C432,2)</f>
        <v>0</v>
      </c>
      <c r="S439" s="41">
        <f>ROUND(S438/C432,2)</f>
        <v>0</v>
      </c>
      <c r="T439" s="41">
        <f>ROUND(T438/C432,2)</f>
        <v>0</v>
      </c>
      <c r="U439" s="41">
        <f>ROUND(U438/C432,2)</f>
        <v>0</v>
      </c>
      <c r="V439" s="41">
        <f>ROUND(V438/C432,2)</f>
        <v>0</v>
      </c>
      <c r="W439" s="41">
        <f>ROUND(W438/C432,2)</f>
        <v>0</v>
      </c>
      <c r="X439" s="41">
        <f>ROUND(X438/C432,2)</f>
        <v>0</v>
      </c>
      <c r="Y439" s="41">
        <f>ROUND(Y438/C432,2)</f>
        <v>0</v>
      </c>
      <c r="Z439" s="41">
        <f>ROUND(Z438/C432,2)</f>
        <v>0</v>
      </c>
      <c r="AC439" s="8" t="b">
        <v>0</v>
      </c>
      <c r="AD439" s="8" t="b">
        <v>0</v>
      </c>
      <c r="AE439" s="8" t="b">
        <v>0</v>
      </c>
      <c r="AF439" s="8" t="b">
        <v>0</v>
      </c>
      <c r="AG439" s="8" t="b">
        <v>0</v>
      </c>
      <c r="AH439" s="8" t="b">
        <v>0</v>
      </c>
      <c r="AI439" s="8" t="b">
        <v>0</v>
      </c>
      <c r="AJ439" s="8" t="b">
        <v>0</v>
      </c>
      <c r="AK439" s="8" t="b">
        <v>0</v>
      </c>
      <c r="AL439" s="8" t="b">
        <v>0</v>
      </c>
    </row>
    <row r="440" spans="1:41" ht="90" customHeight="1">
      <c r="A440" s="130"/>
      <c r="B440" s="130"/>
      <c r="C440" s="131"/>
      <c r="D440" s="127" t="s">
        <v>46</v>
      </c>
      <c r="E440" s="128"/>
      <c r="F440" s="39" t="s">
        <v>28</v>
      </c>
      <c r="G440" s="42">
        <f>IF(AC440=FALSE,0,AC440)</f>
        <v>1896.3</v>
      </c>
      <c r="H440" s="42" t="s">
        <v>28</v>
      </c>
      <c r="I440" s="42">
        <f>IF(AD440=FALSE,0,AD440)</f>
        <v>0</v>
      </c>
      <c r="J440" s="42">
        <f>IF(AE440=FALSE,0,AE440)</f>
        <v>0</v>
      </c>
      <c r="K440" s="42" t="s">
        <v>28</v>
      </c>
      <c r="L440" s="42">
        <f>IF(AF440=FALSE,0,AF440)</f>
        <v>0</v>
      </c>
      <c r="M440" s="42" t="s">
        <v>28</v>
      </c>
      <c r="N440" s="42" t="s">
        <v>28</v>
      </c>
      <c r="O440" s="42" t="s">
        <v>28</v>
      </c>
      <c r="P440" s="42" t="s">
        <v>28</v>
      </c>
      <c r="Q440" s="42">
        <f>IF(AG440=FALSE,0,AG440)</f>
        <v>0</v>
      </c>
      <c r="R440" s="42" t="s">
        <v>28</v>
      </c>
      <c r="S440" s="42">
        <f>IF(AH440=FALSE,0,AH440)</f>
        <v>0</v>
      </c>
      <c r="T440" s="42" t="s">
        <v>28</v>
      </c>
      <c r="U440" s="42">
        <f>IF(AI440=FALSE,0,AI440)</f>
        <v>0</v>
      </c>
      <c r="V440" s="42">
        <f>IF(AJ440=FALSE,0,AJ440)</f>
        <v>0</v>
      </c>
      <c r="W440" s="42">
        <f>IF(AK440=FALSE,0,AK440)</f>
        <v>0</v>
      </c>
      <c r="X440" s="42" t="s">
        <v>28</v>
      </c>
      <c r="Y440" s="42">
        <f>IF(AL440=FALSE,0,AL440)</f>
        <v>0</v>
      </c>
      <c r="Z440" s="42" t="s">
        <v>28</v>
      </c>
      <c r="AC440" s="8">
        <v>1896.3</v>
      </c>
      <c r="AD440" s="8" t="b">
        <v>0</v>
      </c>
      <c r="AE440" s="8" t="b">
        <v>0</v>
      </c>
      <c r="AF440" s="8" t="b">
        <v>0</v>
      </c>
      <c r="AG440" s="8" t="b">
        <v>0</v>
      </c>
      <c r="AH440" s="8" t="b">
        <v>0</v>
      </c>
      <c r="AI440" s="8" t="b">
        <v>0</v>
      </c>
      <c r="AJ440" s="8" t="b">
        <v>0</v>
      </c>
      <c r="AK440" s="8" t="b">
        <v>0</v>
      </c>
      <c r="AL440" s="8" t="b">
        <v>0</v>
      </c>
    </row>
    <row r="441" spans="1:41" ht="15" customHeight="1">
      <c r="A441" s="125" t="s">
        <v>353</v>
      </c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26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:41" ht="15" customHeight="1">
      <c r="A442" s="149" t="s">
        <v>165</v>
      </c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1"/>
    </row>
    <row r="443" spans="1:41" ht="30" customHeight="1">
      <c r="A443" s="144" t="s">
        <v>17</v>
      </c>
      <c r="B443" s="145" t="s">
        <v>92</v>
      </c>
      <c r="C443" s="141">
        <v>3532.9</v>
      </c>
      <c r="D443" s="109" t="s">
        <v>19</v>
      </c>
      <c r="E443" s="47" t="s">
        <v>20</v>
      </c>
      <c r="F443" s="39">
        <f>G443+I443+J443+L443+Q443+S443+U443+V443+W443+Y443+Z443</f>
        <v>4413228.0199999996</v>
      </c>
      <c r="G443" s="40">
        <v>4413228.0199999996</v>
      </c>
      <c r="H443" s="39">
        <v>0</v>
      </c>
      <c r="I443" s="40">
        <v>0</v>
      </c>
      <c r="J443" s="40">
        <v>0</v>
      </c>
      <c r="K443" s="39">
        <v>0</v>
      </c>
      <c r="L443" s="40">
        <v>0</v>
      </c>
      <c r="M443" s="39">
        <v>0</v>
      </c>
      <c r="N443" s="39">
        <v>0</v>
      </c>
      <c r="O443" s="39">
        <v>0</v>
      </c>
      <c r="P443" s="39">
        <v>0</v>
      </c>
      <c r="Q443" s="40">
        <v>0</v>
      </c>
      <c r="R443" s="39">
        <v>0</v>
      </c>
      <c r="S443" s="40">
        <v>0</v>
      </c>
      <c r="T443" s="39">
        <v>0</v>
      </c>
      <c r="U443" s="40">
        <v>0</v>
      </c>
      <c r="V443" s="40">
        <v>0</v>
      </c>
      <c r="W443" s="40">
        <v>0</v>
      </c>
      <c r="X443" s="39">
        <v>0</v>
      </c>
      <c r="Y443" s="40">
        <v>0</v>
      </c>
      <c r="Z443" s="39">
        <v>0</v>
      </c>
      <c r="AN443" s="6">
        <f>L443-M443</f>
        <v>0</v>
      </c>
    </row>
    <row r="444" spans="1:41" ht="60" customHeight="1">
      <c r="A444" s="144"/>
      <c r="B444" s="146"/>
      <c r="C444" s="142"/>
      <c r="D444" s="109"/>
      <c r="E444" s="47" t="s">
        <v>21</v>
      </c>
      <c r="F444" s="39">
        <f t="shared" ref="F444:F448" si="234">G444+I444+J444+L444+Q444+S444+U444+V444+W444+Y444+Z444</f>
        <v>0</v>
      </c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41" ht="120" customHeight="1">
      <c r="A445" s="144"/>
      <c r="B445" s="146"/>
      <c r="C445" s="142"/>
      <c r="D445" s="109" t="s">
        <v>22</v>
      </c>
      <c r="E445" s="47" t="s">
        <v>23</v>
      </c>
      <c r="F445" s="39">
        <f t="shared" si="234"/>
        <v>0</v>
      </c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41" ht="30" customHeight="1">
      <c r="A446" s="144"/>
      <c r="B446" s="146"/>
      <c r="C446" s="142"/>
      <c r="D446" s="109"/>
      <c r="E446" s="47" t="s">
        <v>24</v>
      </c>
      <c r="F446" s="39">
        <f t="shared" si="234"/>
        <v>0</v>
      </c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41" ht="30" customHeight="1">
      <c r="A447" s="144"/>
      <c r="B447" s="146"/>
      <c r="C447" s="142"/>
      <c r="D447" s="109"/>
      <c r="E447" s="47" t="s">
        <v>25</v>
      </c>
      <c r="F447" s="39">
        <f t="shared" si="234"/>
        <v>0</v>
      </c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41" ht="30" customHeight="1">
      <c r="A448" s="144"/>
      <c r="B448" s="146"/>
      <c r="C448" s="142"/>
      <c r="D448" s="109"/>
      <c r="E448" s="47" t="s">
        <v>26</v>
      </c>
      <c r="F448" s="39">
        <f t="shared" si="234"/>
        <v>0</v>
      </c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41" ht="30" customHeight="1">
      <c r="A449" s="144"/>
      <c r="B449" s="146"/>
      <c r="C449" s="142"/>
      <c r="D449" s="183" t="s">
        <v>27</v>
      </c>
      <c r="E449" s="126"/>
      <c r="F449" s="39">
        <f>F443+F444+F445+F446+F447+F448</f>
        <v>4413228.0199999996</v>
      </c>
      <c r="G449" s="39">
        <f t="shared" ref="G449:Z449" si="235">G443+G444+G445+G446+G447+G448</f>
        <v>4413228.0199999996</v>
      </c>
      <c r="H449" s="39">
        <f t="shared" si="235"/>
        <v>0</v>
      </c>
      <c r="I449" s="39">
        <f t="shared" si="235"/>
        <v>0</v>
      </c>
      <c r="J449" s="39">
        <f t="shared" si="235"/>
        <v>0</v>
      </c>
      <c r="K449" s="39">
        <f t="shared" si="235"/>
        <v>0</v>
      </c>
      <c r="L449" s="39">
        <f t="shared" si="235"/>
        <v>0</v>
      </c>
      <c r="M449" s="39">
        <f t="shared" si="235"/>
        <v>0</v>
      </c>
      <c r="N449" s="39">
        <f t="shared" si="235"/>
        <v>0</v>
      </c>
      <c r="O449" s="39">
        <f t="shared" si="235"/>
        <v>0</v>
      </c>
      <c r="P449" s="39">
        <f t="shared" si="235"/>
        <v>0</v>
      </c>
      <c r="Q449" s="39">
        <f t="shared" si="235"/>
        <v>0</v>
      </c>
      <c r="R449" s="39">
        <f t="shared" si="235"/>
        <v>0</v>
      </c>
      <c r="S449" s="39">
        <f t="shared" si="235"/>
        <v>0</v>
      </c>
      <c r="T449" s="39">
        <f t="shared" si="235"/>
        <v>0</v>
      </c>
      <c r="U449" s="39">
        <f t="shared" si="235"/>
        <v>0</v>
      </c>
      <c r="V449" s="39">
        <f t="shared" si="235"/>
        <v>0</v>
      </c>
      <c r="W449" s="39">
        <f t="shared" si="235"/>
        <v>0</v>
      </c>
      <c r="X449" s="39">
        <f t="shared" si="235"/>
        <v>0</v>
      </c>
      <c r="Y449" s="39">
        <f t="shared" si="235"/>
        <v>0</v>
      </c>
      <c r="Z449" s="39">
        <f t="shared" si="235"/>
        <v>0</v>
      </c>
      <c r="AN449" s="6">
        <f>L449-M449</f>
        <v>0</v>
      </c>
      <c r="AO449" s="14"/>
    </row>
    <row r="450" spans="1:41" ht="75" customHeight="1">
      <c r="A450" s="144"/>
      <c r="B450" s="146"/>
      <c r="C450" s="142"/>
      <c r="D450" s="127" t="s">
        <v>45</v>
      </c>
      <c r="E450" s="128"/>
      <c r="F450" s="41">
        <f>ROUND(F449/C443,2)</f>
        <v>1249.18</v>
      </c>
      <c r="G450" s="41">
        <f>ROUND(G449/C443,2)</f>
        <v>1249.18</v>
      </c>
      <c r="H450" s="41">
        <f>ROUND(H449/C443,2)</f>
        <v>0</v>
      </c>
      <c r="I450" s="41">
        <f>ROUND(I449/C443,2)</f>
        <v>0</v>
      </c>
      <c r="J450" s="41">
        <f>ROUND(J449/C443,2)</f>
        <v>0</v>
      </c>
      <c r="K450" s="41">
        <f>ROUND(K449/C443,2)</f>
        <v>0</v>
      </c>
      <c r="L450" s="41">
        <f>ROUND(L449/C443,2)</f>
        <v>0</v>
      </c>
      <c r="M450" s="41">
        <f>ROUND(M449/C443,2)</f>
        <v>0</v>
      </c>
      <c r="N450" s="41">
        <f>ROUND(N449/C443,2)</f>
        <v>0</v>
      </c>
      <c r="O450" s="41">
        <f>ROUND(O449/C443,2)</f>
        <v>0</v>
      </c>
      <c r="P450" s="41">
        <f>ROUND(P449/C443,2)</f>
        <v>0</v>
      </c>
      <c r="Q450" s="41">
        <f>ROUND(Q449/C443,2)</f>
        <v>0</v>
      </c>
      <c r="R450" s="41">
        <f>ROUND(R449/C443,2)</f>
        <v>0</v>
      </c>
      <c r="S450" s="41">
        <f>ROUND(S449/C443,2)</f>
        <v>0</v>
      </c>
      <c r="T450" s="41">
        <f>ROUND(T449/C443,2)</f>
        <v>0</v>
      </c>
      <c r="U450" s="41">
        <f>ROUND(U449/C443,2)</f>
        <v>0</v>
      </c>
      <c r="V450" s="41">
        <f>ROUND(V449/C443,2)</f>
        <v>0</v>
      </c>
      <c r="W450" s="41">
        <f>ROUND(W449/C443,2)</f>
        <v>0</v>
      </c>
      <c r="X450" s="41">
        <f>ROUND(X449/C443,2)</f>
        <v>0</v>
      </c>
      <c r="Y450" s="41">
        <f>ROUND(Y449/C443,2)</f>
        <v>0</v>
      </c>
      <c r="Z450" s="41">
        <f>ROUND(Z449/C443,2)</f>
        <v>0</v>
      </c>
      <c r="AC450" s="8" t="b">
        <v>0</v>
      </c>
      <c r="AD450" s="8" t="b">
        <v>0</v>
      </c>
      <c r="AE450" s="8" t="b">
        <v>0</v>
      </c>
      <c r="AF450" s="8" t="b">
        <v>0</v>
      </c>
      <c r="AG450" s="8" t="b">
        <v>0</v>
      </c>
      <c r="AH450" s="8" t="b">
        <v>0</v>
      </c>
      <c r="AI450" s="8" t="b">
        <v>0</v>
      </c>
      <c r="AJ450" s="8" t="b">
        <v>0</v>
      </c>
      <c r="AK450" s="8" t="b">
        <v>0</v>
      </c>
      <c r="AL450" s="8" t="b">
        <v>0</v>
      </c>
    </row>
    <row r="451" spans="1:41" ht="90" customHeight="1">
      <c r="A451" s="144"/>
      <c r="B451" s="147"/>
      <c r="C451" s="143"/>
      <c r="D451" s="127" t="s">
        <v>46</v>
      </c>
      <c r="E451" s="128"/>
      <c r="F451" s="39" t="s">
        <v>28</v>
      </c>
      <c r="G451" s="42">
        <f>IF(AC451=FALSE,0,AC451)</f>
        <v>1249.18</v>
      </c>
      <c r="H451" s="42" t="s">
        <v>28</v>
      </c>
      <c r="I451" s="42">
        <f>IF(AD451=FALSE,0,AD451)</f>
        <v>0</v>
      </c>
      <c r="J451" s="42">
        <f>IF(AE451=FALSE,0,AE451)</f>
        <v>0</v>
      </c>
      <c r="K451" s="42" t="s">
        <v>28</v>
      </c>
      <c r="L451" s="42">
        <f>IF(AF451=FALSE,0,AF451)</f>
        <v>0</v>
      </c>
      <c r="M451" s="42" t="s">
        <v>28</v>
      </c>
      <c r="N451" s="42" t="s">
        <v>28</v>
      </c>
      <c r="O451" s="42" t="s">
        <v>28</v>
      </c>
      <c r="P451" s="42" t="s">
        <v>28</v>
      </c>
      <c r="Q451" s="42">
        <f>IF(AG451=FALSE,0,AG451)</f>
        <v>0</v>
      </c>
      <c r="R451" s="42" t="s">
        <v>28</v>
      </c>
      <c r="S451" s="42">
        <f>IF(AH451=FALSE,0,AH451)</f>
        <v>0</v>
      </c>
      <c r="T451" s="42" t="s">
        <v>28</v>
      </c>
      <c r="U451" s="42">
        <f>IF(AI451=FALSE,0,AI451)</f>
        <v>0</v>
      </c>
      <c r="V451" s="42">
        <f>IF(AJ451=FALSE,0,AJ451)</f>
        <v>0</v>
      </c>
      <c r="W451" s="42">
        <f>IF(AK451=FALSE,0,AK451)</f>
        <v>0</v>
      </c>
      <c r="X451" s="42" t="s">
        <v>28</v>
      </c>
      <c r="Y451" s="42">
        <f>IF(AL451=FALSE,0,AL451)</f>
        <v>0</v>
      </c>
      <c r="Z451" s="42" t="s">
        <v>28</v>
      </c>
      <c r="AC451" s="8">
        <v>1249.18</v>
      </c>
      <c r="AD451" s="8" t="b">
        <v>0</v>
      </c>
      <c r="AE451" s="8" t="b">
        <v>0</v>
      </c>
      <c r="AF451" s="8" t="b">
        <v>0</v>
      </c>
      <c r="AG451" s="8" t="b">
        <v>0</v>
      </c>
      <c r="AH451" s="8" t="b">
        <v>0</v>
      </c>
      <c r="AI451" s="8" t="b">
        <v>0</v>
      </c>
      <c r="AJ451" s="8" t="b">
        <v>0</v>
      </c>
      <c r="AK451" s="8" t="b">
        <v>0</v>
      </c>
      <c r="AL451" s="8" t="b">
        <v>0</v>
      </c>
    </row>
    <row r="452" spans="1:41" ht="30" customHeight="1">
      <c r="A452" s="144" t="s">
        <v>30</v>
      </c>
      <c r="B452" s="145" t="s">
        <v>93</v>
      </c>
      <c r="C452" s="141">
        <v>3126.4</v>
      </c>
      <c r="D452" s="109" t="s">
        <v>19</v>
      </c>
      <c r="E452" s="47" t="s">
        <v>20</v>
      </c>
      <c r="F452" s="39">
        <f>G452+I452+J452+L452+Q452+S452+U452+V452+W452+Y452+Z452</f>
        <v>404243.52</v>
      </c>
      <c r="G452" s="40">
        <v>0</v>
      </c>
      <c r="H452" s="39">
        <v>0</v>
      </c>
      <c r="I452" s="40">
        <v>0</v>
      </c>
      <c r="J452" s="40">
        <v>0</v>
      </c>
      <c r="K452" s="39">
        <v>0</v>
      </c>
      <c r="L452" s="40">
        <v>0</v>
      </c>
      <c r="M452" s="39">
        <v>0</v>
      </c>
      <c r="N452" s="39">
        <v>0</v>
      </c>
      <c r="O452" s="39">
        <v>0</v>
      </c>
      <c r="P452" s="39">
        <v>0</v>
      </c>
      <c r="Q452" s="40">
        <v>0</v>
      </c>
      <c r="R452" s="39">
        <v>0</v>
      </c>
      <c r="S452" s="40">
        <v>0</v>
      </c>
      <c r="T452" s="39">
        <v>0</v>
      </c>
      <c r="U452" s="40">
        <v>404243.52</v>
      </c>
      <c r="V452" s="40">
        <v>0</v>
      </c>
      <c r="W452" s="40">
        <v>0</v>
      </c>
      <c r="X452" s="39">
        <v>0</v>
      </c>
      <c r="Y452" s="40">
        <v>0</v>
      </c>
      <c r="Z452" s="39">
        <v>0</v>
      </c>
      <c r="AN452" s="6">
        <f>L452-M452</f>
        <v>0</v>
      </c>
    </row>
    <row r="453" spans="1:41" ht="60" customHeight="1">
      <c r="A453" s="144"/>
      <c r="B453" s="146"/>
      <c r="C453" s="142"/>
      <c r="D453" s="109"/>
      <c r="E453" s="47" t="s">
        <v>21</v>
      </c>
      <c r="F453" s="39">
        <f t="shared" ref="F453:F457" si="236">G453+I453+J453+L453+Q453+S453+U453+V453+W453+Y453+Z453</f>
        <v>0</v>
      </c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41" ht="120" customHeight="1">
      <c r="A454" s="144"/>
      <c r="B454" s="146"/>
      <c r="C454" s="142"/>
      <c r="D454" s="109" t="s">
        <v>22</v>
      </c>
      <c r="E454" s="47" t="s">
        <v>23</v>
      </c>
      <c r="F454" s="39">
        <f t="shared" si="236"/>
        <v>0</v>
      </c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41" ht="30" customHeight="1">
      <c r="A455" s="144"/>
      <c r="B455" s="146"/>
      <c r="C455" s="142"/>
      <c r="D455" s="109"/>
      <c r="E455" s="47" t="s">
        <v>24</v>
      </c>
      <c r="F455" s="39">
        <f t="shared" si="236"/>
        <v>0</v>
      </c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41" ht="30" customHeight="1">
      <c r="A456" s="144"/>
      <c r="B456" s="146"/>
      <c r="C456" s="142"/>
      <c r="D456" s="109"/>
      <c r="E456" s="47" t="s">
        <v>25</v>
      </c>
      <c r="F456" s="39">
        <f t="shared" si="236"/>
        <v>0</v>
      </c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41" ht="30" customHeight="1">
      <c r="A457" s="144"/>
      <c r="B457" s="146"/>
      <c r="C457" s="142"/>
      <c r="D457" s="109"/>
      <c r="E457" s="47" t="s">
        <v>26</v>
      </c>
      <c r="F457" s="39">
        <f t="shared" si="236"/>
        <v>0</v>
      </c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41" ht="30" customHeight="1">
      <c r="A458" s="144"/>
      <c r="B458" s="146"/>
      <c r="C458" s="142"/>
      <c r="D458" s="111" t="s">
        <v>27</v>
      </c>
      <c r="E458" s="111"/>
      <c r="F458" s="39">
        <f>F452+F453+F454+F455+F456+F457</f>
        <v>404243.52</v>
      </c>
      <c r="G458" s="39">
        <f t="shared" ref="G458:Z458" si="237">G452+G453+G454+G455+G456+G457</f>
        <v>0</v>
      </c>
      <c r="H458" s="39">
        <f t="shared" si="237"/>
        <v>0</v>
      </c>
      <c r="I458" s="39">
        <f t="shared" si="237"/>
        <v>0</v>
      </c>
      <c r="J458" s="39">
        <f t="shared" si="237"/>
        <v>0</v>
      </c>
      <c r="K458" s="39">
        <f t="shared" si="237"/>
        <v>0</v>
      </c>
      <c r="L458" s="39">
        <f t="shared" si="237"/>
        <v>0</v>
      </c>
      <c r="M458" s="39">
        <f t="shared" si="237"/>
        <v>0</v>
      </c>
      <c r="N458" s="39">
        <f t="shared" si="237"/>
        <v>0</v>
      </c>
      <c r="O458" s="39">
        <f t="shared" si="237"/>
        <v>0</v>
      </c>
      <c r="P458" s="39">
        <f t="shared" si="237"/>
        <v>0</v>
      </c>
      <c r="Q458" s="39">
        <f t="shared" si="237"/>
        <v>0</v>
      </c>
      <c r="R458" s="39">
        <f t="shared" si="237"/>
        <v>0</v>
      </c>
      <c r="S458" s="39">
        <f t="shared" si="237"/>
        <v>0</v>
      </c>
      <c r="T458" s="39">
        <f t="shared" si="237"/>
        <v>0</v>
      </c>
      <c r="U458" s="39">
        <f t="shared" si="237"/>
        <v>404243.52</v>
      </c>
      <c r="V458" s="39">
        <f t="shared" si="237"/>
        <v>0</v>
      </c>
      <c r="W458" s="39">
        <f t="shared" si="237"/>
        <v>0</v>
      </c>
      <c r="X458" s="39">
        <f t="shared" si="237"/>
        <v>0</v>
      </c>
      <c r="Y458" s="39">
        <f t="shared" si="237"/>
        <v>0</v>
      </c>
      <c r="Z458" s="39">
        <f t="shared" si="237"/>
        <v>0</v>
      </c>
      <c r="AN458" s="6">
        <f>L458-M458</f>
        <v>0</v>
      </c>
      <c r="AO458" s="14"/>
    </row>
    <row r="459" spans="1:41" s="4" customFormat="1" ht="75" customHeight="1">
      <c r="A459" s="144"/>
      <c r="B459" s="146"/>
      <c r="C459" s="142"/>
      <c r="D459" s="127" t="s">
        <v>45</v>
      </c>
      <c r="E459" s="128"/>
      <c r="F459" s="41">
        <f>ROUND(F458/C452,2)</f>
        <v>129.30000000000001</v>
      </c>
      <c r="G459" s="41">
        <f>ROUND(G458/C452,2)</f>
        <v>0</v>
      </c>
      <c r="H459" s="41">
        <f>ROUND(H458/C452,2)</f>
        <v>0</v>
      </c>
      <c r="I459" s="41">
        <f>ROUND(I458/C452,2)</f>
        <v>0</v>
      </c>
      <c r="J459" s="41">
        <f>ROUND(J458/C452,2)</f>
        <v>0</v>
      </c>
      <c r="K459" s="41">
        <f>ROUND(K458/C452,2)</f>
        <v>0</v>
      </c>
      <c r="L459" s="41">
        <f>ROUND(L458/C452,2)</f>
        <v>0</v>
      </c>
      <c r="M459" s="41">
        <f>ROUND(M458/C452,2)</f>
        <v>0</v>
      </c>
      <c r="N459" s="41">
        <f>ROUND(N458/C452,2)</f>
        <v>0</v>
      </c>
      <c r="O459" s="41">
        <f>ROUND(O458/C452,2)</f>
        <v>0</v>
      </c>
      <c r="P459" s="41">
        <f>ROUND(P458/C452,2)</f>
        <v>0</v>
      </c>
      <c r="Q459" s="41">
        <f>ROUND(Q458/C452,2)</f>
        <v>0</v>
      </c>
      <c r="R459" s="41">
        <f>ROUND(R458/C452,2)</f>
        <v>0</v>
      </c>
      <c r="S459" s="41">
        <f>ROUND(S458/C452,2)</f>
        <v>0</v>
      </c>
      <c r="T459" s="41">
        <f>ROUND(T458/C452,2)</f>
        <v>0</v>
      </c>
      <c r="U459" s="41">
        <f>ROUND(U458/C452,2)</f>
        <v>129.30000000000001</v>
      </c>
      <c r="V459" s="41">
        <f>ROUND(V458/C452,2)</f>
        <v>0</v>
      </c>
      <c r="W459" s="41">
        <f>ROUND(W458/C452,2)</f>
        <v>0</v>
      </c>
      <c r="X459" s="41">
        <f>ROUND(X458/C452,2)</f>
        <v>0</v>
      </c>
      <c r="Y459" s="41">
        <f>ROUND(Y458/C452,2)</f>
        <v>0</v>
      </c>
      <c r="Z459" s="41">
        <f>ROUND(Z458/C452,2)</f>
        <v>0</v>
      </c>
      <c r="AA459" s="2"/>
      <c r="AB459" s="2"/>
      <c r="AC459" s="8" t="b">
        <v>0</v>
      </c>
      <c r="AD459" s="8" t="b">
        <v>0</v>
      </c>
      <c r="AE459" s="8" t="b">
        <v>0</v>
      </c>
      <c r="AF459" s="8" t="b">
        <v>0</v>
      </c>
      <c r="AG459" s="8" t="b">
        <v>0</v>
      </c>
      <c r="AH459" s="8" t="b">
        <v>0</v>
      </c>
      <c r="AI459" s="8" t="b">
        <v>0</v>
      </c>
      <c r="AJ459" s="8" t="b">
        <v>0</v>
      </c>
      <c r="AK459" s="8" t="b">
        <v>0</v>
      </c>
      <c r="AL459" s="8" t="b">
        <v>0</v>
      </c>
    </row>
    <row r="460" spans="1:41" ht="90" customHeight="1">
      <c r="A460" s="144"/>
      <c r="B460" s="147"/>
      <c r="C460" s="143"/>
      <c r="D460" s="127" t="s">
        <v>46</v>
      </c>
      <c r="E460" s="128"/>
      <c r="F460" s="39" t="s">
        <v>28</v>
      </c>
      <c r="G460" s="42">
        <f>IF(AC460=FALSE,0,AC460)</f>
        <v>0</v>
      </c>
      <c r="H460" s="42" t="s">
        <v>28</v>
      </c>
      <c r="I460" s="42">
        <f>IF(AD460=FALSE,0,AD460)</f>
        <v>0</v>
      </c>
      <c r="J460" s="42">
        <f>IF(AE460=FALSE,0,AE460)</f>
        <v>0</v>
      </c>
      <c r="K460" s="42" t="s">
        <v>28</v>
      </c>
      <c r="L460" s="42">
        <f>IF(AF460=FALSE,0,AF460)</f>
        <v>0</v>
      </c>
      <c r="M460" s="42" t="s">
        <v>28</v>
      </c>
      <c r="N460" s="42" t="s">
        <v>28</v>
      </c>
      <c r="O460" s="42" t="s">
        <v>28</v>
      </c>
      <c r="P460" s="42" t="s">
        <v>28</v>
      </c>
      <c r="Q460" s="42">
        <f>IF(AG460=FALSE,0,AG460)</f>
        <v>0</v>
      </c>
      <c r="R460" s="42" t="s">
        <v>28</v>
      </c>
      <c r="S460" s="42">
        <f>IF(AH460=FALSE,0,AH460)</f>
        <v>0</v>
      </c>
      <c r="T460" s="42" t="s">
        <v>28</v>
      </c>
      <c r="U460" s="42">
        <f>IF(AI460=FALSE,0,AI460)</f>
        <v>129.30000000000001</v>
      </c>
      <c r="V460" s="42">
        <f>IF(AJ460=FALSE,0,AJ460)</f>
        <v>0</v>
      </c>
      <c r="W460" s="42">
        <f>IF(AK460=FALSE,0,AK460)</f>
        <v>0</v>
      </c>
      <c r="X460" s="42" t="s">
        <v>28</v>
      </c>
      <c r="Y460" s="42">
        <f>IF(AL460=FALSE,0,AL460)</f>
        <v>0</v>
      </c>
      <c r="Z460" s="42" t="s">
        <v>28</v>
      </c>
      <c r="AC460" s="8" t="b">
        <v>0</v>
      </c>
      <c r="AD460" s="8" t="b">
        <v>0</v>
      </c>
      <c r="AE460" s="8" t="b">
        <v>0</v>
      </c>
      <c r="AF460" s="8" t="b">
        <v>0</v>
      </c>
      <c r="AG460" s="8" t="b">
        <v>0</v>
      </c>
      <c r="AH460" s="8" t="b">
        <v>0</v>
      </c>
      <c r="AI460" s="8">
        <v>129.30000000000001</v>
      </c>
      <c r="AJ460" s="8" t="b">
        <v>0</v>
      </c>
      <c r="AK460" s="8" t="b">
        <v>0</v>
      </c>
      <c r="AL460" s="8" t="b">
        <v>0</v>
      </c>
    </row>
    <row r="461" spans="1:41" ht="30" customHeight="1">
      <c r="A461" s="144" t="s">
        <v>31</v>
      </c>
      <c r="B461" s="145" t="s">
        <v>94</v>
      </c>
      <c r="C461" s="141">
        <v>4347</v>
      </c>
      <c r="D461" s="109" t="s">
        <v>19</v>
      </c>
      <c r="E461" s="47" t="s">
        <v>20</v>
      </c>
      <c r="F461" s="39">
        <f>G461+I461+J461+L461+Q461+S461+U461+V461+W461+Y461+Z461</f>
        <v>3141055.26</v>
      </c>
      <c r="G461" s="40">
        <v>0</v>
      </c>
      <c r="H461" s="39">
        <v>0</v>
      </c>
      <c r="I461" s="40">
        <v>0</v>
      </c>
      <c r="J461" s="40">
        <v>0</v>
      </c>
      <c r="K461" s="39">
        <v>0</v>
      </c>
      <c r="L461" s="40">
        <v>3141055.26</v>
      </c>
      <c r="M461" s="39">
        <v>3141055.26</v>
      </c>
      <c r="N461" s="39">
        <v>676840</v>
      </c>
      <c r="O461" s="39">
        <v>0</v>
      </c>
      <c r="P461" s="39">
        <v>0</v>
      </c>
      <c r="Q461" s="40">
        <v>0</v>
      </c>
      <c r="R461" s="39">
        <v>0</v>
      </c>
      <c r="S461" s="40">
        <v>0</v>
      </c>
      <c r="T461" s="39">
        <v>0</v>
      </c>
      <c r="U461" s="40">
        <v>0</v>
      </c>
      <c r="V461" s="40">
        <v>0</v>
      </c>
      <c r="W461" s="40">
        <v>0</v>
      </c>
      <c r="X461" s="39">
        <v>0</v>
      </c>
      <c r="Y461" s="40">
        <v>0</v>
      </c>
      <c r="Z461" s="39">
        <v>0</v>
      </c>
      <c r="AN461" s="6">
        <f>L461-M461</f>
        <v>0</v>
      </c>
    </row>
    <row r="462" spans="1:41" ht="60" customHeight="1">
      <c r="A462" s="144"/>
      <c r="B462" s="146"/>
      <c r="C462" s="142"/>
      <c r="D462" s="109"/>
      <c r="E462" s="47" t="s">
        <v>21</v>
      </c>
      <c r="F462" s="39">
        <f t="shared" ref="F462:F466" si="238">G462+I462+J462+L462+Q462+S462+U462+V462+W462+Y462+Z462</f>
        <v>0</v>
      </c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41" ht="120" customHeight="1">
      <c r="A463" s="144"/>
      <c r="B463" s="146"/>
      <c r="C463" s="142"/>
      <c r="D463" s="109" t="s">
        <v>22</v>
      </c>
      <c r="E463" s="47" t="s">
        <v>23</v>
      </c>
      <c r="F463" s="39">
        <f t="shared" si="238"/>
        <v>0</v>
      </c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41" ht="30" customHeight="1">
      <c r="A464" s="144"/>
      <c r="B464" s="146"/>
      <c r="C464" s="142"/>
      <c r="D464" s="109"/>
      <c r="E464" s="47" t="s">
        <v>24</v>
      </c>
      <c r="F464" s="39">
        <f t="shared" si="238"/>
        <v>0</v>
      </c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41" ht="30" customHeight="1">
      <c r="A465" s="144"/>
      <c r="B465" s="146"/>
      <c r="C465" s="142"/>
      <c r="D465" s="109"/>
      <c r="E465" s="47" t="s">
        <v>25</v>
      </c>
      <c r="F465" s="39">
        <f t="shared" si="238"/>
        <v>0</v>
      </c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41" ht="30" customHeight="1">
      <c r="A466" s="144"/>
      <c r="B466" s="146"/>
      <c r="C466" s="142"/>
      <c r="D466" s="109"/>
      <c r="E466" s="47" t="s">
        <v>26</v>
      </c>
      <c r="F466" s="39">
        <f t="shared" si="238"/>
        <v>0</v>
      </c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41" ht="30" customHeight="1">
      <c r="A467" s="144"/>
      <c r="B467" s="146"/>
      <c r="C467" s="142"/>
      <c r="D467" s="111" t="s">
        <v>27</v>
      </c>
      <c r="E467" s="111"/>
      <c r="F467" s="39">
        <f>F461+F462+F463+F464+F465+F466</f>
        <v>3141055.26</v>
      </c>
      <c r="G467" s="39">
        <f t="shared" ref="G467:Z467" si="239">G461+G462+G463+G464+G465+G466</f>
        <v>0</v>
      </c>
      <c r="H467" s="39">
        <f t="shared" si="239"/>
        <v>0</v>
      </c>
      <c r="I467" s="39">
        <f t="shared" si="239"/>
        <v>0</v>
      </c>
      <c r="J467" s="39">
        <f t="shared" si="239"/>
        <v>0</v>
      </c>
      <c r="K467" s="39">
        <f t="shared" si="239"/>
        <v>0</v>
      </c>
      <c r="L467" s="39">
        <f t="shared" si="239"/>
        <v>3141055.26</v>
      </c>
      <c r="M467" s="39">
        <f t="shared" si="239"/>
        <v>3141055.26</v>
      </c>
      <c r="N467" s="39">
        <f t="shared" si="239"/>
        <v>676840</v>
      </c>
      <c r="O467" s="39">
        <f t="shared" si="239"/>
        <v>0</v>
      </c>
      <c r="P467" s="39">
        <f t="shared" si="239"/>
        <v>0</v>
      </c>
      <c r="Q467" s="39">
        <f t="shared" si="239"/>
        <v>0</v>
      </c>
      <c r="R467" s="39">
        <f t="shared" si="239"/>
        <v>0</v>
      </c>
      <c r="S467" s="39">
        <f t="shared" si="239"/>
        <v>0</v>
      </c>
      <c r="T467" s="39">
        <f t="shared" si="239"/>
        <v>0</v>
      </c>
      <c r="U467" s="39">
        <f t="shared" si="239"/>
        <v>0</v>
      </c>
      <c r="V467" s="39">
        <f t="shared" si="239"/>
        <v>0</v>
      </c>
      <c r="W467" s="39">
        <f t="shared" si="239"/>
        <v>0</v>
      </c>
      <c r="X467" s="39">
        <f t="shared" si="239"/>
        <v>0</v>
      </c>
      <c r="Y467" s="39">
        <f t="shared" si="239"/>
        <v>0</v>
      </c>
      <c r="Z467" s="39">
        <f t="shared" si="239"/>
        <v>0</v>
      </c>
      <c r="AN467" s="6">
        <f>L467-M467</f>
        <v>0</v>
      </c>
      <c r="AO467" s="14"/>
    </row>
    <row r="468" spans="1:41" ht="75" customHeight="1">
      <c r="A468" s="144"/>
      <c r="B468" s="146"/>
      <c r="C468" s="142"/>
      <c r="D468" s="127" t="s">
        <v>45</v>
      </c>
      <c r="E468" s="128"/>
      <c r="F468" s="41">
        <f>ROUND(F467/C461,2)</f>
        <v>722.58</v>
      </c>
      <c r="G468" s="41">
        <f>ROUND(G467/C461,2)</f>
        <v>0</v>
      </c>
      <c r="H468" s="41">
        <f>ROUND(H467/C461,2)</f>
        <v>0</v>
      </c>
      <c r="I468" s="41">
        <f>ROUND(I467/C461,2)</f>
        <v>0</v>
      </c>
      <c r="J468" s="41">
        <f>ROUND(J467/C461,2)</f>
        <v>0</v>
      </c>
      <c r="K468" s="41">
        <f>ROUND(K467/C461,2)</f>
        <v>0</v>
      </c>
      <c r="L468" s="41">
        <f>ROUND(L467/C461,2)</f>
        <v>722.58</v>
      </c>
      <c r="M468" s="41">
        <f>ROUND(M467/C461,2)</f>
        <v>722.58</v>
      </c>
      <c r="N468" s="41">
        <f>ROUND(N467/C461,2)</f>
        <v>155.69999999999999</v>
      </c>
      <c r="O468" s="41">
        <f>ROUND(O467/C461,2)</f>
        <v>0</v>
      </c>
      <c r="P468" s="41">
        <f>ROUND(P467/C461,2)</f>
        <v>0</v>
      </c>
      <c r="Q468" s="41">
        <f>ROUND(Q467/C461,2)</f>
        <v>0</v>
      </c>
      <c r="R468" s="41">
        <f>ROUND(R467/C461,2)</f>
        <v>0</v>
      </c>
      <c r="S468" s="41">
        <f>ROUND(S467/C461,2)</f>
        <v>0</v>
      </c>
      <c r="T468" s="41">
        <f>ROUND(T467/C461,2)</f>
        <v>0</v>
      </c>
      <c r="U468" s="41">
        <f>ROUND(U467/C461,2)</f>
        <v>0</v>
      </c>
      <c r="V468" s="41">
        <f>ROUND(V467/C461,2)</f>
        <v>0</v>
      </c>
      <c r="W468" s="41">
        <f>ROUND(W467/C461,2)</f>
        <v>0</v>
      </c>
      <c r="X468" s="41">
        <f>ROUND(X467/C461,2)</f>
        <v>0</v>
      </c>
      <c r="Y468" s="41">
        <f>ROUND(Y467/C461,2)</f>
        <v>0</v>
      </c>
      <c r="Z468" s="41">
        <f>ROUND(Z467/C461,2)</f>
        <v>0</v>
      </c>
      <c r="AC468" s="8" t="b">
        <v>0</v>
      </c>
      <c r="AD468" s="8" t="b">
        <v>0</v>
      </c>
      <c r="AE468" s="8" t="b">
        <v>0</v>
      </c>
      <c r="AF468" s="8" t="b">
        <v>0</v>
      </c>
      <c r="AG468" s="8" t="b">
        <v>0</v>
      </c>
      <c r="AH468" s="8" t="b">
        <v>0</v>
      </c>
      <c r="AI468" s="8" t="b">
        <v>0</v>
      </c>
      <c r="AJ468" s="8" t="b">
        <v>0</v>
      </c>
      <c r="AK468" s="8" t="b">
        <v>0</v>
      </c>
      <c r="AL468" s="8" t="b">
        <v>0</v>
      </c>
    </row>
    <row r="469" spans="1:41" ht="90" customHeight="1">
      <c r="A469" s="144"/>
      <c r="B469" s="147"/>
      <c r="C469" s="143"/>
      <c r="D469" s="127" t="s">
        <v>46</v>
      </c>
      <c r="E469" s="128"/>
      <c r="F469" s="39" t="s">
        <v>28</v>
      </c>
      <c r="G469" s="42">
        <f>IF(AC469=FALSE,0,AC469)</f>
        <v>0</v>
      </c>
      <c r="H469" s="42" t="s">
        <v>28</v>
      </c>
      <c r="I469" s="42">
        <f>IF(AD469=FALSE,0,AD469)</f>
        <v>0</v>
      </c>
      <c r="J469" s="42">
        <f>IF(AE469=FALSE,0,AE469)</f>
        <v>0</v>
      </c>
      <c r="K469" s="42" t="s">
        <v>28</v>
      </c>
      <c r="L469" s="42">
        <f>IF(AF469=FALSE,0,AF469)</f>
        <v>722.58</v>
      </c>
      <c r="M469" s="42" t="s">
        <v>28</v>
      </c>
      <c r="N469" s="42" t="s">
        <v>28</v>
      </c>
      <c r="O469" s="42" t="s">
        <v>28</v>
      </c>
      <c r="P469" s="42" t="s">
        <v>28</v>
      </c>
      <c r="Q469" s="42">
        <f>IF(AG469=FALSE,0,AG469)</f>
        <v>0</v>
      </c>
      <c r="R469" s="42" t="s">
        <v>28</v>
      </c>
      <c r="S469" s="42">
        <f>IF(AH469=FALSE,0,AH469)</f>
        <v>0</v>
      </c>
      <c r="T469" s="42" t="s">
        <v>28</v>
      </c>
      <c r="U469" s="42">
        <f>IF(AI469=FALSE,0,AI469)</f>
        <v>0</v>
      </c>
      <c r="V469" s="42">
        <f>IF(AJ469=FALSE,0,AJ469)</f>
        <v>0</v>
      </c>
      <c r="W469" s="42">
        <f>IF(AK469=FALSE,0,AK469)</f>
        <v>0</v>
      </c>
      <c r="X469" s="42" t="s">
        <v>28</v>
      </c>
      <c r="Y469" s="42">
        <f>IF(AL469=FALSE,0,AL469)</f>
        <v>0</v>
      </c>
      <c r="Z469" s="42" t="s">
        <v>28</v>
      </c>
      <c r="AC469" s="8" t="b">
        <v>0</v>
      </c>
      <c r="AD469" s="8" t="b">
        <v>0</v>
      </c>
      <c r="AE469" s="8" t="b">
        <v>0</v>
      </c>
      <c r="AF469" s="8">
        <v>722.58</v>
      </c>
      <c r="AG469" s="8" t="b">
        <v>0</v>
      </c>
      <c r="AH469" s="8" t="b">
        <v>0</v>
      </c>
      <c r="AI469" s="8" t="b">
        <v>0</v>
      </c>
      <c r="AJ469" s="8" t="b">
        <v>0</v>
      </c>
      <c r="AK469" s="8" t="b">
        <v>0</v>
      </c>
      <c r="AL469" s="8" t="b">
        <v>0</v>
      </c>
    </row>
    <row r="470" spans="1:41" ht="30" customHeight="1">
      <c r="A470" s="144" t="s">
        <v>32</v>
      </c>
      <c r="B470" s="145" t="s">
        <v>95</v>
      </c>
      <c r="C470" s="141">
        <v>3814.4</v>
      </c>
      <c r="D470" s="145" t="s">
        <v>19</v>
      </c>
      <c r="E470" s="47" t="s">
        <v>20</v>
      </c>
      <c r="F470" s="39">
        <f>G470+I470+J470+L470+Q470+S470+U470+V470+W470+Y470+Z470</f>
        <v>4764872.1900000004</v>
      </c>
      <c r="G470" s="40">
        <v>4764872.1900000004</v>
      </c>
      <c r="H470" s="39">
        <v>0</v>
      </c>
      <c r="I470" s="40">
        <v>0</v>
      </c>
      <c r="J470" s="40">
        <v>0</v>
      </c>
      <c r="K470" s="39">
        <v>0</v>
      </c>
      <c r="L470" s="40">
        <v>0</v>
      </c>
      <c r="M470" s="39">
        <v>0</v>
      </c>
      <c r="N470" s="39">
        <v>0</v>
      </c>
      <c r="O470" s="39">
        <v>0</v>
      </c>
      <c r="P470" s="39">
        <v>0</v>
      </c>
      <c r="Q470" s="40">
        <v>0</v>
      </c>
      <c r="R470" s="39">
        <v>0</v>
      </c>
      <c r="S470" s="40">
        <v>0</v>
      </c>
      <c r="T470" s="39">
        <v>0</v>
      </c>
      <c r="U470" s="40">
        <v>0</v>
      </c>
      <c r="V470" s="40">
        <v>0</v>
      </c>
      <c r="W470" s="40">
        <v>0</v>
      </c>
      <c r="X470" s="39">
        <v>0</v>
      </c>
      <c r="Y470" s="40">
        <v>0</v>
      </c>
      <c r="Z470" s="39">
        <v>0</v>
      </c>
      <c r="AN470" s="6">
        <f>L470-M470</f>
        <v>0</v>
      </c>
    </row>
    <row r="471" spans="1:41" ht="60" customHeight="1">
      <c r="A471" s="144"/>
      <c r="B471" s="146"/>
      <c r="C471" s="142"/>
      <c r="D471" s="146"/>
      <c r="E471" s="47" t="s">
        <v>21</v>
      </c>
      <c r="F471" s="39">
        <f t="shared" ref="F471:F475" si="240">G471+I471+J471+L471+Q471+S471+U471+V471+W471+Y471+Z471</f>
        <v>0</v>
      </c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41" ht="120" customHeight="1">
      <c r="A472" s="144"/>
      <c r="B472" s="146"/>
      <c r="C472" s="142"/>
      <c r="D472" s="146" t="s">
        <v>22</v>
      </c>
      <c r="E472" s="47" t="s">
        <v>23</v>
      </c>
      <c r="F472" s="39">
        <f t="shared" si="240"/>
        <v>0</v>
      </c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41" ht="30" customHeight="1">
      <c r="A473" s="144"/>
      <c r="B473" s="146"/>
      <c r="C473" s="142"/>
      <c r="D473" s="146"/>
      <c r="E473" s="47" t="s">
        <v>24</v>
      </c>
      <c r="F473" s="39">
        <f t="shared" si="240"/>
        <v>0</v>
      </c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41" ht="30" customHeight="1">
      <c r="A474" s="144"/>
      <c r="B474" s="146"/>
      <c r="C474" s="142"/>
      <c r="D474" s="146"/>
      <c r="E474" s="47" t="s">
        <v>25</v>
      </c>
      <c r="F474" s="39">
        <f t="shared" si="240"/>
        <v>0</v>
      </c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41" ht="30" customHeight="1">
      <c r="A475" s="144"/>
      <c r="B475" s="146"/>
      <c r="C475" s="142"/>
      <c r="D475" s="147"/>
      <c r="E475" s="47" t="s">
        <v>26</v>
      </c>
      <c r="F475" s="39">
        <f t="shared" si="240"/>
        <v>0</v>
      </c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41" ht="30" customHeight="1">
      <c r="A476" s="144"/>
      <c r="B476" s="146"/>
      <c r="C476" s="142"/>
      <c r="D476" s="111" t="s">
        <v>27</v>
      </c>
      <c r="E476" s="111"/>
      <c r="F476" s="39">
        <f>F470+F471+F472+F473+F474+F475</f>
        <v>4764872.1900000004</v>
      </c>
      <c r="G476" s="39">
        <f t="shared" ref="G476:Z476" si="241">G470+G471+G472+G473+G474+G475</f>
        <v>4764872.1900000004</v>
      </c>
      <c r="H476" s="39">
        <f t="shared" si="241"/>
        <v>0</v>
      </c>
      <c r="I476" s="39">
        <f t="shared" si="241"/>
        <v>0</v>
      </c>
      <c r="J476" s="39">
        <f t="shared" si="241"/>
        <v>0</v>
      </c>
      <c r="K476" s="39">
        <f t="shared" si="241"/>
        <v>0</v>
      </c>
      <c r="L476" s="39">
        <f t="shared" si="241"/>
        <v>0</v>
      </c>
      <c r="M476" s="39">
        <f t="shared" si="241"/>
        <v>0</v>
      </c>
      <c r="N476" s="39">
        <f t="shared" si="241"/>
        <v>0</v>
      </c>
      <c r="O476" s="39">
        <f t="shared" si="241"/>
        <v>0</v>
      </c>
      <c r="P476" s="39">
        <f t="shared" si="241"/>
        <v>0</v>
      </c>
      <c r="Q476" s="39">
        <f t="shared" si="241"/>
        <v>0</v>
      </c>
      <c r="R476" s="39">
        <f t="shared" si="241"/>
        <v>0</v>
      </c>
      <c r="S476" s="39">
        <f t="shared" si="241"/>
        <v>0</v>
      </c>
      <c r="T476" s="39">
        <f t="shared" si="241"/>
        <v>0</v>
      </c>
      <c r="U476" s="39">
        <f t="shared" si="241"/>
        <v>0</v>
      </c>
      <c r="V476" s="39">
        <f t="shared" si="241"/>
        <v>0</v>
      </c>
      <c r="W476" s="39">
        <f t="shared" si="241"/>
        <v>0</v>
      </c>
      <c r="X476" s="39">
        <f t="shared" si="241"/>
        <v>0</v>
      </c>
      <c r="Y476" s="39">
        <f t="shared" si="241"/>
        <v>0</v>
      </c>
      <c r="Z476" s="39">
        <f t="shared" si="241"/>
        <v>0</v>
      </c>
      <c r="AN476" s="6">
        <f>L476-M476</f>
        <v>0</v>
      </c>
      <c r="AO476" s="14"/>
    </row>
    <row r="477" spans="1:41" ht="75" customHeight="1">
      <c r="A477" s="144"/>
      <c r="B477" s="146"/>
      <c r="C477" s="142"/>
      <c r="D477" s="127" t="s">
        <v>45</v>
      </c>
      <c r="E477" s="128"/>
      <c r="F477" s="41">
        <f>ROUND(F476/C470,2)</f>
        <v>1249.18</v>
      </c>
      <c r="G477" s="41">
        <f>ROUND(G476/C470,2)</f>
        <v>1249.18</v>
      </c>
      <c r="H477" s="41">
        <f>ROUND(H476/C470,2)</f>
        <v>0</v>
      </c>
      <c r="I477" s="41">
        <f>ROUND(I476/C470,2)</f>
        <v>0</v>
      </c>
      <c r="J477" s="41">
        <f>ROUND(J476/C470,2)</f>
        <v>0</v>
      </c>
      <c r="K477" s="41">
        <f>ROUND(K476/C470,2)</f>
        <v>0</v>
      </c>
      <c r="L477" s="41">
        <f>ROUND(L476/C470,2)</f>
        <v>0</v>
      </c>
      <c r="M477" s="41">
        <f>ROUND(M476/C470,2)</f>
        <v>0</v>
      </c>
      <c r="N477" s="41">
        <f>ROUND(N476/C470,2)</f>
        <v>0</v>
      </c>
      <c r="O477" s="41">
        <f>ROUND(O476/C470,2)</f>
        <v>0</v>
      </c>
      <c r="P477" s="41">
        <f>ROUND(P476/C470,2)</f>
        <v>0</v>
      </c>
      <c r="Q477" s="41">
        <f>ROUND(Q476/C470,2)</f>
        <v>0</v>
      </c>
      <c r="R477" s="41">
        <f>ROUND(R476/C470,2)</f>
        <v>0</v>
      </c>
      <c r="S477" s="41">
        <f>ROUND(S476/C470,2)</f>
        <v>0</v>
      </c>
      <c r="T477" s="41">
        <f>ROUND(T476/C470,2)</f>
        <v>0</v>
      </c>
      <c r="U477" s="41">
        <f>ROUND(U476/C470,2)</f>
        <v>0</v>
      </c>
      <c r="V477" s="41">
        <f>ROUND(V476/C470,2)</f>
        <v>0</v>
      </c>
      <c r="W477" s="41">
        <f>ROUND(W476/C470,2)</f>
        <v>0</v>
      </c>
      <c r="X477" s="41">
        <f>ROUND(X476/C470,2)</f>
        <v>0</v>
      </c>
      <c r="Y477" s="41">
        <f>ROUND(Y476/C470,2)</f>
        <v>0</v>
      </c>
      <c r="Z477" s="41">
        <f>ROUND(Z476/C470,2)</f>
        <v>0</v>
      </c>
      <c r="AC477" s="8" t="b">
        <v>0</v>
      </c>
      <c r="AD477" s="8" t="b">
        <v>0</v>
      </c>
      <c r="AE477" s="8" t="b">
        <v>0</v>
      </c>
      <c r="AF477" s="8" t="b">
        <v>0</v>
      </c>
      <c r="AG477" s="8" t="b">
        <v>0</v>
      </c>
      <c r="AH477" s="8" t="b">
        <v>0</v>
      </c>
      <c r="AI477" s="8" t="b">
        <v>0</v>
      </c>
      <c r="AJ477" s="8" t="b">
        <v>0</v>
      </c>
      <c r="AK477" s="8" t="b">
        <v>0</v>
      </c>
      <c r="AL477" s="8" t="b">
        <v>0</v>
      </c>
    </row>
    <row r="478" spans="1:41" ht="90" customHeight="1">
      <c r="A478" s="144"/>
      <c r="B478" s="147"/>
      <c r="C478" s="143"/>
      <c r="D478" s="127" t="s">
        <v>46</v>
      </c>
      <c r="E478" s="128"/>
      <c r="F478" s="39" t="s">
        <v>28</v>
      </c>
      <c r="G478" s="42">
        <f>IF(AC478=FALSE,0,AC478)</f>
        <v>1249.18</v>
      </c>
      <c r="H478" s="42" t="s">
        <v>28</v>
      </c>
      <c r="I478" s="42">
        <f>IF(AD478=FALSE,0,AD478)</f>
        <v>0</v>
      </c>
      <c r="J478" s="42">
        <f>IF(AE478=FALSE,0,AE478)</f>
        <v>0</v>
      </c>
      <c r="K478" s="42" t="s">
        <v>28</v>
      </c>
      <c r="L478" s="42">
        <f>IF(AF478=FALSE,0,AF478)</f>
        <v>0</v>
      </c>
      <c r="M478" s="42" t="s">
        <v>28</v>
      </c>
      <c r="N478" s="42" t="s">
        <v>28</v>
      </c>
      <c r="O478" s="42" t="s">
        <v>28</v>
      </c>
      <c r="P478" s="42" t="s">
        <v>28</v>
      </c>
      <c r="Q478" s="42">
        <f>IF(AG478=FALSE,0,AG478)</f>
        <v>0</v>
      </c>
      <c r="R478" s="42" t="s">
        <v>28</v>
      </c>
      <c r="S478" s="42">
        <f>IF(AH478=FALSE,0,AH478)</f>
        <v>0</v>
      </c>
      <c r="T478" s="42" t="s">
        <v>28</v>
      </c>
      <c r="U478" s="42">
        <f>IF(AI478=FALSE,0,AI478)</f>
        <v>0</v>
      </c>
      <c r="V478" s="42">
        <f>IF(AJ478=FALSE,0,AJ478)</f>
        <v>0</v>
      </c>
      <c r="W478" s="42">
        <f>IF(AK478=FALSE,0,AK478)</f>
        <v>0</v>
      </c>
      <c r="X478" s="42" t="s">
        <v>28</v>
      </c>
      <c r="Y478" s="42">
        <f>IF(AL478=FALSE,0,AL478)</f>
        <v>0</v>
      </c>
      <c r="Z478" s="42" t="s">
        <v>28</v>
      </c>
      <c r="AC478" s="8">
        <v>1249.18</v>
      </c>
      <c r="AD478" s="8" t="b">
        <v>0</v>
      </c>
      <c r="AE478" s="8" t="b">
        <v>0</v>
      </c>
      <c r="AF478" s="8" t="b">
        <v>0</v>
      </c>
      <c r="AG478" s="8" t="b">
        <v>0</v>
      </c>
      <c r="AH478" s="8" t="b">
        <v>0</v>
      </c>
      <c r="AI478" s="8" t="b">
        <v>0</v>
      </c>
      <c r="AJ478" s="8" t="b">
        <v>0</v>
      </c>
      <c r="AK478" s="8" t="b">
        <v>0</v>
      </c>
      <c r="AL478" s="8" t="b">
        <v>0</v>
      </c>
    </row>
    <row r="479" spans="1:41" ht="30" customHeight="1">
      <c r="A479" s="144" t="s">
        <v>33</v>
      </c>
      <c r="B479" s="145" t="s">
        <v>96</v>
      </c>
      <c r="C479" s="110">
        <v>3862.6</v>
      </c>
      <c r="D479" s="145" t="s">
        <v>19</v>
      </c>
      <c r="E479" s="47" t="s">
        <v>20</v>
      </c>
      <c r="F479" s="39">
        <f>G479+I479+J479+L479+Q479+S479+U479+V479+W479+Y479+Z479</f>
        <v>4825082.67</v>
      </c>
      <c r="G479" s="40">
        <v>4825082.67</v>
      </c>
      <c r="H479" s="39">
        <v>0</v>
      </c>
      <c r="I479" s="40">
        <v>0</v>
      </c>
      <c r="J479" s="40">
        <v>0</v>
      </c>
      <c r="K479" s="39">
        <v>0</v>
      </c>
      <c r="L479" s="40">
        <v>0</v>
      </c>
      <c r="M479" s="39">
        <v>0</v>
      </c>
      <c r="N479" s="39">
        <v>0</v>
      </c>
      <c r="O479" s="39">
        <v>0</v>
      </c>
      <c r="P479" s="39">
        <v>0</v>
      </c>
      <c r="Q479" s="40">
        <v>0</v>
      </c>
      <c r="R479" s="39">
        <v>0</v>
      </c>
      <c r="S479" s="40">
        <v>0</v>
      </c>
      <c r="T479" s="39">
        <v>0</v>
      </c>
      <c r="U479" s="40">
        <v>0</v>
      </c>
      <c r="V479" s="40">
        <v>0</v>
      </c>
      <c r="W479" s="40">
        <v>0</v>
      </c>
      <c r="X479" s="39">
        <v>0</v>
      </c>
      <c r="Y479" s="40">
        <v>0</v>
      </c>
      <c r="Z479" s="39">
        <v>0</v>
      </c>
      <c r="AN479" s="6">
        <f>L479-M479</f>
        <v>0</v>
      </c>
    </row>
    <row r="480" spans="1:41" ht="60" customHeight="1">
      <c r="A480" s="144"/>
      <c r="B480" s="146"/>
      <c r="C480" s="110"/>
      <c r="D480" s="146"/>
      <c r="E480" s="47" t="s">
        <v>21</v>
      </c>
      <c r="F480" s="39">
        <f t="shared" ref="F480:F484" si="242">G480+I480+J480+L480+Q480+S480+U480+V480+W480+Y480+Z480</f>
        <v>0</v>
      </c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41" ht="120" customHeight="1">
      <c r="A481" s="144"/>
      <c r="B481" s="146"/>
      <c r="C481" s="110"/>
      <c r="D481" s="146" t="s">
        <v>22</v>
      </c>
      <c r="E481" s="47" t="s">
        <v>23</v>
      </c>
      <c r="F481" s="39">
        <f t="shared" si="242"/>
        <v>0</v>
      </c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41" ht="30" customHeight="1">
      <c r="A482" s="144"/>
      <c r="B482" s="146"/>
      <c r="C482" s="110"/>
      <c r="D482" s="146"/>
      <c r="E482" s="47" t="s">
        <v>24</v>
      </c>
      <c r="F482" s="39">
        <f t="shared" si="242"/>
        <v>0</v>
      </c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41" ht="30" customHeight="1">
      <c r="A483" s="144"/>
      <c r="B483" s="146"/>
      <c r="C483" s="110"/>
      <c r="D483" s="146"/>
      <c r="E483" s="47" t="s">
        <v>25</v>
      </c>
      <c r="F483" s="39">
        <f t="shared" si="242"/>
        <v>0</v>
      </c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41" ht="30" customHeight="1">
      <c r="A484" s="144"/>
      <c r="B484" s="146"/>
      <c r="C484" s="110"/>
      <c r="D484" s="147"/>
      <c r="E484" s="47" t="s">
        <v>26</v>
      </c>
      <c r="F484" s="39">
        <f t="shared" si="242"/>
        <v>0</v>
      </c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41" ht="30" customHeight="1">
      <c r="A485" s="144"/>
      <c r="B485" s="146"/>
      <c r="C485" s="110"/>
      <c r="D485" s="111" t="s">
        <v>27</v>
      </c>
      <c r="E485" s="111"/>
      <c r="F485" s="39">
        <f>F479+F480+F481+F482+F483+F484</f>
        <v>4825082.67</v>
      </c>
      <c r="G485" s="39">
        <f t="shared" ref="G485:Z485" si="243">G479+G480+G481+G482+G483+G484</f>
        <v>4825082.67</v>
      </c>
      <c r="H485" s="39">
        <f t="shared" si="243"/>
        <v>0</v>
      </c>
      <c r="I485" s="39">
        <f t="shared" si="243"/>
        <v>0</v>
      </c>
      <c r="J485" s="39">
        <f t="shared" si="243"/>
        <v>0</v>
      </c>
      <c r="K485" s="39">
        <f t="shared" si="243"/>
        <v>0</v>
      </c>
      <c r="L485" s="39">
        <f t="shared" si="243"/>
        <v>0</v>
      </c>
      <c r="M485" s="39">
        <f t="shared" si="243"/>
        <v>0</v>
      </c>
      <c r="N485" s="39">
        <f t="shared" si="243"/>
        <v>0</v>
      </c>
      <c r="O485" s="39">
        <f t="shared" si="243"/>
        <v>0</v>
      </c>
      <c r="P485" s="39">
        <f t="shared" si="243"/>
        <v>0</v>
      </c>
      <c r="Q485" s="39">
        <f t="shared" si="243"/>
        <v>0</v>
      </c>
      <c r="R485" s="39">
        <f t="shared" si="243"/>
        <v>0</v>
      </c>
      <c r="S485" s="39">
        <f t="shared" si="243"/>
        <v>0</v>
      </c>
      <c r="T485" s="39">
        <f t="shared" si="243"/>
        <v>0</v>
      </c>
      <c r="U485" s="39">
        <f t="shared" si="243"/>
        <v>0</v>
      </c>
      <c r="V485" s="39">
        <f t="shared" si="243"/>
        <v>0</v>
      </c>
      <c r="W485" s="39">
        <f t="shared" si="243"/>
        <v>0</v>
      </c>
      <c r="X485" s="39">
        <f t="shared" si="243"/>
        <v>0</v>
      </c>
      <c r="Y485" s="39">
        <f t="shared" si="243"/>
        <v>0</v>
      </c>
      <c r="Z485" s="39">
        <f t="shared" si="243"/>
        <v>0</v>
      </c>
      <c r="AN485" s="6">
        <f>L485-M485</f>
        <v>0</v>
      </c>
      <c r="AO485" s="14"/>
    </row>
    <row r="486" spans="1:41" ht="75" customHeight="1">
      <c r="A486" s="144"/>
      <c r="B486" s="146"/>
      <c r="C486" s="110"/>
      <c r="D486" s="127" t="s">
        <v>45</v>
      </c>
      <c r="E486" s="128"/>
      <c r="F486" s="41">
        <f>ROUND(F485/C479,2)</f>
        <v>1249.18</v>
      </c>
      <c r="G486" s="41">
        <f>ROUND(G485/C479,2)</f>
        <v>1249.18</v>
      </c>
      <c r="H486" s="41">
        <f>ROUND(H485/C479,2)</f>
        <v>0</v>
      </c>
      <c r="I486" s="41">
        <f>ROUND(I485/C479,2)</f>
        <v>0</v>
      </c>
      <c r="J486" s="41">
        <f>ROUND(J485/C479,2)</f>
        <v>0</v>
      </c>
      <c r="K486" s="41">
        <f>ROUND(K485/C479,2)</f>
        <v>0</v>
      </c>
      <c r="L486" s="41">
        <f>ROUND(L485/C479,2)</f>
        <v>0</v>
      </c>
      <c r="M486" s="41">
        <f>ROUND(M485/C479,2)</f>
        <v>0</v>
      </c>
      <c r="N486" s="41">
        <f>ROUND(N485/C479,2)</f>
        <v>0</v>
      </c>
      <c r="O486" s="41">
        <f>ROUND(O485/C479,2)</f>
        <v>0</v>
      </c>
      <c r="P486" s="41">
        <f>ROUND(P485/C479,2)</f>
        <v>0</v>
      </c>
      <c r="Q486" s="41">
        <f>ROUND(Q485/C479,2)</f>
        <v>0</v>
      </c>
      <c r="R486" s="41">
        <f>ROUND(R485/C479,2)</f>
        <v>0</v>
      </c>
      <c r="S486" s="41">
        <f>ROUND(S485/C479,2)</f>
        <v>0</v>
      </c>
      <c r="T486" s="41">
        <f>ROUND(T485/C479,2)</f>
        <v>0</v>
      </c>
      <c r="U486" s="41">
        <f>ROUND(U485/C479,2)</f>
        <v>0</v>
      </c>
      <c r="V486" s="41">
        <f>ROUND(V485/C479,2)</f>
        <v>0</v>
      </c>
      <c r="W486" s="41">
        <f>ROUND(W485/C479,2)</f>
        <v>0</v>
      </c>
      <c r="X486" s="41">
        <f>ROUND(X485/C479,2)</f>
        <v>0</v>
      </c>
      <c r="Y486" s="41">
        <f>ROUND(Y485/C479,2)</f>
        <v>0</v>
      </c>
      <c r="Z486" s="41">
        <f>ROUND(Z485/C479,2)</f>
        <v>0</v>
      </c>
      <c r="AC486" s="8" t="b">
        <v>0</v>
      </c>
      <c r="AD486" s="8" t="b">
        <v>0</v>
      </c>
      <c r="AE486" s="8" t="b">
        <v>0</v>
      </c>
      <c r="AF486" s="8" t="b">
        <v>0</v>
      </c>
      <c r="AG486" s="8" t="b">
        <v>0</v>
      </c>
      <c r="AH486" s="8" t="b">
        <v>0</v>
      </c>
      <c r="AI486" s="8" t="b">
        <v>0</v>
      </c>
      <c r="AJ486" s="8" t="b">
        <v>0</v>
      </c>
      <c r="AK486" s="8" t="b">
        <v>0</v>
      </c>
      <c r="AL486" s="8" t="b">
        <v>0</v>
      </c>
    </row>
    <row r="487" spans="1:41" ht="90" customHeight="1">
      <c r="A487" s="144"/>
      <c r="B487" s="147"/>
      <c r="C487" s="110"/>
      <c r="D487" s="127" t="s">
        <v>46</v>
      </c>
      <c r="E487" s="128"/>
      <c r="F487" s="39" t="s">
        <v>28</v>
      </c>
      <c r="G487" s="42">
        <f>IF(AC487=FALSE,0,AC487)</f>
        <v>1249.18</v>
      </c>
      <c r="H487" s="42" t="s">
        <v>28</v>
      </c>
      <c r="I487" s="42">
        <f>IF(AD487=FALSE,0,AD487)</f>
        <v>0</v>
      </c>
      <c r="J487" s="42">
        <f>IF(AE487=FALSE,0,AE487)</f>
        <v>0</v>
      </c>
      <c r="K487" s="42" t="s">
        <v>28</v>
      </c>
      <c r="L487" s="42">
        <f>IF(AF487=FALSE,0,AF487)</f>
        <v>0</v>
      </c>
      <c r="M487" s="42" t="s">
        <v>28</v>
      </c>
      <c r="N487" s="42" t="s">
        <v>28</v>
      </c>
      <c r="O487" s="42" t="s">
        <v>28</v>
      </c>
      <c r="P487" s="42" t="s">
        <v>28</v>
      </c>
      <c r="Q487" s="42">
        <f>IF(AG487=FALSE,0,AG487)</f>
        <v>0</v>
      </c>
      <c r="R487" s="42" t="s">
        <v>28</v>
      </c>
      <c r="S487" s="42">
        <f>IF(AH487=FALSE,0,AH487)</f>
        <v>0</v>
      </c>
      <c r="T487" s="42" t="s">
        <v>28</v>
      </c>
      <c r="U487" s="42">
        <f>IF(AI487=FALSE,0,AI487)</f>
        <v>0</v>
      </c>
      <c r="V487" s="42">
        <f>IF(AJ487=FALSE,0,AJ487)</f>
        <v>0</v>
      </c>
      <c r="W487" s="42">
        <f>IF(AK487=FALSE,0,AK487)</f>
        <v>0</v>
      </c>
      <c r="X487" s="42" t="s">
        <v>28</v>
      </c>
      <c r="Y487" s="42">
        <f>IF(AL487=FALSE,0,AL487)</f>
        <v>0</v>
      </c>
      <c r="Z487" s="42" t="s">
        <v>28</v>
      </c>
      <c r="AC487" s="8">
        <v>1249.18</v>
      </c>
      <c r="AD487" s="8" t="b">
        <v>0</v>
      </c>
      <c r="AE487" s="8" t="b">
        <v>0</v>
      </c>
      <c r="AF487" s="8" t="b">
        <v>0</v>
      </c>
      <c r="AG487" s="8" t="b">
        <v>0</v>
      </c>
      <c r="AH487" s="8" t="b">
        <v>0</v>
      </c>
      <c r="AI487" s="8" t="b">
        <v>0</v>
      </c>
      <c r="AJ487" s="8" t="b">
        <v>0</v>
      </c>
      <c r="AK487" s="8" t="b">
        <v>0</v>
      </c>
      <c r="AL487" s="8" t="b">
        <v>0</v>
      </c>
    </row>
    <row r="488" spans="1:41" ht="30" customHeight="1">
      <c r="A488" s="135" t="s">
        <v>34</v>
      </c>
      <c r="B488" s="145" t="s">
        <v>378</v>
      </c>
      <c r="C488" s="141">
        <v>10798</v>
      </c>
      <c r="D488" s="202" t="s">
        <v>19</v>
      </c>
      <c r="E488" s="50" t="s">
        <v>20</v>
      </c>
      <c r="F488" s="39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1:41" ht="60" customHeight="1">
      <c r="A489" s="136"/>
      <c r="B489" s="146"/>
      <c r="C489" s="142"/>
      <c r="D489" s="203"/>
      <c r="E489" s="50" t="s">
        <v>21</v>
      </c>
      <c r="F489" s="39">
        <f t="shared" ref="F489:F493" si="244">G489+I489+J489+L489+Q489+S489+U489+V489+W489+Y489+Z489</f>
        <v>57000</v>
      </c>
      <c r="G489" s="42"/>
      <c r="H489" s="42"/>
      <c r="I489" s="42">
        <v>57000</v>
      </c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1:41" ht="105" customHeight="1">
      <c r="A490" s="136"/>
      <c r="B490" s="146"/>
      <c r="C490" s="142"/>
      <c r="D490" s="202" t="s">
        <v>22</v>
      </c>
      <c r="E490" s="50" t="s">
        <v>23</v>
      </c>
      <c r="F490" s="39">
        <f t="shared" si="244"/>
        <v>0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1:41" ht="15" customHeight="1">
      <c r="A491" s="136"/>
      <c r="B491" s="146"/>
      <c r="C491" s="142"/>
      <c r="D491" s="204"/>
      <c r="E491" s="50" t="s">
        <v>24</v>
      </c>
      <c r="F491" s="39">
        <f t="shared" si="244"/>
        <v>5643000</v>
      </c>
      <c r="G491" s="42"/>
      <c r="H491" s="42"/>
      <c r="I491" s="42">
        <v>5643000</v>
      </c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1:41" ht="15" customHeight="1">
      <c r="A492" s="136"/>
      <c r="B492" s="146"/>
      <c r="C492" s="142"/>
      <c r="D492" s="204"/>
      <c r="E492" s="50" t="s">
        <v>25</v>
      </c>
      <c r="F492" s="39">
        <f t="shared" si="244"/>
        <v>0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1:41" ht="15" customHeight="1">
      <c r="A493" s="136"/>
      <c r="B493" s="146"/>
      <c r="C493" s="142"/>
      <c r="D493" s="203"/>
      <c r="E493" s="50" t="s">
        <v>26</v>
      </c>
      <c r="F493" s="39">
        <f t="shared" si="244"/>
        <v>0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1:41" ht="28.5" customHeight="1">
      <c r="A494" s="136"/>
      <c r="B494" s="146"/>
      <c r="C494" s="142"/>
      <c r="D494" s="172" t="s">
        <v>27</v>
      </c>
      <c r="E494" s="128"/>
      <c r="F494" s="39">
        <f>F488+F489+F490+F491+F492+F493</f>
        <v>5700000</v>
      </c>
      <c r="G494" s="39">
        <f t="shared" ref="G494:Z494" si="245">G488+G489+G490+G491+G492+G493</f>
        <v>0</v>
      </c>
      <c r="H494" s="39">
        <f t="shared" si="245"/>
        <v>0</v>
      </c>
      <c r="I494" s="39">
        <f t="shared" si="245"/>
        <v>5700000</v>
      </c>
      <c r="J494" s="39">
        <f t="shared" si="245"/>
        <v>0</v>
      </c>
      <c r="K494" s="39">
        <f t="shared" si="245"/>
        <v>0</v>
      </c>
      <c r="L494" s="39">
        <f t="shared" si="245"/>
        <v>0</v>
      </c>
      <c r="M494" s="39">
        <f t="shared" si="245"/>
        <v>0</v>
      </c>
      <c r="N494" s="39">
        <f t="shared" si="245"/>
        <v>0</v>
      </c>
      <c r="O494" s="39">
        <f t="shared" si="245"/>
        <v>0</v>
      </c>
      <c r="P494" s="39">
        <f t="shared" si="245"/>
        <v>0</v>
      </c>
      <c r="Q494" s="39">
        <f t="shared" si="245"/>
        <v>0</v>
      </c>
      <c r="R494" s="39">
        <f t="shared" si="245"/>
        <v>0</v>
      </c>
      <c r="S494" s="39">
        <f t="shared" si="245"/>
        <v>0</v>
      </c>
      <c r="T494" s="39">
        <f t="shared" si="245"/>
        <v>0</v>
      </c>
      <c r="U494" s="39">
        <f t="shared" si="245"/>
        <v>0</v>
      </c>
      <c r="V494" s="39">
        <f t="shared" si="245"/>
        <v>0</v>
      </c>
      <c r="W494" s="39">
        <f t="shared" si="245"/>
        <v>0</v>
      </c>
      <c r="X494" s="39">
        <f t="shared" si="245"/>
        <v>0</v>
      </c>
      <c r="Y494" s="39">
        <f t="shared" si="245"/>
        <v>0</v>
      </c>
      <c r="Z494" s="39">
        <f t="shared" si="245"/>
        <v>0</v>
      </c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O494" s="14"/>
    </row>
    <row r="495" spans="1:41" ht="90" customHeight="1">
      <c r="A495" s="136"/>
      <c r="B495" s="146"/>
      <c r="C495" s="142"/>
      <c r="D495" s="172" t="s">
        <v>45</v>
      </c>
      <c r="E495" s="128"/>
      <c r="F495" s="39" t="s">
        <v>339</v>
      </c>
      <c r="G495" s="39" t="s">
        <v>339</v>
      </c>
      <c r="H495" s="39" t="s">
        <v>339</v>
      </c>
      <c r="I495" s="42">
        <f>I494/C488</f>
        <v>527.87553250601968</v>
      </c>
      <c r="J495" s="42" t="s">
        <v>339</v>
      </c>
      <c r="K495" s="42" t="s">
        <v>339</v>
      </c>
      <c r="L495" s="42" t="s">
        <v>339</v>
      </c>
      <c r="M495" s="42" t="s">
        <v>339</v>
      </c>
      <c r="N495" s="42" t="s">
        <v>339</v>
      </c>
      <c r="O495" s="42" t="s">
        <v>339</v>
      </c>
      <c r="P495" s="42" t="s">
        <v>339</v>
      </c>
      <c r="Q495" s="42" t="s">
        <v>339</v>
      </c>
      <c r="R495" s="42" t="s">
        <v>339</v>
      </c>
      <c r="S495" s="42" t="s">
        <v>339</v>
      </c>
      <c r="T495" s="42" t="s">
        <v>339</v>
      </c>
      <c r="U495" s="42" t="s">
        <v>339</v>
      </c>
      <c r="V495" s="42" t="s">
        <v>339</v>
      </c>
      <c r="W495" s="42" t="s">
        <v>339</v>
      </c>
      <c r="X495" s="42" t="s">
        <v>339</v>
      </c>
      <c r="Y495" s="42" t="s">
        <v>339</v>
      </c>
      <c r="Z495" s="42" t="s">
        <v>339</v>
      </c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1:41" ht="90" customHeight="1">
      <c r="A496" s="137"/>
      <c r="B496" s="147"/>
      <c r="C496" s="143"/>
      <c r="D496" s="172" t="s">
        <v>46</v>
      </c>
      <c r="E496" s="128"/>
      <c r="F496" s="39" t="s">
        <v>339</v>
      </c>
      <c r="G496" s="39" t="s">
        <v>339</v>
      </c>
      <c r="H496" s="39" t="s">
        <v>339</v>
      </c>
      <c r="I496" s="42">
        <v>1593.56</v>
      </c>
      <c r="J496" s="42" t="s">
        <v>339</v>
      </c>
      <c r="K496" s="42" t="s">
        <v>339</v>
      </c>
      <c r="L496" s="42" t="s">
        <v>339</v>
      </c>
      <c r="M496" s="42" t="s">
        <v>339</v>
      </c>
      <c r="N496" s="42" t="s">
        <v>339</v>
      </c>
      <c r="O496" s="42" t="s">
        <v>339</v>
      </c>
      <c r="P496" s="42" t="s">
        <v>339</v>
      </c>
      <c r="Q496" s="42" t="s">
        <v>339</v>
      </c>
      <c r="R496" s="42" t="s">
        <v>339</v>
      </c>
      <c r="S496" s="42" t="s">
        <v>339</v>
      </c>
      <c r="T496" s="42" t="s">
        <v>339</v>
      </c>
      <c r="U496" s="42" t="s">
        <v>339</v>
      </c>
      <c r="V496" s="42" t="s">
        <v>339</v>
      </c>
      <c r="W496" s="42" t="s">
        <v>339</v>
      </c>
      <c r="X496" s="42" t="s">
        <v>339</v>
      </c>
      <c r="Y496" s="42" t="s">
        <v>339</v>
      </c>
      <c r="Z496" s="42" t="s">
        <v>339</v>
      </c>
      <c r="AC496" s="8" t="b">
        <v>0</v>
      </c>
      <c r="AD496" s="8" t="b">
        <v>0</v>
      </c>
      <c r="AE496" s="8" t="b">
        <v>0</v>
      </c>
      <c r="AF496" s="8" t="b">
        <v>0</v>
      </c>
      <c r="AG496" s="8" t="b">
        <v>0</v>
      </c>
      <c r="AH496" s="8" t="b">
        <v>0</v>
      </c>
      <c r="AI496" s="8" t="b">
        <v>0</v>
      </c>
      <c r="AJ496" s="8" t="b">
        <v>0</v>
      </c>
      <c r="AK496" s="8" t="b">
        <v>0</v>
      </c>
      <c r="AL496" s="8" t="b">
        <v>0</v>
      </c>
    </row>
    <row r="497" spans="1:41" ht="30" customHeight="1">
      <c r="A497" s="135"/>
      <c r="B497" s="145" t="s">
        <v>394</v>
      </c>
      <c r="C497" s="110">
        <f>C443+C452+C461+C470+C479+C488</f>
        <v>29481.3</v>
      </c>
      <c r="D497" s="109" t="s">
        <v>19</v>
      </c>
      <c r="E497" s="47" t="s">
        <v>20</v>
      </c>
      <c r="F497" s="39">
        <f>G497+I497+J497+L497+Q497+S497+U497+V497+W497+Y497+Z497</f>
        <v>17548481.66</v>
      </c>
      <c r="G497" s="40">
        <f>G443+G452+G461+G470+G479+G488</f>
        <v>14003182.880000001</v>
      </c>
      <c r="H497" s="40">
        <f t="shared" ref="H497:Z502" si="246">H443+H452+H461+H470+H479+H488</f>
        <v>0</v>
      </c>
      <c r="I497" s="40">
        <f t="shared" si="246"/>
        <v>0</v>
      </c>
      <c r="J497" s="40">
        <f t="shared" si="246"/>
        <v>0</v>
      </c>
      <c r="K497" s="40">
        <f t="shared" si="246"/>
        <v>0</v>
      </c>
      <c r="L497" s="40">
        <f t="shared" si="246"/>
        <v>3141055.26</v>
      </c>
      <c r="M497" s="40">
        <f t="shared" si="246"/>
        <v>3141055.26</v>
      </c>
      <c r="N497" s="40">
        <f t="shared" si="246"/>
        <v>676840</v>
      </c>
      <c r="O497" s="40">
        <f t="shared" si="246"/>
        <v>0</v>
      </c>
      <c r="P497" s="40">
        <f t="shared" si="246"/>
        <v>0</v>
      </c>
      <c r="Q497" s="40">
        <f t="shared" si="246"/>
        <v>0</v>
      </c>
      <c r="R497" s="40">
        <f t="shared" si="246"/>
        <v>0</v>
      </c>
      <c r="S497" s="40">
        <f t="shared" si="246"/>
        <v>0</v>
      </c>
      <c r="T497" s="40">
        <f t="shared" si="246"/>
        <v>0</v>
      </c>
      <c r="U497" s="40">
        <f t="shared" si="246"/>
        <v>404243.52</v>
      </c>
      <c r="V497" s="40">
        <f t="shared" si="246"/>
        <v>0</v>
      </c>
      <c r="W497" s="40">
        <f t="shared" si="246"/>
        <v>0</v>
      </c>
      <c r="X497" s="40">
        <f t="shared" si="246"/>
        <v>0</v>
      </c>
      <c r="Y497" s="40">
        <f t="shared" si="246"/>
        <v>0</v>
      </c>
      <c r="Z497" s="40">
        <f t="shared" si="246"/>
        <v>0</v>
      </c>
      <c r="AN497" s="6">
        <f>L497-M497</f>
        <v>0</v>
      </c>
    </row>
    <row r="498" spans="1:41" ht="60" customHeight="1">
      <c r="A498" s="136"/>
      <c r="B498" s="146"/>
      <c r="C498" s="110"/>
      <c r="D498" s="109"/>
      <c r="E498" s="47" t="s">
        <v>21</v>
      </c>
      <c r="F498" s="39">
        <f t="shared" ref="F498:F502" si="247">G498+I498+J498+L498+Q498+S498+U498+V498+W498+Y498+Z498</f>
        <v>57000</v>
      </c>
      <c r="G498" s="40">
        <f t="shared" ref="G498:V502" si="248">G444+G453+G462+G471+G480+G489</f>
        <v>0</v>
      </c>
      <c r="H498" s="40">
        <f t="shared" si="248"/>
        <v>0</v>
      </c>
      <c r="I498" s="40">
        <f t="shared" si="248"/>
        <v>57000</v>
      </c>
      <c r="J498" s="40">
        <f t="shared" si="248"/>
        <v>0</v>
      </c>
      <c r="K498" s="40">
        <f t="shared" si="248"/>
        <v>0</v>
      </c>
      <c r="L498" s="40">
        <f t="shared" si="248"/>
        <v>0</v>
      </c>
      <c r="M498" s="40">
        <f t="shared" si="248"/>
        <v>0</v>
      </c>
      <c r="N498" s="40">
        <f t="shared" si="248"/>
        <v>0</v>
      </c>
      <c r="O498" s="40">
        <f t="shared" si="248"/>
        <v>0</v>
      </c>
      <c r="P498" s="40">
        <f t="shared" si="248"/>
        <v>0</v>
      </c>
      <c r="Q498" s="40">
        <f t="shared" si="248"/>
        <v>0</v>
      </c>
      <c r="R498" s="40">
        <f t="shared" si="248"/>
        <v>0</v>
      </c>
      <c r="S498" s="40">
        <f t="shared" si="248"/>
        <v>0</v>
      </c>
      <c r="T498" s="40">
        <f t="shared" si="248"/>
        <v>0</v>
      </c>
      <c r="U498" s="40">
        <f t="shared" si="248"/>
        <v>0</v>
      </c>
      <c r="V498" s="40">
        <f t="shared" si="248"/>
        <v>0</v>
      </c>
      <c r="W498" s="40">
        <f t="shared" si="246"/>
        <v>0</v>
      </c>
      <c r="X498" s="40">
        <f t="shared" si="246"/>
        <v>0</v>
      </c>
      <c r="Y498" s="40">
        <f t="shared" si="246"/>
        <v>0</v>
      </c>
      <c r="Z498" s="40">
        <f t="shared" si="246"/>
        <v>0</v>
      </c>
    </row>
    <row r="499" spans="1:41" ht="120" customHeight="1">
      <c r="A499" s="136"/>
      <c r="B499" s="146"/>
      <c r="C499" s="110"/>
      <c r="D499" s="109" t="s">
        <v>22</v>
      </c>
      <c r="E499" s="47" t="s">
        <v>23</v>
      </c>
      <c r="F499" s="39">
        <f t="shared" si="247"/>
        <v>0</v>
      </c>
      <c r="G499" s="40">
        <f t="shared" si="248"/>
        <v>0</v>
      </c>
      <c r="H499" s="40">
        <f t="shared" si="246"/>
        <v>0</v>
      </c>
      <c r="I499" s="40">
        <f t="shared" si="246"/>
        <v>0</v>
      </c>
      <c r="J499" s="40">
        <f t="shared" si="246"/>
        <v>0</v>
      </c>
      <c r="K499" s="40">
        <f t="shared" si="246"/>
        <v>0</v>
      </c>
      <c r="L499" s="40">
        <f t="shared" si="246"/>
        <v>0</v>
      </c>
      <c r="M499" s="40">
        <f t="shared" si="246"/>
        <v>0</v>
      </c>
      <c r="N499" s="40">
        <f t="shared" si="246"/>
        <v>0</v>
      </c>
      <c r="O499" s="40">
        <f t="shared" si="246"/>
        <v>0</v>
      </c>
      <c r="P499" s="40">
        <f t="shared" si="246"/>
        <v>0</v>
      </c>
      <c r="Q499" s="40">
        <f t="shared" si="246"/>
        <v>0</v>
      </c>
      <c r="R499" s="40">
        <f t="shared" si="246"/>
        <v>0</v>
      </c>
      <c r="S499" s="40">
        <f t="shared" si="246"/>
        <v>0</v>
      </c>
      <c r="T499" s="40">
        <f t="shared" si="246"/>
        <v>0</v>
      </c>
      <c r="U499" s="40">
        <f t="shared" si="246"/>
        <v>0</v>
      </c>
      <c r="V499" s="40">
        <f t="shared" si="246"/>
        <v>0</v>
      </c>
      <c r="W499" s="40">
        <f t="shared" si="246"/>
        <v>0</v>
      </c>
      <c r="X499" s="40">
        <f t="shared" si="246"/>
        <v>0</v>
      </c>
      <c r="Y499" s="40">
        <f t="shared" si="246"/>
        <v>0</v>
      </c>
      <c r="Z499" s="40">
        <f t="shared" si="246"/>
        <v>0</v>
      </c>
    </row>
    <row r="500" spans="1:41" ht="30" customHeight="1">
      <c r="A500" s="136"/>
      <c r="B500" s="146"/>
      <c r="C500" s="110"/>
      <c r="D500" s="109"/>
      <c r="E500" s="47" t="s">
        <v>24</v>
      </c>
      <c r="F500" s="39">
        <f t="shared" si="247"/>
        <v>5643000</v>
      </c>
      <c r="G500" s="40">
        <f t="shared" si="248"/>
        <v>0</v>
      </c>
      <c r="H500" s="40">
        <f t="shared" si="246"/>
        <v>0</v>
      </c>
      <c r="I500" s="40">
        <f t="shared" si="246"/>
        <v>5643000</v>
      </c>
      <c r="J500" s="40">
        <f t="shared" si="246"/>
        <v>0</v>
      </c>
      <c r="K500" s="40">
        <f t="shared" si="246"/>
        <v>0</v>
      </c>
      <c r="L500" s="40">
        <f t="shared" si="246"/>
        <v>0</v>
      </c>
      <c r="M500" s="40">
        <f t="shared" si="246"/>
        <v>0</v>
      </c>
      <c r="N500" s="40">
        <f t="shared" si="246"/>
        <v>0</v>
      </c>
      <c r="O500" s="40">
        <f t="shared" si="246"/>
        <v>0</v>
      </c>
      <c r="P500" s="40">
        <f t="shared" si="246"/>
        <v>0</v>
      </c>
      <c r="Q500" s="40">
        <f t="shared" si="246"/>
        <v>0</v>
      </c>
      <c r="R500" s="40">
        <f t="shared" si="246"/>
        <v>0</v>
      </c>
      <c r="S500" s="40">
        <f t="shared" si="246"/>
        <v>0</v>
      </c>
      <c r="T500" s="40">
        <f t="shared" si="246"/>
        <v>0</v>
      </c>
      <c r="U500" s="40">
        <f t="shared" si="246"/>
        <v>0</v>
      </c>
      <c r="V500" s="40">
        <f t="shared" si="246"/>
        <v>0</v>
      </c>
      <c r="W500" s="40">
        <f t="shared" si="246"/>
        <v>0</v>
      </c>
      <c r="X500" s="40">
        <f t="shared" si="246"/>
        <v>0</v>
      </c>
      <c r="Y500" s="40">
        <f t="shared" si="246"/>
        <v>0</v>
      </c>
      <c r="Z500" s="40">
        <f t="shared" si="246"/>
        <v>0</v>
      </c>
    </row>
    <row r="501" spans="1:41" ht="30" customHeight="1">
      <c r="A501" s="136"/>
      <c r="B501" s="146"/>
      <c r="C501" s="110"/>
      <c r="D501" s="109"/>
      <c r="E501" s="47" t="s">
        <v>25</v>
      </c>
      <c r="F501" s="39">
        <f t="shared" si="247"/>
        <v>0</v>
      </c>
      <c r="G501" s="40">
        <f t="shared" si="248"/>
        <v>0</v>
      </c>
      <c r="H501" s="40">
        <f t="shared" si="246"/>
        <v>0</v>
      </c>
      <c r="I501" s="40">
        <f t="shared" si="246"/>
        <v>0</v>
      </c>
      <c r="J501" s="40">
        <f t="shared" si="246"/>
        <v>0</v>
      </c>
      <c r="K501" s="40">
        <f t="shared" si="246"/>
        <v>0</v>
      </c>
      <c r="L501" s="40">
        <f t="shared" si="246"/>
        <v>0</v>
      </c>
      <c r="M501" s="40">
        <f t="shared" si="246"/>
        <v>0</v>
      </c>
      <c r="N501" s="40">
        <f t="shared" si="246"/>
        <v>0</v>
      </c>
      <c r="O501" s="40">
        <f t="shared" si="246"/>
        <v>0</v>
      </c>
      <c r="P501" s="40">
        <f t="shared" si="246"/>
        <v>0</v>
      </c>
      <c r="Q501" s="40">
        <f t="shared" si="246"/>
        <v>0</v>
      </c>
      <c r="R501" s="40">
        <f t="shared" si="246"/>
        <v>0</v>
      </c>
      <c r="S501" s="40">
        <f t="shared" si="246"/>
        <v>0</v>
      </c>
      <c r="T501" s="40">
        <f t="shared" si="246"/>
        <v>0</v>
      </c>
      <c r="U501" s="40">
        <f t="shared" si="246"/>
        <v>0</v>
      </c>
      <c r="V501" s="40">
        <f t="shared" si="246"/>
        <v>0</v>
      </c>
      <c r="W501" s="40">
        <f t="shared" si="246"/>
        <v>0</v>
      </c>
      <c r="X501" s="40">
        <f t="shared" si="246"/>
        <v>0</v>
      </c>
      <c r="Y501" s="40">
        <f t="shared" si="246"/>
        <v>0</v>
      </c>
      <c r="Z501" s="40">
        <f t="shared" si="246"/>
        <v>0</v>
      </c>
    </row>
    <row r="502" spans="1:41" ht="30" customHeight="1">
      <c r="A502" s="136"/>
      <c r="B502" s="146"/>
      <c r="C502" s="110"/>
      <c r="D502" s="109"/>
      <c r="E502" s="47" t="s">
        <v>26</v>
      </c>
      <c r="F502" s="39">
        <f t="shared" si="247"/>
        <v>0</v>
      </c>
      <c r="G502" s="40">
        <f t="shared" si="248"/>
        <v>0</v>
      </c>
      <c r="H502" s="40">
        <f t="shared" si="246"/>
        <v>0</v>
      </c>
      <c r="I502" s="40">
        <f t="shared" si="246"/>
        <v>0</v>
      </c>
      <c r="J502" s="40">
        <f t="shared" si="246"/>
        <v>0</v>
      </c>
      <c r="K502" s="40">
        <f t="shared" si="246"/>
        <v>0</v>
      </c>
      <c r="L502" s="40">
        <f t="shared" si="246"/>
        <v>0</v>
      </c>
      <c r="M502" s="40">
        <f t="shared" si="246"/>
        <v>0</v>
      </c>
      <c r="N502" s="40">
        <f t="shared" si="246"/>
        <v>0</v>
      </c>
      <c r="O502" s="40">
        <f t="shared" si="246"/>
        <v>0</v>
      </c>
      <c r="P502" s="40">
        <f t="shared" si="246"/>
        <v>0</v>
      </c>
      <c r="Q502" s="40">
        <f t="shared" si="246"/>
        <v>0</v>
      </c>
      <c r="R502" s="40">
        <f t="shared" si="246"/>
        <v>0</v>
      </c>
      <c r="S502" s="40">
        <f t="shared" si="246"/>
        <v>0</v>
      </c>
      <c r="T502" s="40">
        <f t="shared" si="246"/>
        <v>0</v>
      </c>
      <c r="U502" s="40">
        <f t="shared" si="246"/>
        <v>0</v>
      </c>
      <c r="V502" s="40">
        <f t="shared" si="246"/>
        <v>0</v>
      </c>
      <c r="W502" s="40">
        <f t="shared" si="246"/>
        <v>0</v>
      </c>
      <c r="X502" s="40">
        <f t="shared" si="246"/>
        <v>0</v>
      </c>
      <c r="Y502" s="40">
        <f t="shared" si="246"/>
        <v>0</v>
      </c>
      <c r="Z502" s="40">
        <f t="shared" si="246"/>
        <v>0</v>
      </c>
    </row>
    <row r="503" spans="1:41" s="2" customFormat="1" ht="30" customHeight="1">
      <c r="A503" s="136"/>
      <c r="B503" s="146"/>
      <c r="C503" s="110"/>
      <c r="D503" s="111" t="s">
        <v>27</v>
      </c>
      <c r="E503" s="111"/>
      <c r="F503" s="39">
        <f>F497+F498+F499+F500+F501+F502</f>
        <v>23248481.66</v>
      </c>
      <c r="G503" s="39">
        <f t="shared" ref="G503:Z503" si="249">G497+G498+G499+G500+G501+G502</f>
        <v>14003182.880000001</v>
      </c>
      <c r="H503" s="39">
        <f t="shared" si="249"/>
        <v>0</v>
      </c>
      <c r="I503" s="39">
        <f t="shared" si="249"/>
        <v>5700000</v>
      </c>
      <c r="J503" s="39">
        <f t="shared" si="249"/>
        <v>0</v>
      </c>
      <c r="K503" s="39">
        <f t="shared" si="249"/>
        <v>0</v>
      </c>
      <c r="L503" s="39">
        <f t="shared" si="249"/>
        <v>3141055.26</v>
      </c>
      <c r="M503" s="39">
        <f t="shared" si="249"/>
        <v>3141055.26</v>
      </c>
      <c r="N503" s="39">
        <f t="shared" si="249"/>
        <v>676840</v>
      </c>
      <c r="O503" s="39">
        <f t="shared" si="249"/>
        <v>0</v>
      </c>
      <c r="P503" s="39">
        <f t="shared" si="249"/>
        <v>0</v>
      </c>
      <c r="Q503" s="39">
        <f t="shared" si="249"/>
        <v>0</v>
      </c>
      <c r="R503" s="39">
        <f t="shared" si="249"/>
        <v>0</v>
      </c>
      <c r="S503" s="39">
        <f t="shared" si="249"/>
        <v>0</v>
      </c>
      <c r="T503" s="39">
        <f t="shared" si="249"/>
        <v>0</v>
      </c>
      <c r="U503" s="39">
        <f t="shared" si="249"/>
        <v>404243.52</v>
      </c>
      <c r="V503" s="39">
        <f t="shared" si="249"/>
        <v>0</v>
      </c>
      <c r="W503" s="39">
        <f t="shared" si="249"/>
        <v>0</v>
      </c>
      <c r="X503" s="39">
        <f t="shared" si="249"/>
        <v>0</v>
      </c>
      <c r="Y503" s="39">
        <f t="shared" si="249"/>
        <v>0</v>
      </c>
      <c r="Z503" s="39">
        <f t="shared" si="249"/>
        <v>0</v>
      </c>
      <c r="AN503" s="6">
        <f>L503-M503</f>
        <v>0</v>
      </c>
      <c r="AO503" s="14"/>
    </row>
    <row r="504" spans="1:41" ht="75" customHeight="1">
      <c r="A504" s="136"/>
      <c r="B504" s="146"/>
      <c r="C504" s="110"/>
      <c r="D504" s="127" t="s">
        <v>45</v>
      </c>
      <c r="E504" s="128"/>
      <c r="F504" s="41">
        <f>ROUND(F503/C497,2)</f>
        <v>788.58</v>
      </c>
      <c r="G504" s="41">
        <f>ROUND(G503/C497,2)</f>
        <v>474.99</v>
      </c>
      <c r="H504" s="41">
        <f>ROUND(H503/C497,2)</f>
        <v>0</v>
      </c>
      <c r="I504" s="41">
        <f>ROUND(I503/C497,2)</f>
        <v>193.34</v>
      </c>
      <c r="J504" s="41">
        <f>ROUND(J503/C497,2)</f>
        <v>0</v>
      </c>
      <c r="K504" s="41">
        <f>ROUND(K503/C497,2)</f>
        <v>0</v>
      </c>
      <c r="L504" s="41">
        <f>ROUND(L503/C497,2)</f>
        <v>106.54</v>
      </c>
      <c r="M504" s="41">
        <f>ROUND(M503/C497,2)</f>
        <v>106.54</v>
      </c>
      <c r="N504" s="41">
        <f>ROUND(N503/C497,2)</f>
        <v>22.96</v>
      </c>
      <c r="O504" s="41">
        <f>ROUND(O503/C497,2)</f>
        <v>0</v>
      </c>
      <c r="P504" s="41">
        <f>ROUND(P503/C497,2)</f>
        <v>0</v>
      </c>
      <c r="Q504" s="41">
        <f>ROUND(Q503/C497,2)</f>
        <v>0</v>
      </c>
      <c r="R504" s="41">
        <f>ROUND(R503/C497,2)</f>
        <v>0</v>
      </c>
      <c r="S504" s="41">
        <f>ROUND(S503/C497,2)</f>
        <v>0</v>
      </c>
      <c r="T504" s="41">
        <f>ROUND(T503/C497,2)</f>
        <v>0</v>
      </c>
      <c r="U504" s="41">
        <f>ROUND(U503/C497,2)</f>
        <v>13.71</v>
      </c>
      <c r="V504" s="41">
        <f>ROUND(V503/C497,2)</f>
        <v>0</v>
      </c>
      <c r="W504" s="41">
        <f>ROUND(W503/C497,2)</f>
        <v>0</v>
      </c>
      <c r="X504" s="41">
        <f>ROUND(X503/C497,2)</f>
        <v>0</v>
      </c>
      <c r="Y504" s="41">
        <f>ROUND(Y503/C497,2)</f>
        <v>0</v>
      </c>
      <c r="Z504" s="41">
        <f>ROUND(Z503/C497,2)</f>
        <v>0</v>
      </c>
      <c r="AC504" s="8" t="b">
        <v>0</v>
      </c>
      <c r="AD504" s="8" t="b">
        <v>0</v>
      </c>
      <c r="AE504" s="8" t="b">
        <v>0</v>
      </c>
      <c r="AF504" s="8" t="b">
        <v>0</v>
      </c>
      <c r="AG504" s="8" t="b">
        <v>0</v>
      </c>
      <c r="AH504" s="8" t="b">
        <v>0</v>
      </c>
      <c r="AI504" s="8" t="b">
        <v>0</v>
      </c>
      <c r="AJ504" s="8" t="b">
        <v>0</v>
      </c>
      <c r="AK504" s="8" t="b">
        <v>0</v>
      </c>
      <c r="AL504" s="8" t="b">
        <v>0</v>
      </c>
    </row>
    <row r="505" spans="1:41" ht="90" customHeight="1">
      <c r="A505" s="137"/>
      <c r="B505" s="147"/>
      <c r="C505" s="110"/>
      <c r="D505" s="127" t="s">
        <v>46</v>
      </c>
      <c r="E505" s="128"/>
      <c r="F505" s="39" t="s">
        <v>28</v>
      </c>
      <c r="G505" s="42">
        <f>IF(AC505=FALSE,0,AC505)</f>
        <v>0</v>
      </c>
      <c r="H505" s="42" t="s">
        <v>28</v>
      </c>
      <c r="I505" s="42">
        <f>IF(AD505=FALSE,0,AD505)</f>
        <v>0</v>
      </c>
      <c r="J505" s="42">
        <f>IF(AE505=FALSE,0,AE505)</f>
        <v>0</v>
      </c>
      <c r="K505" s="42" t="s">
        <v>28</v>
      </c>
      <c r="L505" s="42">
        <f>IF(AF505=FALSE,0,AF505)</f>
        <v>0</v>
      </c>
      <c r="M505" s="42" t="s">
        <v>28</v>
      </c>
      <c r="N505" s="42" t="s">
        <v>28</v>
      </c>
      <c r="O505" s="42" t="s">
        <v>28</v>
      </c>
      <c r="P505" s="42" t="s">
        <v>28</v>
      </c>
      <c r="Q505" s="42">
        <f>IF(AG505=FALSE,0,AG505)</f>
        <v>0</v>
      </c>
      <c r="R505" s="42" t="s">
        <v>28</v>
      </c>
      <c r="S505" s="42">
        <f>IF(AH505=FALSE,0,AH505)</f>
        <v>0</v>
      </c>
      <c r="T505" s="42" t="s">
        <v>28</v>
      </c>
      <c r="U505" s="42">
        <f>IF(AI505=FALSE,0,AI505)</f>
        <v>0</v>
      </c>
      <c r="V505" s="42">
        <f>IF(AJ505=FALSE,0,AJ505)</f>
        <v>0</v>
      </c>
      <c r="W505" s="42">
        <f>IF(AK505=FALSE,0,AK505)</f>
        <v>0</v>
      </c>
      <c r="X505" s="42" t="s">
        <v>28</v>
      </c>
      <c r="Y505" s="42">
        <f>IF(AL505=FALSE,0,AL505)</f>
        <v>0</v>
      </c>
      <c r="Z505" s="42" t="s">
        <v>28</v>
      </c>
      <c r="AC505" s="8" t="b">
        <v>0</v>
      </c>
      <c r="AD505" s="8" t="b">
        <v>0</v>
      </c>
      <c r="AE505" s="8" t="b">
        <v>0</v>
      </c>
      <c r="AF505" s="8" t="b">
        <v>0</v>
      </c>
      <c r="AG505" s="8" t="b">
        <v>0</v>
      </c>
      <c r="AH505" s="8" t="b">
        <v>0</v>
      </c>
      <c r="AI505" s="8" t="b">
        <v>0</v>
      </c>
      <c r="AJ505" s="8" t="b">
        <v>0</v>
      </c>
      <c r="AK505" s="8" t="b">
        <v>0</v>
      </c>
      <c r="AL505" s="8" t="b">
        <v>0</v>
      </c>
    </row>
    <row r="506" spans="1:41" ht="30" customHeight="1">
      <c r="A506" s="135"/>
      <c r="B506" s="145" t="s">
        <v>395</v>
      </c>
      <c r="C506" s="110">
        <f>C497</f>
        <v>29481.3</v>
      </c>
      <c r="D506" s="109" t="s">
        <v>19</v>
      </c>
      <c r="E506" s="47" t="s">
        <v>20</v>
      </c>
      <c r="F506" s="39">
        <f>G506+I506+J506+L506+Q506+S506+U506+V506+W506+Y506+Z506</f>
        <v>17548481.66</v>
      </c>
      <c r="G506" s="40">
        <f>G497</f>
        <v>14003182.880000001</v>
      </c>
      <c r="H506" s="39">
        <f t="shared" ref="H506:Z506" si="250">H497</f>
        <v>0</v>
      </c>
      <c r="I506" s="39">
        <f t="shared" si="250"/>
        <v>0</v>
      </c>
      <c r="J506" s="39">
        <f t="shared" si="250"/>
        <v>0</v>
      </c>
      <c r="K506" s="39">
        <f t="shared" si="250"/>
        <v>0</v>
      </c>
      <c r="L506" s="39">
        <f t="shared" si="250"/>
        <v>3141055.26</v>
      </c>
      <c r="M506" s="39">
        <f t="shared" si="250"/>
        <v>3141055.26</v>
      </c>
      <c r="N506" s="39">
        <f t="shared" si="250"/>
        <v>676840</v>
      </c>
      <c r="O506" s="39">
        <f t="shared" si="250"/>
        <v>0</v>
      </c>
      <c r="P506" s="39">
        <f t="shared" si="250"/>
        <v>0</v>
      </c>
      <c r="Q506" s="39">
        <f t="shared" si="250"/>
        <v>0</v>
      </c>
      <c r="R506" s="39">
        <f t="shared" si="250"/>
        <v>0</v>
      </c>
      <c r="S506" s="39">
        <f t="shared" si="250"/>
        <v>0</v>
      </c>
      <c r="T506" s="39">
        <f t="shared" si="250"/>
        <v>0</v>
      </c>
      <c r="U506" s="39">
        <f t="shared" si="250"/>
        <v>404243.52</v>
      </c>
      <c r="V506" s="39">
        <f t="shared" si="250"/>
        <v>0</v>
      </c>
      <c r="W506" s="39">
        <f t="shared" si="250"/>
        <v>0</v>
      </c>
      <c r="X506" s="39">
        <f t="shared" si="250"/>
        <v>0</v>
      </c>
      <c r="Y506" s="39">
        <f t="shared" si="250"/>
        <v>0</v>
      </c>
      <c r="Z506" s="39">
        <f t="shared" si="250"/>
        <v>0</v>
      </c>
      <c r="AN506" s="6">
        <f>L506-M506</f>
        <v>0</v>
      </c>
    </row>
    <row r="507" spans="1:41" ht="60" customHeight="1">
      <c r="A507" s="136"/>
      <c r="B507" s="146"/>
      <c r="C507" s="110"/>
      <c r="D507" s="109"/>
      <c r="E507" s="47" t="s">
        <v>21</v>
      </c>
      <c r="F507" s="39">
        <f t="shared" ref="F507:F511" si="251">G507+I507+J507+L507+Q507+S507+U507+V507+W507+Y507+Z507</f>
        <v>57000</v>
      </c>
      <c r="G507" s="39">
        <f t="shared" ref="G507:Z507" si="252">G498</f>
        <v>0</v>
      </c>
      <c r="H507" s="39">
        <f t="shared" si="252"/>
        <v>0</v>
      </c>
      <c r="I507" s="39">
        <f t="shared" si="252"/>
        <v>57000</v>
      </c>
      <c r="J507" s="39">
        <f t="shared" si="252"/>
        <v>0</v>
      </c>
      <c r="K507" s="39">
        <f t="shared" si="252"/>
        <v>0</v>
      </c>
      <c r="L507" s="39">
        <f t="shared" si="252"/>
        <v>0</v>
      </c>
      <c r="M507" s="39">
        <f t="shared" si="252"/>
        <v>0</v>
      </c>
      <c r="N507" s="39">
        <f t="shared" si="252"/>
        <v>0</v>
      </c>
      <c r="O507" s="39">
        <f t="shared" si="252"/>
        <v>0</v>
      </c>
      <c r="P507" s="39">
        <f t="shared" si="252"/>
        <v>0</v>
      </c>
      <c r="Q507" s="39">
        <f t="shared" si="252"/>
        <v>0</v>
      </c>
      <c r="R507" s="39">
        <f t="shared" si="252"/>
        <v>0</v>
      </c>
      <c r="S507" s="39">
        <f t="shared" si="252"/>
        <v>0</v>
      </c>
      <c r="T507" s="39">
        <f t="shared" si="252"/>
        <v>0</v>
      </c>
      <c r="U507" s="39">
        <f t="shared" si="252"/>
        <v>0</v>
      </c>
      <c r="V507" s="39">
        <f t="shared" si="252"/>
        <v>0</v>
      </c>
      <c r="W507" s="39">
        <f t="shared" si="252"/>
        <v>0</v>
      </c>
      <c r="X507" s="39">
        <f t="shared" si="252"/>
        <v>0</v>
      </c>
      <c r="Y507" s="39">
        <f t="shared" si="252"/>
        <v>0</v>
      </c>
      <c r="Z507" s="39">
        <f t="shared" si="252"/>
        <v>0</v>
      </c>
    </row>
    <row r="508" spans="1:41" ht="120" customHeight="1">
      <c r="A508" s="136"/>
      <c r="B508" s="146"/>
      <c r="C508" s="110"/>
      <c r="D508" s="109" t="s">
        <v>22</v>
      </c>
      <c r="E508" s="47" t="s">
        <v>23</v>
      </c>
      <c r="F508" s="39">
        <f t="shared" si="251"/>
        <v>0</v>
      </c>
      <c r="G508" s="39">
        <f t="shared" ref="G508:Z508" si="253">G499</f>
        <v>0</v>
      </c>
      <c r="H508" s="39">
        <f t="shared" si="253"/>
        <v>0</v>
      </c>
      <c r="I508" s="39">
        <f t="shared" si="253"/>
        <v>0</v>
      </c>
      <c r="J508" s="39">
        <f t="shared" si="253"/>
        <v>0</v>
      </c>
      <c r="K508" s="39">
        <f t="shared" si="253"/>
        <v>0</v>
      </c>
      <c r="L508" s="39">
        <f t="shared" si="253"/>
        <v>0</v>
      </c>
      <c r="M508" s="39">
        <f t="shared" si="253"/>
        <v>0</v>
      </c>
      <c r="N508" s="39">
        <f t="shared" si="253"/>
        <v>0</v>
      </c>
      <c r="O508" s="39">
        <f t="shared" si="253"/>
        <v>0</v>
      </c>
      <c r="P508" s="39">
        <f t="shared" si="253"/>
        <v>0</v>
      </c>
      <c r="Q508" s="39">
        <f t="shared" si="253"/>
        <v>0</v>
      </c>
      <c r="R508" s="39">
        <f t="shared" si="253"/>
        <v>0</v>
      </c>
      <c r="S508" s="39">
        <f t="shared" si="253"/>
        <v>0</v>
      </c>
      <c r="T508" s="39">
        <f t="shared" si="253"/>
        <v>0</v>
      </c>
      <c r="U508" s="39">
        <f t="shared" si="253"/>
        <v>0</v>
      </c>
      <c r="V508" s="39">
        <f t="shared" si="253"/>
        <v>0</v>
      </c>
      <c r="W508" s="39">
        <f t="shared" si="253"/>
        <v>0</v>
      </c>
      <c r="X508" s="39">
        <f t="shared" si="253"/>
        <v>0</v>
      </c>
      <c r="Y508" s="39">
        <f t="shared" si="253"/>
        <v>0</v>
      </c>
      <c r="Z508" s="39">
        <f t="shared" si="253"/>
        <v>0</v>
      </c>
    </row>
    <row r="509" spans="1:41" ht="30" customHeight="1">
      <c r="A509" s="136"/>
      <c r="B509" s="146"/>
      <c r="C509" s="110"/>
      <c r="D509" s="109"/>
      <c r="E509" s="47" t="s">
        <v>24</v>
      </c>
      <c r="F509" s="39">
        <f t="shared" si="251"/>
        <v>5643000</v>
      </c>
      <c r="G509" s="39">
        <f t="shared" ref="G509:Z509" si="254">G500</f>
        <v>0</v>
      </c>
      <c r="H509" s="39">
        <f t="shared" si="254"/>
        <v>0</v>
      </c>
      <c r="I509" s="39">
        <f t="shared" si="254"/>
        <v>5643000</v>
      </c>
      <c r="J509" s="39">
        <f t="shared" si="254"/>
        <v>0</v>
      </c>
      <c r="K509" s="39">
        <f t="shared" si="254"/>
        <v>0</v>
      </c>
      <c r="L509" s="39">
        <f t="shared" si="254"/>
        <v>0</v>
      </c>
      <c r="M509" s="39">
        <f t="shared" si="254"/>
        <v>0</v>
      </c>
      <c r="N509" s="39">
        <f t="shared" si="254"/>
        <v>0</v>
      </c>
      <c r="O509" s="39">
        <f t="shared" si="254"/>
        <v>0</v>
      </c>
      <c r="P509" s="39">
        <f t="shared" si="254"/>
        <v>0</v>
      </c>
      <c r="Q509" s="39">
        <f t="shared" si="254"/>
        <v>0</v>
      </c>
      <c r="R509" s="39">
        <f t="shared" si="254"/>
        <v>0</v>
      </c>
      <c r="S509" s="39">
        <f t="shared" si="254"/>
        <v>0</v>
      </c>
      <c r="T509" s="39">
        <f t="shared" si="254"/>
        <v>0</v>
      </c>
      <c r="U509" s="39">
        <f t="shared" si="254"/>
        <v>0</v>
      </c>
      <c r="V509" s="39">
        <f t="shared" si="254"/>
        <v>0</v>
      </c>
      <c r="W509" s="39">
        <f t="shared" si="254"/>
        <v>0</v>
      </c>
      <c r="X509" s="39">
        <f t="shared" si="254"/>
        <v>0</v>
      </c>
      <c r="Y509" s="39">
        <f t="shared" si="254"/>
        <v>0</v>
      </c>
      <c r="Z509" s="39">
        <f t="shared" si="254"/>
        <v>0</v>
      </c>
    </row>
    <row r="510" spans="1:41" ht="30" customHeight="1">
      <c r="A510" s="136"/>
      <c r="B510" s="146"/>
      <c r="C510" s="110"/>
      <c r="D510" s="109"/>
      <c r="E510" s="47" t="s">
        <v>25</v>
      </c>
      <c r="F510" s="39">
        <f t="shared" si="251"/>
        <v>0</v>
      </c>
      <c r="G510" s="39">
        <f t="shared" ref="G510:Z510" si="255">G501</f>
        <v>0</v>
      </c>
      <c r="H510" s="39">
        <f t="shared" si="255"/>
        <v>0</v>
      </c>
      <c r="I510" s="39">
        <f t="shared" si="255"/>
        <v>0</v>
      </c>
      <c r="J510" s="39">
        <f t="shared" si="255"/>
        <v>0</v>
      </c>
      <c r="K510" s="39">
        <f t="shared" si="255"/>
        <v>0</v>
      </c>
      <c r="L510" s="39">
        <f t="shared" si="255"/>
        <v>0</v>
      </c>
      <c r="M510" s="39">
        <f t="shared" si="255"/>
        <v>0</v>
      </c>
      <c r="N510" s="39">
        <f t="shared" si="255"/>
        <v>0</v>
      </c>
      <c r="O510" s="39">
        <f t="shared" si="255"/>
        <v>0</v>
      </c>
      <c r="P510" s="39">
        <f t="shared" si="255"/>
        <v>0</v>
      </c>
      <c r="Q510" s="39">
        <f t="shared" si="255"/>
        <v>0</v>
      </c>
      <c r="R510" s="39">
        <f t="shared" si="255"/>
        <v>0</v>
      </c>
      <c r="S510" s="39">
        <f t="shared" si="255"/>
        <v>0</v>
      </c>
      <c r="T510" s="39">
        <f t="shared" si="255"/>
        <v>0</v>
      </c>
      <c r="U510" s="39">
        <f t="shared" si="255"/>
        <v>0</v>
      </c>
      <c r="V510" s="39">
        <f t="shared" si="255"/>
        <v>0</v>
      </c>
      <c r="W510" s="39">
        <f t="shared" si="255"/>
        <v>0</v>
      </c>
      <c r="X510" s="39">
        <f t="shared" si="255"/>
        <v>0</v>
      </c>
      <c r="Y510" s="39">
        <f t="shared" si="255"/>
        <v>0</v>
      </c>
      <c r="Z510" s="39">
        <f t="shared" si="255"/>
        <v>0</v>
      </c>
    </row>
    <row r="511" spans="1:41" ht="30" customHeight="1">
      <c r="A511" s="136"/>
      <c r="B511" s="146"/>
      <c r="C511" s="110"/>
      <c r="D511" s="109"/>
      <c r="E511" s="47" t="s">
        <v>26</v>
      </c>
      <c r="F511" s="39">
        <f t="shared" si="251"/>
        <v>0</v>
      </c>
      <c r="G511" s="39">
        <f t="shared" ref="G511:Z511" si="256">G502</f>
        <v>0</v>
      </c>
      <c r="H511" s="39">
        <f t="shared" si="256"/>
        <v>0</v>
      </c>
      <c r="I511" s="39">
        <f t="shared" si="256"/>
        <v>0</v>
      </c>
      <c r="J511" s="39">
        <f t="shared" si="256"/>
        <v>0</v>
      </c>
      <c r="K511" s="39">
        <f t="shared" si="256"/>
        <v>0</v>
      </c>
      <c r="L511" s="39">
        <f t="shared" si="256"/>
        <v>0</v>
      </c>
      <c r="M511" s="39">
        <f t="shared" si="256"/>
        <v>0</v>
      </c>
      <c r="N511" s="39">
        <f t="shared" si="256"/>
        <v>0</v>
      </c>
      <c r="O511" s="39">
        <f t="shared" si="256"/>
        <v>0</v>
      </c>
      <c r="P511" s="39">
        <f t="shared" si="256"/>
        <v>0</v>
      </c>
      <c r="Q511" s="39">
        <f t="shared" si="256"/>
        <v>0</v>
      </c>
      <c r="R511" s="39">
        <f t="shared" si="256"/>
        <v>0</v>
      </c>
      <c r="S511" s="39">
        <f t="shared" si="256"/>
        <v>0</v>
      </c>
      <c r="T511" s="39">
        <f t="shared" si="256"/>
        <v>0</v>
      </c>
      <c r="U511" s="39">
        <f t="shared" si="256"/>
        <v>0</v>
      </c>
      <c r="V511" s="39">
        <f t="shared" si="256"/>
        <v>0</v>
      </c>
      <c r="W511" s="39">
        <f t="shared" si="256"/>
        <v>0</v>
      </c>
      <c r="X511" s="39">
        <f t="shared" si="256"/>
        <v>0</v>
      </c>
      <c r="Y511" s="39">
        <f t="shared" si="256"/>
        <v>0</v>
      </c>
      <c r="Z511" s="39">
        <f t="shared" si="256"/>
        <v>0</v>
      </c>
    </row>
    <row r="512" spans="1:41" s="2" customFormat="1" ht="30" customHeight="1">
      <c r="A512" s="136"/>
      <c r="B512" s="146"/>
      <c r="C512" s="110"/>
      <c r="D512" s="111" t="s">
        <v>27</v>
      </c>
      <c r="E512" s="111"/>
      <c r="F512" s="39">
        <f>F506+F507+F508+F509+F510+F511</f>
        <v>23248481.66</v>
      </c>
      <c r="G512" s="39">
        <f t="shared" ref="G512:Z512" si="257">G506+G507+G508+G509+G510+G511</f>
        <v>14003182.880000001</v>
      </c>
      <c r="H512" s="39">
        <f t="shared" si="257"/>
        <v>0</v>
      </c>
      <c r="I512" s="39">
        <f t="shared" si="257"/>
        <v>5700000</v>
      </c>
      <c r="J512" s="39">
        <f t="shared" si="257"/>
        <v>0</v>
      </c>
      <c r="K512" s="39">
        <f t="shared" si="257"/>
        <v>0</v>
      </c>
      <c r="L512" s="39">
        <f t="shared" si="257"/>
        <v>3141055.26</v>
      </c>
      <c r="M512" s="39">
        <f t="shared" si="257"/>
        <v>3141055.26</v>
      </c>
      <c r="N512" s="39">
        <f t="shared" si="257"/>
        <v>676840</v>
      </c>
      <c r="O512" s="39">
        <f t="shared" si="257"/>
        <v>0</v>
      </c>
      <c r="P512" s="39">
        <f t="shared" si="257"/>
        <v>0</v>
      </c>
      <c r="Q512" s="39">
        <f t="shared" si="257"/>
        <v>0</v>
      </c>
      <c r="R512" s="39">
        <f t="shared" si="257"/>
        <v>0</v>
      </c>
      <c r="S512" s="39">
        <f t="shared" si="257"/>
        <v>0</v>
      </c>
      <c r="T512" s="39">
        <f t="shared" si="257"/>
        <v>0</v>
      </c>
      <c r="U512" s="39">
        <f t="shared" si="257"/>
        <v>404243.52</v>
      </c>
      <c r="V512" s="39">
        <f t="shared" si="257"/>
        <v>0</v>
      </c>
      <c r="W512" s="39">
        <f t="shared" si="257"/>
        <v>0</v>
      </c>
      <c r="X512" s="39">
        <f t="shared" si="257"/>
        <v>0</v>
      </c>
      <c r="Y512" s="39">
        <f t="shared" si="257"/>
        <v>0</v>
      </c>
      <c r="Z512" s="39">
        <f t="shared" si="257"/>
        <v>0</v>
      </c>
      <c r="AN512" s="6">
        <f>L512-M512</f>
        <v>0</v>
      </c>
      <c r="AO512" s="14"/>
    </row>
    <row r="513" spans="1:41" ht="75" customHeight="1">
      <c r="A513" s="136"/>
      <c r="B513" s="146"/>
      <c r="C513" s="110"/>
      <c r="D513" s="127" t="s">
        <v>45</v>
      </c>
      <c r="E513" s="128"/>
      <c r="F513" s="41">
        <f>ROUND(F512/C506,2)</f>
        <v>788.58</v>
      </c>
      <c r="G513" s="41">
        <f>ROUND(G512/C506,2)</f>
        <v>474.99</v>
      </c>
      <c r="H513" s="41">
        <f>ROUND(H512/C506,2)</f>
        <v>0</v>
      </c>
      <c r="I513" s="41">
        <f>ROUND(I512/C506,2)</f>
        <v>193.34</v>
      </c>
      <c r="J513" s="41">
        <f>ROUND(J512/C506,2)</f>
        <v>0</v>
      </c>
      <c r="K513" s="41">
        <f>ROUND(K512/C506,2)</f>
        <v>0</v>
      </c>
      <c r="L513" s="41">
        <f>ROUND(L512/C506,2)</f>
        <v>106.54</v>
      </c>
      <c r="M513" s="41">
        <f>ROUND(M512/C506,2)</f>
        <v>106.54</v>
      </c>
      <c r="N513" s="41">
        <f>ROUND(N512/C506,2)</f>
        <v>22.96</v>
      </c>
      <c r="O513" s="41">
        <f>ROUND(O512/C506,2)</f>
        <v>0</v>
      </c>
      <c r="P513" s="41">
        <f>ROUND(P512/C506,2)</f>
        <v>0</v>
      </c>
      <c r="Q513" s="41">
        <f>ROUND(Q512/C506,2)</f>
        <v>0</v>
      </c>
      <c r="R513" s="41">
        <f>ROUND(R512/C506,2)</f>
        <v>0</v>
      </c>
      <c r="S513" s="41">
        <f>ROUND(S512/C506,2)</f>
        <v>0</v>
      </c>
      <c r="T513" s="41">
        <f>ROUND(T512/C506,2)</f>
        <v>0</v>
      </c>
      <c r="U513" s="41">
        <f>ROUND(U512/C506,2)</f>
        <v>13.71</v>
      </c>
      <c r="V513" s="41">
        <f>ROUND(V512/C506,2)</f>
        <v>0</v>
      </c>
      <c r="W513" s="41">
        <f>ROUND(W512/C506,2)</f>
        <v>0</v>
      </c>
      <c r="X513" s="41">
        <f>ROUND(X512/C506,2)</f>
        <v>0</v>
      </c>
      <c r="Y513" s="41">
        <f>ROUND(Y512/C506,2)</f>
        <v>0</v>
      </c>
      <c r="Z513" s="41">
        <f>ROUND(Z512/C506,2)</f>
        <v>0</v>
      </c>
      <c r="AC513" s="8" t="b">
        <v>0</v>
      </c>
      <c r="AD513" s="8" t="b">
        <v>0</v>
      </c>
      <c r="AE513" s="8" t="b">
        <v>0</v>
      </c>
      <c r="AF513" s="8" t="b">
        <v>0</v>
      </c>
      <c r="AG513" s="8" t="b">
        <v>0</v>
      </c>
      <c r="AH513" s="8" t="b">
        <v>0</v>
      </c>
      <c r="AI513" s="8" t="b">
        <v>0</v>
      </c>
      <c r="AJ513" s="8" t="b">
        <v>0</v>
      </c>
      <c r="AK513" s="8" t="b">
        <v>0</v>
      </c>
      <c r="AL513" s="8" t="b">
        <v>0</v>
      </c>
    </row>
    <row r="514" spans="1:41" ht="90" customHeight="1">
      <c r="A514" s="137"/>
      <c r="B514" s="147"/>
      <c r="C514" s="110"/>
      <c r="D514" s="127" t="s">
        <v>46</v>
      </c>
      <c r="E514" s="128"/>
      <c r="F514" s="39" t="s">
        <v>28</v>
      </c>
      <c r="G514" s="42">
        <f>IF(AC514=FALSE,0,AC514)</f>
        <v>0</v>
      </c>
      <c r="H514" s="42" t="s">
        <v>28</v>
      </c>
      <c r="I514" s="42">
        <f>IF(AD514=FALSE,0,AD514)</f>
        <v>0</v>
      </c>
      <c r="J514" s="42">
        <f>IF(AE514=FALSE,0,AE514)</f>
        <v>0</v>
      </c>
      <c r="K514" s="42" t="s">
        <v>28</v>
      </c>
      <c r="L514" s="42">
        <f>IF(AF514=FALSE,0,AF514)</f>
        <v>0</v>
      </c>
      <c r="M514" s="42" t="s">
        <v>28</v>
      </c>
      <c r="N514" s="42" t="s">
        <v>28</v>
      </c>
      <c r="O514" s="42" t="s">
        <v>28</v>
      </c>
      <c r="P514" s="42" t="s">
        <v>28</v>
      </c>
      <c r="Q514" s="42">
        <f>IF(AG514=FALSE,0,AG514)</f>
        <v>0</v>
      </c>
      <c r="R514" s="42" t="s">
        <v>28</v>
      </c>
      <c r="S514" s="42">
        <f>IF(AH514=FALSE,0,AH514)</f>
        <v>0</v>
      </c>
      <c r="T514" s="42" t="s">
        <v>28</v>
      </c>
      <c r="U514" s="42">
        <f>IF(AI514=FALSE,0,AI514)</f>
        <v>0</v>
      </c>
      <c r="V514" s="42">
        <f>IF(AJ514=FALSE,0,AJ514)</f>
        <v>0</v>
      </c>
      <c r="W514" s="42">
        <f>IF(AK514=FALSE,0,AK514)</f>
        <v>0</v>
      </c>
      <c r="X514" s="42" t="s">
        <v>28</v>
      </c>
      <c r="Y514" s="42">
        <f>IF(AL514=FALSE,0,AL514)</f>
        <v>0</v>
      </c>
      <c r="Z514" s="42" t="s">
        <v>28</v>
      </c>
      <c r="AC514" s="8" t="b">
        <v>0</v>
      </c>
      <c r="AD514" s="8" t="b">
        <v>0</v>
      </c>
      <c r="AE514" s="8" t="b">
        <v>0</v>
      </c>
      <c r="AF514" s="8" t="b">
        <v>0</v>
      </c>
      <c r="AG514" s="8" t="b">
        <v>0</v>
      </c>
      <c r="AH514" s="8" t="b">
        <v>0</v>
      </c>
      <c r="AI514" s="8" t="b">
        <v>0</v>
      </c>
      <c r="AJ514" s="8" t="b">
        <v>0</v>
      </c>
      <c r="AK514" s="8" t="b">
        <v>0</v>
      </c>
      <c r="AL514" s="8" t="b">
        <v>0</v>
      </c>
    </row>
    <row r="515" spans="1:41" ht="15">
      <c r="A515" s="152" t="s">
        <v>116</v>
      </c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:41" ht="15" customHeight="1">
      <c r="A516" s="155" t="s">
        <v>43</v>
      </c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6"/>
    </row>
    <row r="517" spans="1:41" ht="30" customHeight="1">
      <c r="A517" s="129" t="s">
        <v>17</v>
      </c>
      <c r="B517" s="130" t="s">
        <v>113</v>
      </c>
      <c r="C517" s="131">
        <v>631.70000000000005</v>
      </c>
      <c r="D517" s="154" t="s">
        <v>19</v>
      </c>
      <c r="E517" s="43" t="s">
        <v>20</v>
      </c>
      <c r="F517" s="39">
        <f>G517+I517+J517+L517+Q517+S517+U517+V517+W517+Y517+Z517</f>
        <v>1197892.71</v>
      </c>
      <c r="G517" s="40">
        <v>1197892.71</v>
      </c>
      <c r="H517" s="39">
        <v>0</v>
      </c>
      <c r="I517" s="40">
        <v>0</v>
      </c>
      <c r="J517" s="40">
        <v>0</v>
      </c>
      <c r="K517" s="39">
        <v>0</v>
      </c>
      <c r="L517" s="40">
        <v>0</v>
      </c>
      <c r="M517" s="39">
        <v>0</v>
      </c>
      <c r="N517" s="39">
        <v>0</v>
      </c>
      <c r="O517" s="39">
        <v>0</v>
      </c>
      <c r="P517" s="39">
        <v>0</v>
      </c>
      <c r="Q517" s="40">
        <v>0</v>
      </c>
      <c r="R517" s="39">
        <v>0</v>
      </c>
      <c r="S517" s="40">
        <v>0</v>
      </c>
      <c r="T517" s="39">
        <v>0</v>
      </c>
      <c r="U517" s="40">
        <v>0</v>
      </c>
      <c r="V517" s="40">
        <v>0</v>
      </c>
      <c r="W517" s="40">
        <v>0</v>
      </c>
      <c r="X517" s="39">
        <v>0</v>
      </c>
      <c r="Y517" s="40">
        <v>0</v>
      </c>
      <c r="Z517" s="39">
        <v>0</v>
      </c>
      <c r="AN517" s="6">
        <f>L517-M517</f>
        <v>0</v>
      </c>
    </row>
    <row r="518" spans="1:41" ht="60" customHeight="1">
      <c r="A518" s="129"/>
      <c r="B518" s="130"/>
      <c r="C518" s="131"/>
      <c r="D518" s="154"/>
      <c r="E518" s="43" t="s">
        <v>21</v>
      </c>
      <c r="F518" s="39">
        <f t="shared" ref="F518:F522" si="258">G518+I518+J518+L518+Q518+S518+U518+V518+W518+Y518+Z518</f>
        <v>0</v>
      </c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41" ht="120" customHeight="1">
      <c r="A519" s="129"/>
      <c r="B519" s="130"/>
      <c r="C519" s="131"/>
      <c r="D519" s="154" t="s">
        <v>22</v>
      </c>
      <c r="E519" s="43" t="s">
        <v>44</v>
      </c>
      <c r="F519" s="39">
        <f t="shared" si="258"/>
        <v>0</v>
      </c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41" ht="30" customHeight="1">
      <c r="A520" s="129"/>
      <c r="B520" s="130"/>
      <c r="C520" s="131"/>
      <c r="D520" s="154"/>
      <c r="E520" s="43" t="s">
        <v>24</v>
      </c>
      <c r="F520" s="39">
        <f t="shared" si="258"/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41" ht="30" customHeight="1">
      <c r="A521" s="129"/>
      <c r="B521" s="130"/>
      <c r="C521" s="131"/>
      <c r="D521" s="154"/>
      <c r="E521" s="43" t="s">
        <v>25</v>
      </c>
      <c r="F521" s="39">
        <f t="shared" si="258"/>
        <v>0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41" ht="30" customHeight="1">
      <c r="A522" s="129"/>
      <c r="B522" s="130"/>
      <c r="C522" s="131"/>
      <c r="D522" s="154"/>
      <c r="E522" s="43" t="s">
        <v>26</v>
      </c>
      <c r="F522" s="39">
        <f t="shared" si="258"/>
        <v>0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41" ht="30" customHeight="1">
      <c r="A523" s="129"/>
      <c r="B523" s="130"/>
      <c r="C523" s="131"/>
      <c r="D523" s="182" t="s">
        <v>27</v>
      </c>
      <c r="E523" s="182"/>
      <c r="F523" s="39">
        <f>F517+F518+F519+F520+F521+F522</f>
        <v>1197892.71</v>
      </c>
      <c r="G523" s="39">
        <f t="shared" ref="G523:Z523" si="259">G517+G518+G519+G520+G521+G522</f>
        <v>1197892.71</v>
      </c>
      <c r="H523" s="39">
        <f t="shared" si="259"/>
        <v>0</v>
      </c>
      <c r="I523" s="39">
        <f t="shared" si="259"/>
        <v>0</v>
      </c>
      <c r="J523" s="39">
        <f t="shared" si="259"/>
        <v>0</v>
      </c>
      <c r="K523" s="39">
        <f t="shared" si="259"/>
        <v>0</v>
      </c>
      <c r="L523" s="39">
        <f t="shared" si="259"/>
        <v>0</v>
      </c>
      <c r="M523" s="39">
        <f t="shared" si="259"/>
        <v>0</v>
      </c>
      <c r="N523" s="39">
        <f t="shared" si="259"/>
        <v>0</v>
      </c>
      <c r="O523" s="39">
        <f t="shared" si="259"/>
        <v>0</v>
      </c>
      <c r="P523" s="39">
        <f t="shared" si="259"/>
        <v>0</v>
      </c>
      <c r="Q523" s="39">
        <f t="shared" si="259"/>
        <v>0</v>
      </c>
      <c r="R523" s="39">
        <f t="shared" si="259"/>
        <v>0</v>
      </c>
      <c r="S523" s="39">
        <f t="shared" si="259"/>
        <v>0</v>
      </c>
      <c r="T523" s="39">
        <f t="shared" si="259"/>
        <v>0</v>
      </c>
      <c r="U523" s="39">
        <f t="shared" si="259"/>
        <v>0</v>
      </c>
      <c r="V523" s="39">
        <f t="shared" si="259"/>
        <v>0</v>
      </c>
      <c r="W523" s="39">
        <f t="shared" si="259"/>
        <v>0</v>
      </c>
      <c r="X523" s="39">
        <f t="shared" si="259"/>
        <v>0</v>
      </c>
      <c r="Y523" s="39">
        <f t="shared" si="259"/>
        <v>0</v>
      </c>
      <c r="Z523" s="39">
        <f t="shared" si="259"/>
        <v>0</v>
      </c>
      <c r="AN523" s="6">
        <f>L523-M523</f>
        <v>0</v>
      </c>
      <c r="AO523" s="14"/>
    </row>
    <row r="524" spans="1:41" ht="75" customHeight="1">
      <c r="A524" s="129"/>
      <c r="B524" s="130"/>
      <c r="C524" s="131"/>
      <c r="D524" s="127" t="s">
        <v>45</v>
      </c>
      <c r="E524" s="128"/>
      <c r="F524" s="41">
        <f>ROUND(F523/C517,2)</f>
        <v>1896.3</v>
      </c>
      <c r="G524" s="41">
        <f>ROUND(G523/C517,2)</f>
        <v>1896.3</v>
      </c>
      <c r="H524" s="41">
        <f>ROUND(H523/C517,2)</f>
        <v>0</v>
      </c>
      <c r="I524" s="41">
        <f>ROUND(I523/C517,2)</f>
        <v>0</v>
      </c>
      <c r="J524" s="41">
        <f>ROUND(J523/C517,2)</f>
        <v>0</v>
      </c>
      <c r="K524" s="41">
        <f>ROUND(K523/C517,2)</f>
        <v>0</v>
      </c>
      <c r="L524" s="41">
        <f>ROUND(L523/C517,2)</f>
        <v>0</v>
      </c>
      <c r="M524" s="41">
        <f>ROUND(M523/C517,2)</f>
        <v>0</v>
      </c>
      <c r="N524" s="41">
        <f>ROUND(N523/C517,2)</f>
        <v>0</v>
      </c>
      <c r="O524" s="41">
        <f>ROUND(O523/C517,2)</f>
        <v>0</v>
      </c>
      <c r="P524" s="41">
        <f>ROUND(P523/C517,2)</f>
        <v>0</v>
      </c>
      <c r="Q524" s="41">
        <f>ROUND(Q523/C517,2)</f>
        <v>0</v>
      </c>
      <c r="R524" s="41">
        <f>ROUND(R523/C517,2)</f>
        <v>0</v>
      </c>
      <c r="S524" s="41">
        <f>ROUND(S523/C517,2)</f>
        <v>0</v>
      </c>
      <c r="T524" s="41">
        <f>ROUND(T523/C517,2)</f>
        <v>0</v>
      </c>
      <c r="U524" s="41">
        <f>ROUND(U523/C517,2)</f>
        <v>0</v>
      </c>
      <c r="V524" s="41">
        <f>ROUND(V523/C517,2)</f>
        <v>0</v>
      </c>
      <c r="W524" s="41">
        <f>ROUND(W523/C517,2)</f>
        <v>0</v>
      </c>
      <c r="X524" s="41">
        <f>ROUND(X523/C517,2)</f>
        <v>0</v>
      </c>
      <c r="Y524" s="41">
        <f>ROUND(Y523/C517,2)</f>
        <v>0</v>
      </c>
      <c r="Z524" s="41">
        <f>ROUND(Z523/C517,2)</f>
        <v>0</v>
      </c>
      <c r="AC524" s="8" t="b">
        <v>0</v>
      </c>
      <c r="AD524" s="8" t="b">
        <v>0</v>
      </c>
      <c r="AE524" s="8" t="b">
        <v>0</v>
      </c>
      <c r="AF524" s="8" t="b">
        <v>0</v>
      </c>
      <c r="AG524" s="8" t="b">
        <v>0</v>
      </c>
      <c r="AH524" s="8" t="b">
        <v>0</v>
      </c>
      <c r="AI524" s="8" t="b">
        <v>0</v>
      </c>
      <c r="AJ524" s="8" t="b">
        <v>0</v>
      </c>
      <c r="AK524" s="8" t="b">
        <v>0</v>
      </c>
      <c r="AL524" s="8" t="b">
        <v>0</v>
      </c>
    </row>
    <row r="525" spans="1:41" ht="90" customHeight="1">
      <c r="A525" s="129"/>
      <c r="B525" s="130"/>
      <c r="C525" s="131"/>
      <c r="D525" s="127" t="s">
        <v>46</v>
      </c>
      <c r="E525" s="128"/>
      <c r="F525" s="39" t="s">
        <v>28</v>
      </c>
      <c r="G525" s="42">
        <f>IF(AC525=FALSE,0,AC525)</f>
        <v>1896.3</v>
      </c>
      <c r="H525" s="42" t="s">
        <v>28</v>
      </c>
      <c r="I525" s="42">
        <f>IF(AD525=FALSE,0,AD525)</f>
        <v>0</v>
      </c>
      <c r="J525" s="42">
        <f>IF(AE525=FALSE,0,AE525)</f>
        <v>0</v>
      </c>
      <c r="K525" s="42" t="s">
        <v>28</v>
      </c>
      <c r="L525" s="42">
        <f>IF(AF525=FALSE,0,AF525)</f>
        <v>0</v>
      </c>
      <c r="M525" s="42" t="s">
        <v>28</v>
      </c>
      <c r="N525" s="42" t="s">
        <v>28</v>
      </c>
      <c r="O525" s="42" t="s">
        <v>28</v>
      </c>
      <c r="P525" s="42" t="s">
        <v>28</v>
      </c>
      <c r="Q525" s="42">
        <f>IF(AG525=FALSE,0,AG525)</f>
        <v>0</v>
      </c>
      <c r="R525" s="42" t="s">
        <v>28</v>
      </c>
      <c r="S525" s="42">
        <f>IF(AH525=FALSE,0,AH525)</f>
        <v>0</v>
      </c>
      <c r="T525" s="42" t="s">
        <v>28</v>
      </c>
      <c r="U525" s="42">
        <f>IF(AI525=FALSE,0,AI525)</f>
        <v>0</v>
      </c>
      <c r="V525" s="42">
        <f>IF(AJ525=FALSE,0,AJ525)</f>
        <v>0</v>
      </c>
      <c r="W525" s="42">
        <f>IF(AK525=FALSE,0,AK525)</f>
        <v>0</v>
      </c>
      <c r="X525" s="42" t="s">
        <v>28</v>
      </c>
      <c r="Y525" s="42">
        <f>IF(AL525=FALSE,0,AL525)</f>
        <v>0</v>
      </c>
      <c r="Z525" s="42" t="s">
        <v>28</v>
      </c>
      <c r="AC525" s="8">
        <v>1896.3</v>
      </c>
      <c r="AD525" s="8" t="b">
        <v>0</v>
      </c>
      <c r="AE525" s="8" t="b">
        <v>0</v>
      </c>
      <c r="AF525" s="8" t="b">
        <v>0</v>
      </c>
      <c r="AG525" s="8" t="b">
        <v>0</v>
      </c>
      <c r="AH525" s="8" t="b">
        <v>0</v>
      </c>
      <c r="AI525" s="8" t="b">
        <v>0</v>
      </c>
      <c r="AJ525" s="8" t="b">
        <v>0</v>
      </c>
      <c r="AK525" s="8" t="b">
        <v>0</v>
      </c>
      <c r="AL525" s="8" t="b">
        <v>0</v>
      </c>
    </row>
    <row r="526" spans="1:41" ht="30" customHeight="1">
      <c r="A526" s="129" t="s">
        <v>30</v>
      </c>
      <c r="B526" s="130" t="s">
        <v>114</v>
      </c>
      <c r="C526" s="131">
        <v>624.6</v>
      </c>
      <c r="D526" s="154" t="s">
        <v>19</v>
      </c>
      <c r="E526" s="43" t="s">
        <v>20</v>
      </c>
      <c r="F526" s="39">
        <f>G526+I526+J526+L526+Q526+S526+U526+V526+W526+Y526+Z526</f>
        <v>1184428.98</v>
      </c>
      <c r="G526" s="40">
        <v>1184428.98</v>
      </c>
      <c r="H526" s="39">
        <v>0</v>
      </c>
      <c r="I526" s="40">
        <v>0</v>
      </c>
      <c r="J526" s="40">
        <v>0</v>
      </c>
      <c r="K526" s="39">
        <v>0</v>
      </c>
      <c r="L526" s="40">
        <v>0</v>
      </c>
      <c r="M526" s="39">
        <v>0</v>
      </c>
      <c r="N526" s="39">
        <v>0</v>
      </c>
      <c r="O526" s="39">
        <v>0</v>
      </c>
      <c r="P526" s="39">
        <v>0</v>
      </c>
      <c r="Q526" s="40">
        <v>0</v>
      </c>
      <c r="R526" s="39">
        <v>0</v>
      </c>
      <c r="S526" s="40">
        <v>0</v>
      </c>
      <c r="T526" s="39">
        <v>0</v>
      </c>
      <c r="U526" s="40">
        <v>0</v>
      </c>
      <c r="V526" s="40">
        <v>0</v>
      </c>
      <c r="W526" s="40">
        <v>0</v>
      </c>
      <c r="X526" s="39">
        <v>0</v>
      </c>
      <c r="Y526" s="40">
        <v>0</v>
      </c>
      <c r="Z526" s="39">
        <v>0</v>
      </c>
      <c r="AN526" s="6">
        <f>L526-M526</f>
        <v>0</v>
      </c>
    </row>
    <row r="527" spans="1:41" ht="60" customHeight="1">
      <c r="A527" s="129"/>
      <c r="B527" s="130"/>
      <c r="C527" s="131"/>
      <c r="D527" s="154"/>
      <c r="E527" s="43" t="s">
        <v>21</v>
      </c>
      <c r="F527" s="39">
        <f t="shared" ref="F527:F531" si="260">G527+I527+J527+L527+Q527+S527+U527+V527+W527+Y527+Z527</f>
        <v>0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41" ht="120" customHeight="1">
      <c r="A528" s="129"/>
      <c r="B528" s="130"/>
      <c r="C528" s="131"/>
      <c r="D528" s="154" t="s">
        <v>22</v>
      </c>
      <c r="E528" s="43" t="s">
        <v>44</v>
      </c>
      <c r="F528" s="39">
        <f t="shared" si="260"/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41" ht="30" customHeight="1">
      <c r="A529" s="129"/>
      <c r="B529" s="130"/>
      <c r="C529" s="131"/>
      <c r="D529" s="154"/>
      <c r="E529" s="43" t="s">
        <v>24</v>
      </c>
      <c r="F529" s="39">
        <f t="shared" si="260"/>
        <v>0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41" ht="30" customHeight="1">
      <c r="A530" s="129"/>
      <c r="B530" s="130"/>
      <c r="C530" s="131"/>
      <c r="D530" s="154"/>
      <c r="E530" s="43" t="s">
        <v>25</v>
      </c>
      <c r="F530" s="39">
        <f t="shared" si="260"/>
        <v>0</v>
      </c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41" ht="30" customHeight="1">
      <c r="A531" s="129"/>
      <c r="B531" s="130"/>
      <c r="C531" s="131"/>
      <c r="D531" s="154"/>
      <c r="E531" s="43" t="s">
        <v>26</v>
      </c>
      <c r="F531" s="39">
        <f t="shared" si="260"/>
        <v>0</v>
      </c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41" ht="30" customHeight="1">
      <c r="A532" s="129"/>
      <c r="B532" s="130"/>
      <c r="C532" s="131"/>
      <c r="D532" s="182" t="s">
        <v>27</v>
      </c>
      <c r="E532" s="182"/>
      <c r="F532" s="39">
        <f>F526+F527+F528+F529+F530+F531</f>
        <v>1184428.98</v>
      </c>
      <c r="G532" s="39">
        <f t="shared" ref="G532:Z532" si="261">G526+G527+G528+G529+G530+G531</f>
        <v>1184428.98</v>
      </c>
      <c r="H532" s="39">
        <f t="shared" si="261"/>
        <v>0</v>
      </c>
      <c r="I532" s="39">
        <f t="shared" si="261"/>
        <v>0</v>
      </c>
      <c r="J532" s="39">
        <f t="shared" si="261"/>
        <v>0</v>
      </c>
      <c r="K532" s="39">
        <f t="shared" si="261"/>
        <v>0</v>
      </c>
      <c r="L532" s="39">
        <f t="shared" si="261"/>
        <v>0</v>
      </c>
      <c r="M532" s="39">
        <f t="shared" si="261"/>
        <v>0</v>
      </c>
      <c r="N532" s="39">
        <f t="shared" si="261"/>
        <v>0</v>
      </c>
      <c r="O532" s="39">
        <f t="shared" si="261"/>
        <v>0</v>
      </c>
      <c r="P532" s="39">
        <f t="shared" si="261"/>
        <v>0</v>
      </c>
      <c r="Q532" s="39">
        <f t="shared" si="261"/>
        <v>0</v>
      </c>
      <c r="R532" s="39">
        <f t="shared" si="261"/>
        <v>0</v>
      </c>
      <c r="S532" s="39">
        <f t="shared" si="261"/>
        <v>0</v>
      </c>
      <c r="T532" s="39">
        <f t="shared" si="261"/>
        <v>0</v>
      </c>
      <c r="U532" s="39">
        <f t="shared" si="261"/>
        <v>0</v>
      </c>
      <c r="V532" s="39">
        <f t="shared" si="261"/>
        <v>0</v>
      </c>
      <c r="W532" s="39">
        <f t="shared" si="261"/>
        <v>0</v>
      </c>
      <c r="X532" s="39">
        <f t="shared" si="261"/>
        <v>0</v>
      </c>
      <c r="Y532" s="39">
        <f t="shared" si="261"/>
        <v>0</v>
      </c>
      <c r="Z532" s="39">
        <f t="shared" si="261"/>
        <v>0</v>
      </c>
      <c r="AN532" s="6">
        <f>L532-M532</f>
        <v>0</v>
      </c>
      <c r="AO532" s="14"/>
    </row>
    <row r="533" spans="1:41" ht="75" customHeight="1">
      <c r="A533" s="129"/>
      <c r="B533" s="130"/>
      <c r="C533" s="131"/>
      <c r="D533" s="127" t="s">
        <v>45</v>
      </c>
      <c r="E533" s="128"/>
      <c r="F533" s="41">
        <f>ROUND(F532/C526,2)</f>
        <v>1896.3</v>
      </c>
      <c r="G533" s="41">
        <f>ROUND(G532/C526,2)</f>
        <v>1896.3</v>
      </c>
      <c r="H533" s="41">
        <f>ROUND(H532/C526,2)</f>
        <v>0</v>
      </c>
      <c r="I533" s="41">
        <f>ROUND(I532/C526,2)</f>
        <v>0</v>
      </c>
      <c r="J533" s="41">
        <f>ROUND(J532/C526,2)</f>
        <v>0</v>
      </c>
      <c r="K533" s="41">
        <f>ROUND(K532/C526,2)</f>
        <v>0</v>
      </c>
      <c r="L533" s="41">
        <f>ROUND(L532/C526,2)</f>
        <v>0</v>
      </c>
      <c r="M533" s="41">
        <f>ROUND(M532/C526,2)</f>
        <v>0</v>
      </c>
      <c r="N533" s="41">
        <f>ROUND(N532/C526,2)</f>
        <v>0</v>
      </c>
      <c r="O533" s="41">
        <f>ROUND(O532/C526,2)</f>
        <v>0</v>
      </c>
      <c r="P533" s="41">
        <f>ROUND(P532/C526,2)</f>
        <v>0</v>
      </c>
      <c r="Q533" s="41">
        <f>ROUND(Q532/C526,2)</f>
        <v>0</v>
      </c>
      <c r="R533" s="41">
        <f>ROUND(R532/C526,2)</f>
        <v>0</v>
      </c>
      <c r="S533" s="41">
        <f>ROUND(S532/C526,2)</f>
        <v>0</v>
      </c>
      <c r="T533" s="41">
        <f>ROUND(T532/C526,2)</f>
        <v>0</v>
      </c>
      <c r="U533" s="41">
        <f>ROUND(U532/C526,2)</f>
        <v>0</v>
      </c>
      <c r="V533" s="41">
        <f>ROUND(V532/C526,2)</f>
        <v>0</v>
      </c>
      <c r="W533" s="41">
        <f>ROUND(W532/C526,2)</f>
        <v>0</v>
      </c>
      <c r="X533" s="41">
        <f>ROUND(X532/C526,2)</f>
        <v>0</v>
      </c>
      <c r="Y533" s="41">
        <f>ROUND(Y532/C526,2)</f>
        <v>0</v>
      </c>
      <c r="Z533" s="41">
        <f>ROUND(Z532/C526,2)</f>
        <v>0</v>
      </c>
      <c r="AC533" s="8" t="b">
        <v>0</v>
      </c>
      <c r="AD533" s="8" t="b">
        <v>0</v>
      </c>
      <c r="AE533" s="8" t="b">
        <v>0</v>
      </c>
      <c r="AF533" s="8" t="b">
        <v>0</v>
      </c>
      <c r="AG533" s="8" t="b">
        <v>0</v>
      </c>
      <c r="AH533" s="8" t="b">
        <v>0</v>
      </c>
      <c r="AI533" s="8" t="b">
        <v>0</v>
      </c>
      <c r="AJ533" s="8" t="b">
        <v>0</v>
      </c>
      <c r="AK533" s="8" t="b">
        <v>0</v>
      </c>
      <c r="AL533" s="8" t="b">
        <v>0</v>
      </c>
    </row>
    <row r="534" spans="1:41" ht="90" customHeight="1">
      <c r="A534" s="129"/>
      <c r="B534" s="130"/>
      <c r="C534" s="131"/>
      <c r="D534" s="127" t="s">
        <v>46</v>
      </c>
      <c r="E534" s="128"/>
      <c r="F534" s="39" t="s">
        <v>28</v>
      </c>
      <c r="G534" s="42">
        <f>IF(AC534=FALSE,0,AC534)</f>
        <v>1896.3</v>
      </c>
      <c r="H534" s="42" t="s">
        <v>28</v>
      </c>
      <c r="I534" s="42">
        <f>IF(AD534=FALSE,0,AD534)</f>
        <v>0</v>
      </c>
      <c r="J534" s="42">
        <f>IF(AE534=FALSE,0,AE534)</f>
        <v>0</v>
      </c>
      <c r="K534" s="42" t="s">
        <v>28</v>
      </c>
      <c r="L534" s="42">
        <f>IF(AF534=FALSE,0,AF534)</f>
        <v>0</v>
      </c>
      <c r="M534" s="42" t="s">
        <v>28</v>
      </c>
      <c r="N534" s="42" t="s">
        <v>28</v>
      </c>
      <c r="O534" s="42" t="s">
        <v>28</v>
      </c>
      <c r="P534" s="42" t="s">
        <v>28</v>
      </c>
      <c r="Q534" s="42">
        <f>IF(AG534=FALSE,0,AG534)</f>
        <v>0</v>
      </c>
      <c r="R534" s="42" t="s">
        <v>28</v>
      </c>
      <c r="S534" s="42">
        <f>IF(AH534=FALSE,0,AH534)</f>
        <v>0</v>
      </c>
      <c r="T534" s="42" t="s">
        <v>28</v>
      </c>
      <c r="U534" s="42">
        <f>IF(AI534=FALSE,0,AI534)</f>
        <v>0</v>
      </c>
      <c r="V534" s="42">
        <f>IF(AJ534=FALSE,0,AJ534)</f>
        <v>0</v>
      </c>
      <c r="W534" s="42">
        <f>IF(AK534=FALSE,0,AK534)</f>
        <v>0</v>
      </c>
      <c r="X534" s="42" t="s">
        <v>28</v>
      </c>
      <c r="Y534" s="42">
        <f>IF(AL534=FALSE,0,AL534)</f>
        <v>0</v>
      </c>
      <c r="Z534" s="42" t="s">
        <v>28</v>
      </c>
      <c r="AC534" s="8">
        <v>1896.3</v>
      </c>
      <c r="AD534" s="8" t="b">
        <v>0</v>
      </c>
      <c r="AE534" s="8" t="b">
        <v>0</v>
      </c>
      <c r="AF534" s="8" t="b">
        <v>0</v>
      </c>
      <c r="AG534" s="8" t="b">
        <v>0</v>
      </c>
      <c r="AH534" s="8" t="b">
        <v>0</v>
      </c>
      <c r="AI534" s="8" t="b">
        <v>0</v>
      </c>
      <c r="AJ534" s="8" t="b">
        <v>0</v>
      </c>
      <c r="AK534" s="8" t="b">
        <v>0</v>
      </c>
      <c r="AL534" s="8" t="b">
        <v>0</v>
      </c>
    </row>
    <row r="535" spans="1:41" ht="30" customHeight="1">
      <c r="A535" s="130"/>
      <c r="B535" s="130" t="s">
        <v>295</v>
      </c>
      <c r="C535" s="131">
        <f>C517+C526</f>
        <v>1256.3000000000002</v>
      </c>
      <c r="D535" s="154" t="s">
        <v>19</v>
      </c>
      <c r="E535" s="43" t="s">
        <v>20</v>
      </c>
      <c r="F535" s="39">
        <f>G535+I535+J535+L535+Q535+S535+U535+V535+W535+Y535+Z535</f>
        <v>2382321.69</v>
      </c>
      <c r="G535" s="40">
        <f>G517+G526</f>
        <v>2382321.69</v>
      </c>
      <c r="H535" s="39">
        <f t="shared" ref="H535:Z535" si="262">H517+H526</f>
        <v>0</v>
      </c>
      <c r="I535" s="39">
        <f t="shared" si="262"/>
        <v>0</v>
      </c>
      <c r="J535" s="39">
        <f t="shared" si="262"/>
        <v>0</v>
      </c>
      <c r="K535" s="39">
        <f t="shared" si="262"/>
        <v>0</v>
      </c>
      <c r="L535" s="39">
        <f t="shared" si="262"/>
        <v>0</v>
      </c>
      <c r="M535" s="39">
        <f t="shared" si="262"/>
        <v>0</v>
      </c>
      <c r="N535" s="39">
        <f t="shared" si="262"/>
        <v>0</v>
      </c>
      <c r="O535" s="39">
        <f t="shared" si="262"/>
        <v>0</v>
      </c>
      <c r="P535" s="39">
        <f t="shared" si="262"/>
        <v>0</v>
      </c>
      <c r="Q535" s="39">
        <f t="shared" si="262"/>
        <v>0</v>
      </c>
      <c r="R535" s="39">
        <f t="shared" si="262"/>
        <v>0</v>
      </c>
      <c r="S535" s="39">
        <f t="shared" si="262"/>
        <v>0</v>
      </c>
      <c r="T535" s="39">
        <f t="shared" si="262"/>
        <v>0</v>
      </c>
      <c r="U535" s="39">
        <f t="shared" si="262"/>
        <v>0</v>
      </c>
      <c r="V535" s="39">
        <f t="shared" si="262"/>
        <v>0</v>
      </c>
      <c r="W535" s="39">
        <f t="shared" si="262"/>
        <v>0</v>
      </c>
      <c r="X535" s="39">
        <f t="shared" si="262"/>
        <v>0</v>
      </c>
      <c r="Y535" s="39">
        <f t="shared" si="262"/>
        <v>0</v>
      </c>
      <c r="Z535" s="39">
        <f t="shared" si="262"/>
        <v>0</v>
      </c>
      <c r="AN535" s="6">
        <f>L535-M535</f>
        <v>0</v>
      </c>
    </row>
    <row r="536" spans="1:41" ht="60" customHeight="1">
      <c r="A536" s="130"/>
      <c r="B536" s="130"/>
      <c r="C536" s="131"/>
      <c r="D536" s="154"/>
      <c r="E536" s="43" t="s">
        <v>21</v>
      </c>
      <c r="F536" s="39">
        <f t="shared" ref="F536:F540" si="263">G536+I536+J536+L536+Q536+S536+U536+V536+W536+Y536+Z536</f>
        <v>0</v>
      </c>
      <c r="G536" s="39">
        <f t="shared" ref="G536:Z536" si="264">G518+G527</f>
        <v>0</v>
      </c>
      <c r="H536" s="39">
        <f t="shared" si="264"/>
        <v>0</v>
      </c>
      <c r="I536" s="39">
        <f t="shared" si="264"/>
        <v>0</v>
      </c>
      <c r="J536" s="39">
        <f t="shared" si="264"/>
        <v>0</v>
      </c>
      <c r="K536" s="39">
        <f t="shared" si="264"/>
        <v>0</v>
      </c>
      <c r="L536" s="39">
        <f t="shared" si="264"/>
        <v>0</v>
      </c>
      <c r="M536" s="39">
        <f t="shared" si="264"/>
        <v>0</v>
      </c>
      <c r="N536" s="39">
        <f t="shared" si="264"/>
        <v>0</v>
      </c>
      <c r="O536" s="39">
        <f t="shared" si="264"/>
        <v>0</v>
      </c>
      <c r="P536" s="39">
        <f t="shared" si="264"/>
        <v>0</v>
      </c>
      <c r="Q536" s="39">
        <f t="shared" si="264"/>
        <v>0</v>
      </c>
      <c r="R536" s="39">
        <f t="shared" si="264"/>
        <v>0</v>
      </c>
      <c r="S536" s="39">
        <f t="shared" si="264"/>
        <v>0</v>
      </c>
      <c r="T536" s="39">
        <f t="shared" si="264"/>
        <v>0</v>
      </c>
      <c r="U536" s="39">
        <f t="shared" si="264"/>
        <v>0</v>
      </c>
      <c r="V536" s="39">
        <f t="shared" si="264"/>
        <v>0</v>
      </c>
      <c r="W536" s="39">
        <f t="shared" si="264"/>
        <v>0</v>
      </c>
      <c r="X536" s="39">
        <f t="shared" si="264"/>
        <v>0</v>
      </c>
      <c r="Y536" s="39">
        <f t="shared" si="264"/>
        <v>0</v>
      </c>
      <c r="Z536" s="39">
        <f t="shared" si="264"/>
        <v>0</v>
      </c>
    </row>
    <row r="537" spans="1:41" ht="120" customHeight="1">
      <c r="A537" s="130"/>
      <c r="B537" s="130"/>
      <c r="C537" s="131"/>
      <c r="D537" s="154" t="s">
        <v>22</v>
      </c>
      <c r="E537" s="43" t="s">
        <v>44</v>
      </c>
      <c r="F537" s="39">
        <f t="shared" si="263"/>
        <v>0</v>
      </c>
      <c r="G537" s="39">
        <f t="shared" ref="G537:Z537" si="265">G519+G528</f>
        <v>0</v>
      </c>
      <c r="H537" s="39">
        <f t="shared" si="265"/>
        <v>0</v>
      </c>
      <c r="I537" s="39">
        <f t="shared" si="265"/>
        <v>0</v>
      </c>
      <c r="J537" s="39">
        <f t="shared" si="265"/>
        <v>0</v>
      </c>
      <c r="K537" s="39">
        <f t="shared" si="265"/>
        <v>0</v>
      </c>
      <c r="L537" s="39">
        <f t="shared" si="265"/>
        <v>0</v>
      </c>
      <c r="M537" s="39">
        <f t="shared" si="265"/>
        <v>0</v>
      </c>
      <c r="N537" s="39">
        <f t="shared" si="265"/>
        <v>0</v>
      </c>
      <c r="O537" s="39">
        <f t="shared" si="265"/>
        <v>0</v>
      </c>
      <c r="P537" s="39">
        <f t="shared" si="265"/>
        <v>0</v>
      </c>
      <c r="Q537" s="39">
        <f t="shared" si="265"/>
        <v>0</v>
      </c>
      <c r="R537" s="39">
        <f t="shared" si="265"/>
        <v>0</v>
      </c>
      <c r="S537" s="39">
        <f t="shared" si="265"/>
        <v>0</v>
      </c>
      <c r="T537" s="39">
        <f t="shared" si="265"/>
        <v>0</v>
      </c>
      <c r="U537" s="39">
        <f t="shared" si="265"/>
        <v>0</v>
      </c>
      <c r="V537" s="39">
        <f t="shared" si="265"/>
        <v>0</v>
      </c>
      <c r="W537" s="39">
        <f t="shared" si="265"/>
        <v>0</v>
      </c>
      <c r="X537" s="39">
        <f t="shared" si="265"/>
        <v>0</v>
      </c>
      <c r="Y537" s="39">
        <f t="shared" si="265"/>
        <v>0</v>
      </c>
      <c r="Z537" s="39">
        <f t="shared" si="265"/>
        <v>0</v>
      </c>
    </row>
    <row r="538" spans="1:41" ht="30" customHeight="1">
      <c r="A538" s="130"/>
      <c r="B538" s="130"/>
      <c r="C538" s="131"/>
      <c r="D538" s="154"/>
      <c r="E538" s="43" t="s">
        <v>24</v>
      </c>
      <c r="F538" s="39">
        <f t="shared" si="263"/>
        <v>0</v>
      </c>
      <c r="G538" s="39">
        <f t="shared" ref="G538:Z538" si="266">G520+G529</f>
        <v>0</v>
      </c>
      <c r="H538" s="39">
        <f t="shared" si="266"/>
        <v>0</v>
      </c>
      <c r="I538" s="39">
        <f t="shared" si="266"/>
        <v>0</v>
      </c>
      <c r="J538" s="39">
        <f t="shared" si="266"/>
        <v>0</v>
      </c>
      <c r="K538" s="39">
        <f t="shared" si="266"/>
        <v>0</v>
      </c>
      <c r="L538" s="39">
        <f t="shared" si="266"/>
        <v>0</v>
      </c>
      <c r="M538" s="39">
        <f t="shared" si="266"/>
        <v>0</v>
      </c>
      <c r="N538" s="39">
        <f t="shared" si="266"/>
        <v>0</v>
      </c>
      <c r="O538" s="39">
        <f t="shared" si="266"/>
        <v>0</v>
      </c>
      <c r="P538" s="39">
        <f t="shared" si="266"/>
        <v>0</v>
      </c>
      <c r="Q538" s="39">
        <f t="shared" si="266"/>
        <v>0</v>
      </c>
      <c r="R538" s="39">
        <f t="shared" si="266"/>
        <v>0</v>
      </c>
      <c r="S538" s="39">
        <f t="shared" si="266"/>
        <v>0</v>
      </c>
      <c r="T538" s="39">
        <f t="shared" si="266"/>
        <v>0</v>
      </c>
      <c r="U538" s="39">
        <f t="shared" si="266"/>
        <v>0</v>
      </c>
      <c r="V538" s="39">
        <f t="shared" si="266"/>
        <v>0</v>
      </c>
      <c r="W538" s="39">
        <f t="shared" si="266"/>
        <v>0</v>
      </c>
      <c r="X538" s="39">
        <f t="shared" si="266"/>
        <v>0</v>
      </c>
      <c r="Y538" s="39">
        <f t="shared" si="266"/>
        <v>0</v>
      </c>
      <c r="Z538" s="39">
        <f t="shared" si="266"/>
        <v>0</v>
      </c>
    </row>
    <row r="539" spans="1:41" ht="30" customHeight="1">
      <c r="A539" s="130"/>
      <c r="B539" s="130"/>
      <c r="C539" s="131"/>
      <c r="D539" s="154"/>
      <c r="E539" s="43" t="s">
        <v>25</v>
      </c>
      <c r="F539" s="39">
        <f t="shared" si="263"/>
        <v>0</v>
      </c>
      <c r="G539" s="39">
        <f t="shared" ref="G539:Z539" si="267">G521+G530</f>
        <v>0</v>
      </c>
      <c r="H539" s="39">
        <f t="shared" si="267"/>
        <v>0</v>
      </c>
      <c r="I539" s="39">
        <f t="shared" si="267"/>
        <v>0</v>
      </c>
      <c r="J539" s="39">
        <f t="shared" si="267"/>
        <v>0</v>
      </c>
      <c r="K539" s="39">
        <f t="shared" si="267"/>
        <v>0</v>
      </c>
      <c r="L539" s="39">
        <f t="shared" si="267"/>
        <v>0</v>
      </c>
      <c r="M539" s="39">
        <f t="shared" si="267"/>
        <v>0</v>
      </c>
      <c r="N539" s="39">
        <f t="shared" si="267"/>
        <v>0</v>
      </c>
      <c r="O539" s="39">
        <f t="shared" si="267"/>
        <v>0</v>
      </c>
      <c r="P539" s="39">
        <f t="shared" si="267"/>
        <v>0</v>
      </c>
      <c r="Q539" s="39">
        <f t="shared" si="267"/>
        <v>0</v>
      </c>
      <c r="R539" s="39">
        <f t="shared" si="267"/>
        <v>0</v>
      </c>
      <c r="S539" s="39">
        <f t="shared" si="267"/>
        <v>0</v>
      </c>
      <c r="T539" s="39">
        <f t="shared" si="267"/>
        <v>0</v>
      </c>
      <c r="U539" s="39">
        <f t="shared" si="267"/>
        <v>0</v>
      </c>
      <c r="V539" s="39">
        <f t="shared" si="267"/>
        <v>0</v>
      </c>
      <c r="W539" s="39">
        <f t="shared" si="267"/>
        <v>0</v>
      </c>
      <c r="X539" s="39">
        <f t="shared" si="267"/>
        <v>0</v>
      </c>
      <c r="Y539" s="39">
        <f t="shared" si="267"/>
        <v>0</v>
      </c>
      <c r="Z539" s="39">
        <f t="shared" si="267"/>
        <v>0</v>
      </c>
    </row>
    <row r="540" spans="1:41" ht="30" customHeight="1">
      <c r="A540" s="130"/>
      <c r="B540" s="130"/>
      <c r="C540" s="131"/>
      <c r="D540" s="154"/>
      <c r="E540" s="43" t="s">
        <v>26</v>
      </c>
      <c r="F540" s="39">
        <f t="shared" si="263"/>
        <v>0</v>
      </c>
      <c r="G540" s="39">
        <f t="shared" ref="G540:Z540" si="268">G522+G531</f>
        <v>0</v>
      </c>
      <c r="H540" s="39">
        <f t="shared" si="268"/>
        <v>0</v>
      </c>
      <c r="I540" s="39">
        <f t="shared" si="268"/>
        <v>0</v>
      </c>
      <c r="J540" s="39">
        <f t="shared" si="268"/>
        <v>0</v>
      </c>
      <c r="K540" s="39">
        <f t="shared" si="268"/>
        <v>0</v>
      </c>
      <c r="L540" s="39">
        <f t="shared" si="268"/>
        <v>0</v>
      </c>
      <c r="M540" s="39">
        <f t="shared" si="268"/>
        <v>0</v>
      </c>
      <c r="N540" s="39">
        <f t="shared" si="268"/>
        <v>0</v>
      </c>
      <c r="O540" s="39">
        <f t="shared" si="268"/>
        <v>0</v>
      </c>
      <c r="P540" s="39">
        <f t="shared" si="268"/>
        <v>0</v>
      </c>
      <c r="Q540" s="39">
        <f t="shared" si="268"/>
        <v>0</v>
      </c>
      <c r="R540" s="39">
        <f t="shared" si="268"/>
        <v>0</v>
      </c>
      <c r="S540" s="39">
        <f t="shared" si="268"/>
        <v>0</v>
      </c>
      <c r="T540" s="39">
        <f t="shared" si="268"/>
        <v>0</v>
      </c>
      <c r="U540" s="39">
        <f t="shared" si="268"/>
        <v>0</v>
      </c>
      <c r="V540" s="39">
        <f t="shared" si="268"/>
        <v>0</v>
      </c>
      <c r="W540" s="39">
        <f t="shared" si="268"/>
        <v>0</v>
      </c>
      <c r="X540" s="39">
        <f t="shared" si="268"/>
        <v>0</v>
      </c>
      <c r="Y540" s="39">
        <f t="shared" si="268"/>
        <v>0</v>
      </c>
      <c r="Z540" s="39">
        <f t="shared" si="268"/>
        <v>0</v>
      </c>
    </row>
    <row r="541" spans="1:41" s="3" customFormat="1" ht="30" customHeight="1">
      <c r="A541" s="130"/>
      <c r="B541" s="130"/>
      <c r="C541" s="131"/>
      <c r="D541" s="182" t="s">
        <v>27</v>
      </c>
      <c r="E541" s="182"/>
      <c r="F541" s="39">
        <f>F535+F536+F537+F538+F539+F540</f>
        <v>2382321.69</v>
      </c>
      <c r="G541" s="39">
        <f t="shared" ref="G541:Z541" si="269">G535+G536+G537+G538+G539+G540</f>
        <v>2382321.69</v>
      </c>
      <c r="H541" s="39">
        <f t="shared" si="269"/>
        <v>0</v>
      </c>
      <c r="I541" s="39">
        <f t="shared" si="269"/>
        <v>0</v>
      </c>
      <c r="J541" s="39">
        <f t="shared" si="269"/>
        <v>0</v>
      </c>
      <c r="K541" s="39">
        <f t="shared" si="269"/>
        <v>0</v>
      </c>
      <c r="L541" s="39">
        <f t="shared" si="269"/>
        <v>0</v>
      </c>
      <c r="M541" s="39">
        <f t="shared" si="269"/>
        <v>0</v>
      </c>
      <c r="N541" s="39">
        <f t="shared" si="269"/>
        <v>0</v>
      </c>
      <c r="O541" s="39">
        <f t="shared" si="269"/>
        <v>0</v>
      </c>
      <c r="P541" s="39">
        <f t="shared" si="269"/>
        <v>0</v>
      </c>
      <c r="Q541" s="39">
        <f t="shared" si="269"/>
        <v>0</v>
      </c>
      <c r="R541" s="39">
        <f t="shared" si="269"/>
        <v>0</v>
      </c>
      <c r="S541" s="39">
        <f t="shared" si="269"/>
        <v>0</v>
      </c>
      <c r="T541" s="39">
        <f t="shared" si="269"/>
        <v>0</v>
      </c>
      <c r="U541" s="39">
        <f t="shared" si="269"/>
        <v>0</v>
      </c>
      <c r="V541" s="39">
        <f t="shared" si="269"/>
        <v>0</v>
      </c>
      <c r="W541" s="39">
        <f t="shared" si="269"/>
        <v>0</v>
      </c>
      <c r="X541" s="39">
        <f t="shared" si="269"/>
        <v>0</v>
      </c>
      <c r="Y541" s="39">
        <f t="shared" si="269"/>
        <v>0</v>
      </c>
      <c r="Z541" s="39">
        <f t="shared" si="269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N541" s="6">
        <f>L541-M541</f>
        <v>0</v>
      </c>
      <c r="AO541" s="14"/>
    </row>
    <row r="542" spans="1:41" ht="75" customHeight="1">
      <c r="A542" s="130"/>
      <c r="B542" s="130"/>
      <c r="C542" s="131"/>
      <c r="D542" s="127" t="s">
        <v>45</v>
      </c>
      <c r="E542" s="128"/>
      <c r="F542" s="41">
        <f>ROUND(F541/C535,2)</f>
        <v>1896.3</v>
      </c>
      <c r="G542" s="41">
        <f>ROUND(G541/C535,2)</f>
        <v>1896.3</v>
      </c>
      <c r="H542" s="41">
        <f>ROUND(H541/C535,2)</f>
        <v>0</v>
      </c>
      <c r="I542" s="41">
        <f>ROUND(I541/C535,2)</f>
        <v>0</v>
      </c>
      <c r="J542" s="41">
        <f>ROUND(J541/C535,2)</f>
        <v>0</v>
      </c>
      <c r="K542" s="41">
        <f>ROUND(K541/C535,2)</f>
        <v>0</v>
      </c>
      <c r="L542" s="41">
        <f>ROUND(L541/C535,2)</f>
        <v>0</v>
      </c>
      <c r="M542" s="41">
        <f>ROUND(M541/C535,2)</f>
        <v>0</v>
      </c>
      <c r="N542" s="41">
        <f>ROUND(N541/C535,2)</f>
        <v>0</v>
      </c>
      <c r="O542" s="41">
        <f>ROUND(O541/C535,2)</f>
        <v>0</v>
      </c>
      <c r="P542" s="41">
        <f>ROUND(P541/C535,2)</f>
        <v>0</v>
      </c>
      <c r="Q542" s="41">
        <f>ROUND(Q541/C535,2)</f>
        <v>0</v>
      </c>
      <c r="R542" s="41">
        <f>ROUND(R541/C535,2)</f>
        <v>0</v>
      </c>
      <c r="S542" s="41">
        <f>ROUND(S541/C535,2)</f>
        <v>0</v>
      </c>
      <c r="T542" s="41">
        <f>ROUND(T541/C535,2)</f>
        <v>0</v>
      </c>
      <c r="U542" s="41">
        <f>ROUND(U541/C535,2)</f>
        <v>0</v>
      </c>
      <c r="V542" s="41">
        <f>ROUND(V541/C535,2)</f>
        <v>0</v>
      </c>
      <c r="W542" s="41">
        <f>ROUND(W541/C535,2)</f>
        <v>0</v>
      </c>
      <c r="X542" s="41">
        <f>ROUND(X541/C535,2)</f>
        <v>0</v>
      </c>
      <c r="Y542" s="41">
        <f>ROUND(Y541/C535,2)</f>
        <v>0</v>
      </c>
      <c r="Z542" s="41">
        <f>ROUND(Z541/C535,2)</f>
        <v>0</v>
      </c>
      <c r="AC542" s="8" t="b">
        <v>0</v>
      </c>
      <c r="AD542" s="8" t="b">
        <v>0</v>
      </c>
      <c r="AE542" s="8" t="b">
        <v>0</v>
      </c>
      <c r="AF542" s="8" t="b">
        <v>0</v>
      </c>
      <c r="AG542" s="8" t="b">
        <v>0</v>
      </c>
      <c r="AH542" s="8" t="b">
        <v>0</v>
      </c>
      <c r="AI542" s="8" t="b">
        <v>0</v>
      </c>
      <c r="AJ542" s="8" t="b">
        <v>0</v>
      </c>
      <c r="AK542" s="8" t="b">
        <v>0</v>
      </c>
      <c r="AL542" s="8" t="b">
        <v>0</v>
      </c>
    </row>
    <row r="543" spans="1:41" ht="90" customHeight="1">
      <c r="A543" s="130"/>
      <c r="B543" s="130"/>
      <c r="C543" s="131"/>
      <c r="D543" s="127" t="s">
        <v>46</v>
      </c>
      <c r="E543" s="128"/>
      <c r="F543" s="39" t="s">
        <v>28</v>
      </c>
      <c r="G543" s="42">
        <f>IF(AC543=FALSE,0,AC543)</f>
        <v>1896.3</v>
      </c>
      <c r="H543" s="42" t="s">
        <v>28</v>
      </c>
      <c r="I543" s="42">
        <f>IF(AD543=FALSE,0,AD543)</f>
        <v>0</v>
      </c>
      <c r="J543" s="42">
        <f>IF(AE543=FALSE,0,AE543)</f>
        <v>0</v>
      </c>
      <c r="K543" s="42" t="s">
        <v>28</v>
      </c>
      <c r="L543" s="42">
        <f>IF(AF543=FALSE,0,AF543)</f>
        <v>0</v>
      </c>
      <c r="M543" s="42" t="s">
        <v>28</v>
      </c>
      <c r="N543" s="42" t="s">
        <v>28</v>
      </c>
      <c r="O543" s="42" t="s">
        <v>28</v>
      </c>
      <c r="P543" s="42" t="s">
        <v>28</v>
      </c>
      <c r="Q543" s="42">
        <f>IF(AG543=FALSE,0,AG543)</f>
        <v>0</v>
      </c>
      <c r="R543" s="42" t="s">
        <v>28</v>
      </c>
      <c r="S543" s="42">
        <f>IF(AH543=FALSE,0,AH543)</f>
        <v>0</v>
      </c>
      <c r="T543" s="42" t="s">
        <v>28</v>
      </c>
      <c r="U543" s="42">
        <f>IF(AI543=FALSE,0,AI543)</f>
        <v>0</v>
      </c>
      <c r="V543" s="42">
        <f>IF(AJ543=FALSE,0,AJ543)</f>
        <v>0</v>
      </c>
      <c r="W543" s="42">
        <f>IF(AK543=FALSE,0,AK543)</f>
        <v>0</v>
      </c>
      <c r="X543" s="42" t="s">
        <v>28</v>
      </c>
      <c r="Y543" s="42">
        <f>IF(AL543=FALSE,0,AL543)</f>
        <v>0</v>
      </c>
      <c r="Z543" s="42" t="s">
        <v>28</v>
      </c>
      <c r="AC543" s="8">
        <v>1896.3</v>
      </c>
      <c r="AD543" s="8" t="b">
        <v>0</v>
      </c>
      <c r="AE543" s="8" t="b">
        <v>0</v>
      </c>
      <c r="AF543" s="8" t="b">
        <v>0</v>
      </c>
      <c r="AG543" s="8" t="b">
        <v>0</v>
      </c>
      <c r="AH543" s="8" t="b">
        <v>0</v>
      </c>
      <c r="AI543" s="8" t="b">
        <v>0</v>
      </c>
      <c r="AJ543" s="8" t="b">
        <v>0</v>
      </c>
      <c r="AK543" s="8" t="b">
        <v>0</v>
      </c>
      <c r="AL543" s="8" t="b">
        <v>0</v>
      </c>
    </row>
    <row r="544" spans="1:41" ht="30" customHeight="1">
      <c r="A544" s="130"/>
      <c r="B544" s="130" t="s">
        <v>301</v>
      </c>
      <c r="C544" s="131">
        <f>C535</f>
        <v>1256.3000000000002</v>
      </c>
      <c r="D544" s="154" t="s">
        <v>19</v>
      </c>
      <c r="E544" s="43" t="s">
        <v>20</v>
      </c>
      <c r="F544" s="39">
        <f>G544+I544+J544+L544+Q544+S544+U544+V544+W544+Y544+Z544</f>
        <v>2382321.69</v>
      </c>
      <c r="G544" s="40">
        <f>G535</f>
        <v>2382321.69</v>
      </c>
      <c r="H544" s="39">
        <f t="shared" ref="H544:Z544" si="270">H535</f>
        <v>0</v>
      </c>
      <c r="I544" s="39">
        <f t="shared" si="270"/>
        <v>0</v>
      </c>
      <c r="J544" s="39">
        <f t="shared" si="270"/>
        <v>0</v>
      </c>
      <c r="K544" s="39">
        <f t="shared" si="270"/>
        <v>0</v>
      </c>
      <c r="L544" s="39">
        <f t="shared" si="270"/>
        <v>0</v>
      </c>
      <c r="M544" s="39">
        <f t="shared" si="270"/>
        <v>0</v>
      </c>
      <c r="N544" s="39">
        <f t="shared" si="270"/>
        <v>0</v>
      </c>
      <c r="O544" s="39">
        <f t="shared" si="270"/>
        <v>0</v>
      </c>
      <c r="P544" s="39">
        <f t="shared" si="270"/>
        <v>0</v>
      </c>
      <c r="Q544" s="39">
        <f t="shared" si="270"/>
        <v>0</v>
      </c>
      <c r="R544" s="39">
        <f t="shared" si="270"/>
        <v>0</v>
      </c>
      <c r="S544" s="39">
        <f t="shared" si="270"/>
        <v>0</v>
      </c>
      <c r="T544" s="39">
        <f t="shared" si="270"/>
        <v>0</v>
      </c>
      <c r="U544" s="39">
        <f t="shared" si="270"/>
        <v>0</v>
      </c>
      <c r="V544" s="39">
        <f t="shared" si="270"/>
        <v>0</v>
      </c>
      <c r="W544" s="39">
        <f t="shared" si="270"/>
        <v>0</v>
      </c>
      <c r="X544" s="39">
        <f t="shared" si="270"/>
        <v>0</v>
      </c>
      <c r="Y544" s="39">
        <f t="shared" si="270"/>
        <v>0</v>
      </c>
      <c r="Z544" s="39">
        <f t="shared" si="270"/>
        <v>0</v>
      </c>
      <c r="AN544" s="6">
        <f>L544-M544</f>
        <v>0</v>
      </c>
    </row>
    <row r="545" spans="1:41" ht="60" customHeight="1">
      <c r="A545" s="130"/>
      <c r="B545" s="130"/>
      <c r="C545" s="131"/>
      <c r="D545" s="154"/>
      <c r="E545" s="43" t="s">
        <v>21</v>
      </c>
      <c r="F545" s="39">
        <f t="shared" ref="F545:F549" si="271">G545+I545+J545+L545+Q545+S545+U545+V545+W545+Y545+Z545</f>
        <v>0</v>
      </c>
      <c r="G545" s="39">
        <f t="shared" ref="G545:Z545" si="272">G536</f>
        <v>0</v>
      </c>
      <c r="H545" s="39">
        <f t="shared" si="272"/>
        <v>0</v>
      </c>
      <c r="I545" s="39">
        <f t="shared" si="272"/>
        <v>0</v>
      </c>
      <c r="J545" s="39">
        <f t="shared" si="272"/>
        <v>0</v>
      </c>
      <c r="K545" s="39">
        <f t="shared" si="272"/>
        <v>0</v>
      </c>
      <c r="L545" s="39">
        <f t="shared" si="272"/>
        <v>0</v>
      </c>
      <c r="M545" s="39">
        <f t="shared" si="272"/>
        <v>0</v>
      </c>
      <c r="N545" s="39">
        <f t="shared" si="272"/>
        <v>0</v>
      </c>
      <c r="O545" s="39">
        <f t="shared" si="272"/>
        <v>0</v>
      </c>
      <c r="P545" s="39">
        <f t="shared" si="272"/>
        <v>0</v>
      </c>
      <c r="Q545" s="39">
        <f t="shared" si="272"/>
        <v>0</v>
      </c>
      <c r="R545" s="39">
        <f t="shared" si="272"/>
        <v>0</v>
      </c>
      <c r="S545" s="39">
        <f t="shared" si="272"/>
        <v>0</v>
      </c>
      <c r="T545" s="39">
        <f t="shared" si="272"/>
        <v>0</v>
      </c>
      <c r="U545" s="39">
        <f t="shared" si="272"/>
        <v>0</v>
      </c>
      <c r="V545" s="39">
        <f t="shared" si="272"/>
        <v>0</v>
      </c>
      <c r="W545" s="39">
        <f t="shared" si="272"/>
        <v>0</v>
      </c>
      <c r="X545" s="39">
        <f t="shared" si="272"/>
        <v>0</v>
      </c>
      <c r="Y545" s="39">
        <f t="shared" si="272"/>
        <v>0</v>
      </c>
      <c r="Z545" s="39">
        <f t="shared" si="272"/>
        <v>0</v>
      </c>
    </row>
    <row r="546" spans="1:41" ht="120" customHeight="1">
      <c r="A546" s="130"/>
      <c r="B546" s="130"/>
      <c r="C546" s="131"/>
      <c r="D546" s="154" t="s">
        <v>22</v>
      </c>
      <c r="E546" s="43" t="s">
        <v>44</v>
      </c>
      <c r="F546" s="39">
        <f t="shared" si="271"/>
        <v>0</v>
      </c>
      <c r="G546" s="39">
        <f t="shared" ref="G546:Z546" si="273">G537</f>
        <v>0</v>
      </c>
      <c r="H546" s="39">
        <f t="shared" si="273"/>
        <v>0</v>
      </c>
      <c r="I546" s="39">
        <f t="shared" si="273"/>
        <v>0</v>
      </c>
      <c r="J546" s="39">
        <f t="shared" si="273"/>
        <v>0</v>
      </c>
      <c r="K546" s="39">
        <f t="shared" si="273"/>
        <v>0</v>
      </c>
      <c r="L546" s="39">
        <f t="shared" si="273"/>
        <v>0</v>
      </c>
      <c r="M546" s="39">
        <f t="shared" si="273"/>
        <v>0</v>
      </c>
      <c r="N546" s="39">
        <f t="shared" si="273"/>
        <v>0</v>
      </c>
      <c r="O546" s="39">
        <f t="shared" si="273"/>
        <v>0</v>
      </c>
      <c r="P546" s="39">
        <f t="shared" si="273"/>
        <v>0</v>
      </c>
      <c r="Q546" s="39">
        <f t="shared" si="273"/>
        <v>0</v>
      </c>
      <c r="R546" s="39">
        <f t="shared" si="273"/>
        <v>0</v>
      </c>
      <c r="S546" s="39">
        <f t="shared" si="273"/>
        <v>0</v>
      </c>
      <c r="T546" s="39">
        <f t="shared" si="273"/>
        <v>0</v>
      </c>
      <c r="U546" s="39">
        <f t="shared" si="273"/>
        <v>0</v>
      </c>
      <c r="V546" s="39">
        <f t="shared" si="273"/>
        <v>0</v>
      </c>
      <c r="W546" s="39">
        <f t="shared" si="273"/>
        <v>0</v>
      </c>
      <c r="X546" s="39">
        <f t="shared" si="273"/>
        <v>0</v>
      </c>
      <c r="Y546" s="39">
        <f t="shared" si="273"/>
        <v>0</v>
      </c>
      <c r="Z546" s="39">
        <f t="shared" si="273"/>
        <v>0</v>
      </c>
    </row>
    <row r="547" spans="1:41" ht="30" customHeight="1">
      <c r="A547" s="130"/>
      <c r="B547" s="130"/>
      <c r="C547" s="131"/>
      <c r="D547" s="154"/>
      <c r="E547" s="43" t="s">
        <v>24</v>
      </c>
      <c r="F547" s="39">
        <f t="shared" si="271"/>
        <v>0</v>
      </c>
      <c r="G547" s="39">
        <f t="shared" ref="G547:Z547" si="274">G538</f>
        <v>0</v>
      </c>
      <c r="H547" s="39">
        <f t="shared" si="274"/>
        <v>0</v>
      </c>
      <c r="I547" s="39">
        <f t="shared" si="274"/>
        <v>0</v>
      </c>
      <c r="J547" s="39">
        <f t="shared" si="274"/>
        <v>0</v>
      </c>
      <c r="K547" s="39">
        <f t="shared" si="274"/>
        <v>0</v>
      </c>
      <c r="L547" s="39">
        <f t="shared" si="274"/>
        <v>0</v>
      </c>
      <c r="M547" s="39">
        <f t="shared" si="274"/>
        <v>0</v>
      </c>
      <c r="N547" s="39">
        <f t="shared" si="274"/>
        <v>0</v>
      </c>
      <c r="O547" s="39">
        <f t="shared" si="274"/>
        <v>0</v>
      </c>
      <c r="P547" s="39">
        <f t="shared" si="274"/>
        <v>0</v>
      </c>
      <c r="Q547" s="39">
        <f t="shared" si="274"/>
        <v>0</v>
      </c>
      <c r="R547" s="39">
        <f t="shared" si="274"/>
        <v>0</v>
      </c>
      <c r="S547" s="39">
        <f t="shared" si="274"/>
        <v>0</v>
      </c>
      <c r="T547" s="39">
        <f t="shared" si="274"/>
        <v>0</v>
      </c>
      <c r="U547" s="39">
        <f t="shared" si="274"/>
        <v>0</v>
      </c>
      <c r="V547" s="39">
        <f t="shared" si="274"/>
        <v>0</v>
      </c>
      <c r="W547" s="39">
        <f t="shared" si="274"/>
        <v>0</v>
      </c>
      <c r="X547" s="39">
        <f t="shared" si="274"/>
        <v>0</v>
      </c>
      <c r="Y547" s="39">
        <f t="shared" si="274"/>
        <v>0</v>
      </c>
      <c r="Z547" s="39">
        <f t="shared" si="274"/>
        <v>0</v>
      </c>
    </row>
    <row r="548" spans="1:41" ht="30" customHeight="1">
      <c r="A548" s="130"/>
      <c r="B548" s="130"/>
      <c r="C548" s="131"/>
      <c r="D548" s="154"/>
      <c r="E548" s="43" t="s">
        <v>25</v>
      </c>
      <c r="F548" s="39">
        <f t="shared" si="271"/>
        <v>0</v>
      </c>
      <c r="G548" s="39">
        <f t="shared" ref="G548:Z548" si="275">G539</f>
        <v>0</v>
      </c>
      <c r="H548" s="39">
        <f t="shared" si="275"/>
        <v>0</v>
      </c>
      <c r="I548" s="39">
        <f t="shared" si="275"/>
        <v>0</v>
      </c>
      <c r="J548" s="39">
        <f t="shared" si="275"/>
        <v>0</v>
      </c>
      <c r="K548" s="39">
        <f t="shared" si="275"/>
        <v>0</v>
      </c>
      <c r="L548" s="39">
        <f t="shared" si="275"/>
        <v>0</v>
      </c>
      <c r="M548" s="39">
        <f t="shared" si="275"/>
        <v>0</v>
      </c>
      <c r="N548" s="39">
        <f t="shared" si="275"/>
        <v>0</v>
      </c>
      <c r="O548" s="39">
        <f t="shared" si="275"/>
        <v>0</v>
      </c>
      <c r="P548" s="39">
        <f t="shared" si="275"/>
        <v>0</v>
      </c>
      <c r="Q548" s="39">
        <f t="shared" si="275"/>
        <v>0</v>
      </c>
      <c r="R548" s="39">
        <f t="shared" si="275"/>
        <v>0</v>
      </c>
      <c r="S548" s="39">
        <f t="shared" si="275"/>
        <v>0</v>
      </c>
      <c r="T548" s="39">
        <f t="shared" si="275"/>
        <v>0</v>
      </c>
      <c r="U548" s="39">
        <f t="shared" si="275"/>
        <v>0</v>
      </c>
      <c r="V548" s="39">
        <f t="shared" si="275"/>
        <v>0</v>
      </c>
      <c r="W548" s="39">
        <f t="shared" si="275"/>
        <v>0</v>
      </c>
      <c r="X548" s="39">
        <f t="shared" si="275"/>
        <v>0</v>
      </c>
      <c r="Y548" s="39">
        <f t="shared" si="275"/>
        <v>0</v>
      </c>
      <c r="Z548" s="39">
        <f t="shared" si="275"/>
        <v>0</v>
      </c>
    </row>
    <row r="549" spans="1:41" ht="30" customHeight="1">
      <c r="A549" s="130"/>
      <c r="B549" s="130"/>
      <c r="C549" s="131"/>
      <c r="D549" s="154"/>
      <c r="E549" s="43" t="s">
        <v>26</v>
      </c>
      <c r="F549" s="39">
        <f t="shared" si="271"/>
        <v>0</v>
      </c>
      <c r="G549" s="39">
        <f t="shared" ref="G549:Z549" si="276">G540</f>
        <v>0</v>
      </c>
      <c r="H549" s="39">
        <f t="shared" si="276"/>
        <v>0</v>
      </c>
      <c r="I549" s="39">
        <f t="shared" si="276"/>
        <v>0</v>
      </c>
      <c r="J549" s="39">
        <f t="shared" si="276"/>
        <v>0</v>
      </c>
      <c r="K549" s="39">
        <f t="shared" si="276"/>
        <v>0</v>
      </c>
      <c r="L549" s="39">
        <f t="shared" si="276"/>
        <v>0</v>
      </c>
      <c r="M549" s="39">
        <f t="shared" si="276"/>
        <v>0</v>
      </c>
      <c r="N549" s="39">
        <f t="shared" si="276"/>
        <v>0</v>
      </c>
      <c r="O549" s="39">
        <f t="shared" si="276"/>
        <v>0</v>
      </c>
      <c r="P549" s="39">
        <f t="shared" si="276"/>
        <v>0</v>
      </c>
      <c r="Q549" s="39">
        <f t="shared" si="276"/>
        <v>0</v>
      </c>
      <c r="R549" s="39">
        <f t="shared" si="276"/>
        <v>0</v>
      </c>
      <c r="S549" s="39">
        <f t="shared" si="276"/>
        <v>0</v>
      </c>
      <c r="T549" s="39">
        <f t="shared" si="276"/>
        <v>0</v>
      </c>
      <c r="U549" s="39">
        <f t="shared" si="276"/>
        <v>0</v>
      </c>
      <c r="V549" s="39">
        <f t="shared" si="276"/>
        <v>0</v>
      </c>
      <c r="W549" s="39">
        <f t="shared" si="276"/>
        <v>0</v>
      </c>
      <c r="X549" s="39">
        <f t="shared" si="276"/>
        <v>0</v>
      </c>
      <c r="Y549" s="39">
        <f t="shared" si="276"/>
        <v>0</v>
      </c>
      <c r="Z549" s="39">
        <f t="shared" si="276"/>
        <v>0</v>
      </c>
    </row>
    <row r="550" spans="1:41" s="3" customFormat="1" ht="30" customHeight="1">
      <c r="A550" s="130"/>
      <c r="B550" s="130"/>
      <c r="C550" s="131"/>
      <c r="D550" s="182" t="s">
        <v>27</v>
      </c>
      <c r="E550" s="182"/>
      <c r="F550" s="39">
        <f>F544+F545+F546+F547+F548+F549</f>
        <v>2382321.69</v>
      </c>
      <c r="G550" s="39">
        <f t="shared" ref="G550:Z550" si="277">G544+G545+G546+G547+G548+G549</f>
        <v>2382321.69</v>
      </c>
      <c r="H550" s="39">
        <f t="shared" si="277"/>
        <v>0</v>
      </c>
      <c r="I550" s="39">
        <f t="shared" si="277"/>
        <v>0</v>
      </c>
      <c r="J550" s="39">
        <f t="shared" si="277"/>
        <v>0</v>
      </c>
      <c r="K550" s="39">
        <f t="shared" si="277"/>
        <v>0</v>
      </c>
      <c r="L550" s="39">
        <f t="shared" si="277"/>
        <v>0</v>
      </c>
      <c r="M550" s="39">
        <f t="shared" si="277"/>
        <v>0</v>
      </c>
      <c r="N550" s="39">
        <f t="shared" si="277"/>
        <v>0</v>
      </c>
      <c r="O550" s="39">
        <f t="shared" si="277"/>
        <v>0</v>
      </c>
      <c r="P550" s="39">
        <f t="shared" si="277"/>
        <v>0</v>
      </c>
      <c r="Q550" s="39">
        <f t="shared" si="277"/>
        <v>0</v>
      </c>
      <c r="R550" s="39">
        <f t="shared" si="277"/>
        <v>0</v>
      </c>
      <c r="S550" s="39">
        <f t="shared" si="277"/>
        <v>0</v>
      </c>
      <c r="T550" s="39">
        <f t="shared" si="277"/>
        <v>0</v>
      </c>
      <c r="U550" s="39">
        <f t="shared" si="277"/>
        <v>0</v>
      </c>
      <c r="V550" s="39">
        <f t="shared" si="277"/>
        <v>0</v>
      </c>
      <c r="W550" s="39">
        <f t="shared" si="277"/>
        <v>0</v>
      </c>
      <c r="X550" s="39">
        <f t="shared" si="277"/>
        <v>0</v>
      </c>
      <c r="Y550" s="39">
        <f t="shared" si="277"/>
        <v>0</v>
      </c>
      <c r="Z550" s="39">
        <f t="shared" si="277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N550" s="6">
        <f>L550-M550</f>
        <v>0</v>
      </c>
      <c r="AO550" s="14"/>
    </row>
    <row r="551" spans="1:41" ht="75" customHeight="1">
      <c r="A551" s="130"/>
      <c r="B551" s="130"/>
      <c r="C551" s="131"/>
      <c r="D551" s="127" t="s">
        <v>45</v>
      </c>
      <c r="E551" s="128"/>
      <c r="F551" s="41">
        <f>ROUND(F550/C544,2)</f>
        <v>1896.3</v>
      </c>
      <c r="G551" s="41">
        <f>ROUND(G550/C544,2)</f>
        <v>1896.3</v>
      </c>
      <c r="H551" s="41">
        <f>ROUND(H550/C544,2)</f>
        <v>0</v>
      </c>
      <c r="I551" s="41">
        <f>ROUND(I550/C544,2)</f>
        <v>0</v>
      </c>
      <c r="J551" s="41">
        <f>ROUND(J550/C544,2)</f>
        <v>0</v>
      </c>
      <c r="K551" s="41">
        <f>ROUND(K550/C544,2)</f>
        <v>0</v>
      </c>
      <c r="L551" s="41">
        <f>ROUND(L550/C544,2)</f>
        <v>0</v>
      </c>
      <c r="M551" s="41">
        <f>ROUND(M550/C544,2)</f>
        <v>0</v>
      </c>
      <c r="N551" s="41">
        <f>ROUND(N550/C544,2)</f>
        <v>0</v>
      </c>
      <c r="O551" s="41">
        <f>ROUND(O550/C544,2)</f>
        <v>0</v>
      </c>
      <c r="P551" s="41">
        <f>ROUND(P550/C544,2)</f>
        <v>0</v>
      </c>
      <c r="Q551" s="41">
        <f>ROUND(Q550/C544,2)</f>
        <v>0</v>
      </c>
      <c r="R551" s="41">
        <f>ROUND(R550/C544,2)</f>
        <v>0</v>
      </c>
      <c r="S551" s="41">
        <f>ROUND(S550/C544,2)</f>
        <v>0</v>
      </c>
      <c r="T551" s="41">
        <f>ROUND(T550/C544,2)</f>
        <v>0</v>
      </c>
      <c r="U551" s="41">
        <f>ROUND(U550/C544,2)</f>
        <v>0</v>
      </c>
      <c r="V551" s="41">
        <f>ROUND(V550/C544,2)</f>
        <v>0</v>
      </c>
      <c r="W551" s="41">
        <f>ROUND(W550/C544,2)</f>
        <v>0</v>
      </c>
      <c r="X551" s="41">
        <f>ROUND(X550/C544,2)</f>
        <v>0</v>
      </c>
      <c r="Y551" s="41">
        <f>ROUND(Y550/C544,2)</f>
        <v>0</v>
      </c>
      <c r="Z551" s="41">
        <f>ROUND(Z550/C544,2)</f>
        <v>0</v>
      </c>
      <c r="AC551" s="8" t="b">
        <v>0</v>
      </c>
      <c r="AD551" s="8" t="b">
        <v>0</v>
      </c>
      <c r="AE551" s="8" t="b">
        <v>0</v>
      </c>
      <c r="AF551" s="8" t="b">
        <v>0</v>
      </c>
      <c r="AG551" s="8" t="b">
        <v>0</v>
      </c>
      <c r="AH551" s="8" t="b">
        <v>0</v>
      </c>
      <c r="AI551" s="8" t="b">
        <v>0</v>
      </c>
      <c r="AJ551" s="8" t="b">
        <v>0</v>
      </c>
      <c r="AK551" s="8" t="b">
        <v>0</v>
      </c>
      <c r="AL551" s="8" t="b">
        <v>0</v>
      </c>
    </row>
    <row r="552" spans="1:41" ht="90" customHeight="1">
      <c r="A552" s="130"/>
      <c r="B552" s="130"/>
      <c r="C552" s="131"/>
      <c r="D552" s="127" t="s">
        <v>46</v>
      </c>
      <c r="E552" s="128"/>
      <c r="F552" s="39" t="s">
        <v>28</v>
      </c>
      <c r="G552" s="42">
        <f>IF(AC552=FALSE,0,AC552)</f>
        <v>1896.3</v>
      </c>
      <c r="H552" s="42" t="s">
        <v>28</v>
      </c>
      <c r="I552" s="42">
        <f>IF(AD552=FALSE,0,AD552)</f>
        <v>0</v>
      </c>
      <c r="J552" s="42">
        <f>IF(AE552=FALSE,0,AE552)</f>
        <v>0</v>
      </c>
      <c r="K552" s="42" t="s">
        <v>28</v>
      </c>
      <c r="L552" s="42">
        <f>IF(AF552=FALSE,0,AF552)</f>
        <v>0</v>
      </c>
      <c r="M552" s="42" t="s">
        <v>28</v>
      </c>
      <c r="N552" s="42" t="s">
        <v>28</v>
      </c>
      <c r="O552" s="42" t="s">
        <v>28</v>
      </c>
      <c r="P552" s="42" t="s">
        <v>28</v>
      </c>
      <c r="Q552" s="42">
        <f>IF(AG552=FALSE,0,AG552)</f>
        <v>0</v>
      </c>
      <c r="R552" s="42" t="s">
        <v>28</v>
      </c>
      <c r="S552" s="42">
        <f>IF(AH552=FALSE,0,AH552)</f>
        <v>0</v>
      </c>
      <c r="T552" s="42" t="s">
        <v>28</v>
      </c>
      <c r="U552" s="42">
        <f>IF(AI552=FALSE,0,AI552)</f>
        <v>0</v>
      </c>
      <c r="V552" s="42">
        <f>IF(AJ552=FALSE,0,AJ552)</f>
        <v>0</v>
      </c>
      <c r="W552" s="42">
        <f>IF(AK552=FALSE,0,AK552)</f>
        <v>0</v>
      </c>
      <c r="X552" s="42" t="s">
        <v>28</v>
      </c>
      <c r="Y552" s="42">
        <f>IF(AL552=FALSE,0,AL552)</f>
        <v>0</v>
      </c>
      <c r="Z552" s="42" t="s">
        <v>28</v>
      </c>
      <c r="AC552" s="8">
        <v>1896.3</v>
      </c>
      <c r="AD552" s="8" t="b">
        <v>0</v>
      </c>
      <c r="AE552" s="8" t="b">
        <v>0</v>
      </c>
      <c r="AF552" s="8" t="b">
        <v>0</v>
      </c>
      <c r="AG552" s="8" t="b">
        <v>0</v>
      </c>
      <c r="AH552" s="8" t="b">
        <v>0</v>
      </c>
      <c r="AI552" s="8" t="b">
        <v>0</v>
      </c>
      <c r="AJ552" s="8" t="b">
        <v>0</v>
      </c>
      <c r="AK552" s="8" t="b">
        <v>0</v>
      </c>
      <c r="AL552" s="8" t="b">
        <v>0</v>
      </c>
    </row>
    <row r="553" spans="1:41" ht="15" customHeight="1">
      <c r="A553" s="125" t="s">
        <v>355</v>
      </c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26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:41" ht="15" customHeight="1">
      <c r="A554" s="149" t="s">
        <v>165</v>
      </c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1"/>
    </row>
    <row r="555" spans="1:41" ht="30" customHeight="1">
      <c r="A555" s="144" t="s">
        <v>17</v>
      </c>
      <c r="B555" s="109" t="s">
        <v>274</v>
      </c>
      <c r="C555" s="110">
        <v>3618.56</v>
      </c>
      <c r="D555" s="109" t="s">
        <v>19</v>
      </c>
      <c r="E555" s="47" t="s">
        <v>20</v>
      </c>
      <c r="F555" s="39">
        <f>G555+I555+J555+L555+Q555+S555+U555+V555+W555+Y555+Z555</f>
        <v>4520232.7807999998</v>
      </c>
      <c r="G555" s="40">
        <f>G563*C555</f>
        <v>4520232.7807999998</v>
      </c>
      <c r="H555" s="39">
        <v>0</v>
      </c>
      <c r="I555" s="40">
        <v>0</v>
      </c>
      <c r="J555" s="40">
        <v>0</v>
      </c>
      <c r="K555" s="39">
        <v>0</v>
      </c>
      <c r="L555" s="40">
        <v>0</v>
      </c>
      <c r="M555" s="39">
        <v>0</v>
      </c>
      <c r="N555" s="39">
        <v>0</v>
      </c>
      <c r="O555" s="39">
        <v>0</v>
      </c>
      <c r="P555" s="39">
        <v>0</v>
      </c>
      <c r="Q555" s="40">
        <v>0</v>
      </c>
      <c r="R555" s="39">
        <v>0</v>
      </c>
      <c r="S555" s="40">
        <v>0</v>
      </c>
      <c r="T555" s="39">
        <v>0</v>
      </c>
      <c r="U555" s="40">
        <v>0</v>
      </c>
      <c r="V555" s="40">
        <v>0</v>
      </c>
      <c r="W555" s="40">
        <v>0</v>
      </c>
      <c r="X555" s="39">
        <v>0</v>
      </c>
      <c r="Y555" s="40">
        <v>0</v>
      </c>
      <c r="Z555" s="39">
        <v>0</v>
      </c>
      <c r="AN555" s="6">
        <f>L555-M555</f>
        <v>0</v>
      </c>
    </row>
    <row r="556" spans="1:41" ht="60" customHeight="1">
      <c r="A556" s="144"/>
      <c r="B556" s="109"/>
      <c r="C556" s="110"/>
      <c r="D556" s="109"/>
      <c r="E556" s="47" t="s">
        <v>21</v>
      </c>
      <c r="F556" s="39">
        <f t="shared" ref="F556:F560" si="278">G556+I556+J556+L556+Q556+S556+U556+V556+W556+Y556+Z556</f>
        <v>0</v>
      </c>
      <c r="G556" s="48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41" ht="120" customHeight="1">
      <c r="A557" s="144"/>
      <c r="B557" s="109"/>
      <c r="C557" s="110"/>
      <c r="D557" s="109" t="s">
        <v>22</v>
      </c>
      <c r="E557" s="47" t="s">
        <v>23</v>
      </c>
      <c r="F557" s="39">
        <f t="shared" si="278"/>
        <v>0</v>
      </c>
      <c r="G557" s="48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41" ht="30" customHeight="1">
      <c r="A558" s="144"/>
      <c r="B558" s="109"/>
      <c r="C558" s="110"/>
      <c r="D558" s="109"/>
      <c r="E558" s="47" t="s">
        <v>24</v>
      </c>
      <c r="F558" s="39">
        <f t="shared" si="278"/>
        <v>0</v>
      </c>
      <c r="G558" s="48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41" ht="30" customHeight="1">
      <c r="A559" s="144"/>
      <c r="B559" s="109"/>
      <c r="C559" s="110"/>
      <c r="D559" s="109"/>
      <c r="E559" s="47" t="s">
        <v>25</v>
      </c>
      <c r="F559" s="39">
        <f t="shared" si="278"/>
        <v>0</v>
      </c>
      <c r="G559" s="48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41" ht="30" customHeight="1">
      <c r="A560" s="144"/>
      <c r="B560" s="109"/>
      <c r="C560" s="110"/>
      <c r="D560" s="109"/>
      <c r="E560" s="47" t="s">
        <v>26</v>
      </c>
      <c r="F560" s="39">
        <f t="shared" si="278"/>
        <v>0</v>
      </c>
      <c r="G560" s="48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41" ht="30" customHeight="1">
      <c r="A561" s="144"/>
      <c r="B561" s="109"/>
      <c r="C561" s="110"/>
      <c r="D561" s="111" t="s">
        <v>27</v>
      </c>
      <c r="E561" s="111"/>
      <c r="F561" s="39">
        <f>F555+F556+F557+F558+F559+F560</f>
        <v>4520232.7807999998</v>
      </c>
      <c r="G561" s="39">
        <f t="shared" ref="G561:Z561" si="279">G555+G556+G557+G558+G559+G560</f>
        <v>4520232.7807999998</v>
      </c>
      <c r="H561" s="39">
        <f t="shared" si="279"/>
        <v>0</v>
      </c>
      <c r="I561" s="39">
        <f t="shared" si="279"/>
        <v>0</v>
      </c>
      <c r="J561" s="39">
        <f t="shared" si="279"/>
        <v>0</v>
      </c>
      <c r="K561" s="39">
        <f t="shared" si="279"/>
        <v>0</v>
      </c>
      <c r="L561" s="39">
        <f t="shared" si="279"/>
        <v>0</v>
      </c>
      <c r="M561" s="39">
        <f t="shared" si="279"/>
        <v>0</v>
      </c>
      <c r="N561" s="39">
        <f t="shared" si="279"/>
        <v>0</v>
      </c>
      <c r="O561" s="39">
        <f t="shared" si="279"/>
        <v>0</v>
      </c>
      <c r="P561" s="39">
        <f t="shared" si="279"/>
        <v>0</v>
      </c>
      <c r="Q561" s="39">
        <f t="shared" si="279"/>
        <v>0</v>
      </c>
      <c r="R561" s="39">
        <f t="shared" si="279"/>
        <v>0</v>
      </c>
      <c r="S561" s="39">
        <f t="shared" si="279"/>
        <v>0</v>
      </c>
      <c r="T561" s="39">
        <f t="shared" si="279"/>
        <v>0</v>
      </c>
      <c r="U561" s="39">
        <f t="shared" si="279"/>
        <v>0</v>
      </c>
      <c r="V561" s="39">
        <f t="shared" si="279"/>
        <v>0</v>
      </c>
      <c r="W561" s="39">
        <f t="shared" si="279"/>
        <v>0</v>
      </c>
      <c r="X561" s="39">
        <f t="shared" si="279"/>
        <v>0</v>
      </c>
      <c r="Y561" s="39">
        <f t="shared" si="279"/>
        <v>0</v>
      </c>
      <c r="Z561" s="39">
        <f t="shared" si="279"/>
        <v>0</v>
      </c>
      <c r="AN561" s="6">
        <f>L561-M561</f>
        <v>0</v>
      </c>
      <c r="AO561" s="14"/>
    </row>
    <row r="562" spans="1:41" ht="75" customHeight="1">
      <c r="A562" s="144"/>
      <c r="B562" s="109"/>
      <c r="C562" s="110"/>
      <c r="D562" s="127" t="s">
        <v>45</v>
      </c>
      <c r="E562" s="128"/>
      <c r="F562" s="41">
        <f>ROUND(F561/C555,2)</f>
        <v>1249.18</v>
      </c>
      <c r="G562" s="41">
        <f>ROUND(G561/C555,2)</f>
        <v>1249.18</v>
      </c>
      <c r="H562" s="41">
        <f>ROUND(H561/C555,2)</f>
        <v>0</v>
      </c>
      <c r="I562" s="41">
        <f>ROUND(I561/C555,2)</f>
        <v>0</v>
      </c>
      <c r="J562" s="41">
        <f>ROUND(J561/C555,2)</f>
        <v>0</v>
      </c>
      <c r="K562" s="41">
        <f>ROUND(K561/C555,2)</f>
        <v>0</v>
      </c>
      <c r="L562" s="41">
        <f>ROUND(L561/C555,2)</f>
        <v>0</v>
      </c>
      <c r="M562" s="41">
        <f>ROUND(M561/C555,2)</f>
        <v>0</v>
      </c>
      <c r="N562" s="41">
        <f>ROUND(N561/C555,2)</f>
        <v>0</v>
      </c>
      <c r="O562" s="41">
        <f>ROUND(O561/C555,2)</f>
        <v>0</v>
      </c>
      <c r="P562" s="41">
        <f>ROUND(P561/C555,2)</f>
        <v>0</v>
      </c>
      <c r="Q562" s="41">
        <f>ROUND(Q561/C555,2)</f>
        <v>0</v>
      </c>
      <c r="R562" s="41">
        <f>ROUND(R561/C555,2)</f>
        <v>0</v>
      </c>
      <c r="S562" s="41">
        <f>ROUND(S561/C555,2)</f>
        <v>0</v>
      </c>
      <c r="T562" s="41">
        <f>ROUND(T561/C555,2)</f>
        <v>0</v>
      </c>
      <c r="U562" s="41">
        <f>ROUND(U561/C555,2)</f>
        <v>0</v>
      </c>
      <c r="V562" s="41">
        <f>ROUND(V561/C555,2)</f>
        <v>0</v>
      </c>
      <c r="W562" s="41">
        <f>ROUND(W561/C555,2)</f>
        <v>0</v>
      </c>
      <c r="X562" s="41">
        <f>ROUND(X561/C555,2)</f>
        <v>0</v>
      </c>
      <c r="Y562" s="41">
        <f>ROUND(Y561/C555,2)</f>
        <v>0</v>
      </c>
      <c r="Z562" s="41">
        <f>ROUND(Z561/C555,2)</f>
        <v>0</v>
      </c>
      <c r="AC562" s="8" t="b">
        <v>0</v>
      </c>
      <c r="AD562" s="8" t="b">
        <v>0</v>
      </c>
      <c r="AE562" s="8" t="b">
        <v>0</v>
      </c>
      <c r="AF562" s="8" t="b">
        <v>0</v>
      </c>
      <c r="AG562" s="8" t="b">
        <v>0</v>
      </c>
      <c r="AH562" s="8" t="b">
        <v>0</v>
      </c>
      <c r="AI562" s="8" t="b">
        <v>0</v>
      </c>
      <c r="AJ562" s="8" t="b">
        <v>0</v>
      </c>
      <c r="AK562" s="8" t="b">
        <v>0</v>
      </c>
      <c r="AL562" s="8" t="b">
        <v>0</v>
      </c>
    </row>
    <row r="563" spans="1:41" ht="90" customHeight="1">
      <c r="A563" s="144"/>
      <c r="B563" s="109"/>
      <c r="C563" s="110"/>
      <c r="D563" s="127" t="s">
        <v>46</v>
      </c>
      <c r="E563" s="128"/>
      <c r="F563" s="39" t="s">
        <v>28</v>
      </c>
      <c r="G563" s="42">
        <f>IF(AC563=FALSE,0,AC563)</f>
        <v>1249.18</v>
      </c>
      <c r="H563" s="42" t="s">
        <v>28</v>
      </c>
      <c r="I563" s="42">
        <f>IF(AD563=FALSE,0,AD563)</f>
        <v>0</v>
      </c>
      <c r="J563" s="42">
        <f>IF(AE563=FALSE,0,AE563)</f>
        <v>0</v>
      </c>
      <c r="K563" s="42" t="s">
        <v>28</v>
      </c>
      <c r="L563" s="42">
        <f>IF(AF563=FALSE,0,AF563)</f>
        <v>0</v>
      </c>
      <c r="M563" s="42" t="s">
        <v>28</v>
      </c>
      <c r="N563" s="42" t="s">
        <v>28</v>
      </c>
      <c r="O563" s="42" t="s">
        <v>28</v>
      </c>
      <c r="P563" s="42" t="s">
        <v>28</v>
      </c>
      <c r="Q563" s="42">
        <f>IF(AG563=FALSE,0,AG563)</f>
        <v>0</v>
      </c>
      <c r="R563" s="42" t="s">
        <v>28</v>
      </c>
      <c r="S563" s="42">
        <f>IF(AH563=FALSE,0,AH563)</f>
        <v>0</v>
      </c>
      <c r="T563" s="42" t="s">
        <v>28</v>
      </c>
      <c r="U563" s="42">
        <f>IF(AI563=FALSE,0,AI563)</f>
        <v>0</v>
      </c>
      <c r="V563" s="42">
        <f>IF(AJ563=FALSE,0,AJ563)</f>
        <v>0</v>
      </c>
      <c r="W563" s="42">
        <f>IF(AK563=FALSE,0,AK563)</f>
        <v>0</v>
      </c>
      <c r="X563" s="42" t="s">
        <v>28</v>
      </c>
      <c r="Y563" s="42">
        <f>IF(AL563=FALSE,0,AL563)</f>
        <v>0</v>
      </c>
      <c r="Z563" s="42" t="s">
        <v>28</v>
      </c>
      <c r="AC563" s="8">
        <v>1249.18</v>
      </c>
      <c r="AD563" s="8" t="b">
        <v>0</v>
      </c>
      <c r="AE563" s="8" t="b">
        <v>0</v>
      </c>
      <c r="AF563" s="8" t="b">
        <v>0</v>
      </c>
      <c r="AG563" s="8" t="b">
        <v>0</v>
      </c>
      <c r="AH563" s="8" t="b">
        <v>0</v>
      </c>
      <c r="AI563" s="8" t="b">
        <v>0</v>
      </c>
      <c r="AJ563" s="8" t="b">
        <v>0</v>
      </c>
      <c r="AK563" s="8" t="b">
        <v>0</v>
      </c>
      <c r="AL563" s="8" t="b">
        <v>0</v>
      </c>
    </row>
    <row r="564" spans="1:41" ht="30" customHeight="1">
      <c r="A564" s="135" t="s">
        <v>30</v>
      </c>
      <c r="B564" s="145" t="s">
        <v>313</v>
      </c>
      <c r="C564" s="141">
        <v>2900.5</v>
      </c>
      <c r="D564" s="171" t="s">
        <v>19</v>
      </c>
      <c r="E564" s="38" t="s">
        <v>20</v>
      </c>
      <c r="F564" s="39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1:41" ht="60" customHeight="1">
      <c r="A565" s="136"/>
      <c r="B565" s="146"/>
      <c r="C565" s="142"/>
      <c r="D565" s="171"/>
      <c r="E565" s="38" t="s">
        <v>21</v>
      </c>
      <c r="F565" s="39">
        <f t="shared" ref="F565:F569" si="280">G565+I565+J565+L565+Q565+S565+U565+V565+W565+Y565+Z565</f>
        <v>19000</v>
      </c>
      <c r="G565" s="42"/>
      <c r="H565" s="42"/>
      <c r="I565" s="42">
        <v>19000</v>
      </c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1:41" ht="105" customHeight="1">
      <c r="A566" s="136"/>
      <c r="B566" s="146"/>
      <c r="C566" s="142"/>
      <c r="D566" s="171" t="s">
        <v>22</v>
      </c>
      <c r="E566" s="38" t="s">
        <v>23</v>
      </c>
      <c r="F566" s="39">
        <f t="shared" si="280"/>
        <v>0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1:41" ht="15" customHeight="1">
      <c r="A567" s="136"/>
      <c r="B567" s="146"/>
      <c r="C567" s="142"/>
      <c r="D567" s="171"/>
      <c r="E567" s="38" t="s">
        <v>24</v>
      </c>
      <c r="F567" s="39">
        <f t="shared" si="280"/>
        <v>1881000</v>
      </c>
      <c r="G567" s="42"/>
      <c r="H567" s="42"/>
      <c r="I567" s="42">
        <v>1881000</v>
      </c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1:41" ht="15" customHeight="1">
      <c r="A568" s="136"/>
      <c r="B568" s="146"/>
      <c r="C568" s="142"/>
      <c r="D568" s="171"/>
      <c r="E568" s="38" t="s">
        <v>25</v>
      </c>
      <c r="F568" s="39">
        <f t="shared" si="280"/>
        <v>0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1:41" ht="15" customHeight="1">
      <c r="A569" s="136"/>
      <c r="B569" s="146"/>
      <c r="C569" s="142"/>
      <c r="D569" s="171"/>
      <c r="E569" s="38" t="s">
        <v>26</v>
      </c>
      <c r="F569" s="39">
        <f t="shared" si="280"/>
        <v>0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1:41" ht="15" customHeight="1">
      <c r="A570" s="136"/>
      <c r="B570" s="146"/>
      <c r="C570" s="142"/>
      <c r="D570" s="181" t="s">
        <v>27</v>
      </c>
      <c r="E570" s="181"/>
      <c r="F570" s="39">
        <f>F564+F565+F566+F567+F568+F569</f>
        <v>1900000</v>
      </c>
      <c r="G570" s="39">
        <f t="shared" ref="G570:Z570" si="281">G564+G565+G566+G567+G568+G569</f>
        <v>0</v>
      </c>
      <c r="H570" s="39">
        <f t="shared" si="281"/>
        <v>0</v>
      </c>
      <c r="I570" s="39">
        <f t="shared" si="281"/>
        <v>1900000</v>
      </c>
      <c r="J570" s="39">
        <f t="shared" si="281"/>
        <v>0</v>
      </c>
      <c r="K570" s="39">
        <f t="shared" si="281"/>
        <v>0</v>
      </c>
      <c r="L570" s="39">
        <f t="shared" si="281"/>
        <v>0</v>
      </c>
      <c r="M570" s="39">
        <f t="shared" si="281"/>
        <v>0</v>
      </c>
      <c r="N570" s="39">
        <f t="shared" si="281"/>
        <v>0</v>
      </c>
      <c r="O570" s="39">
        <f t="shared" si="281"/>
        <v>0</v>
      </c>
      <c r="P570" s="39">
        <f t="shared" si="281"/>
        <v>0</v>
      </c>
      <c r="Q570" s="39">
        <f t="shared" si="281"/>
        <v>0</v>
      </c>
      <c r="R570" s="39">
        <f t="shared" si="281"/>
        <v>0</v>
      </c>
      <c r="S570" s="39">
        <f t="shared" si="281"/>
        <v>0</v>
      </c>
      <c r="T570" s="39">
        <f t="shared" si="281"/>
        <v>0</v>
      </c>
      <c r="U570" s="39">
        <f t="shared" si="281"/>
        <v>0</v>
      </c>
      <c r="V570" s="39">
        <f t="shared" si="281"/>
        <v>0</v>
      </c>
      <c r="W570" s="39">
        <f t="shared" si="281"/>
        <v>0</v>
      </c>
      <c r="X570" s="39">
        <f t="shared" si="281"/>
        <v>0</v>
      </c>
      <c r="Y570" s="39">
        <f t="shared" si="281"/>
        <v>0</v>
      </c>
      <c r="Z570" s="39">
        <f t="shared" si="281"/>
        <v>0</v>
      </c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O570" s="14"/>
    </row>
    <row r="571" spans="1:41" ht="77.25" customHeight="1">
      <c r="A571" s="136"/>
      <c r="B571" s="146"/>
      <c r="C571" s="142"/>
      <c r="D571" s="181" t="s">
        <v>45</v>
      </c>
      <c r="E571" s="181"/>
      <c r="F571" s="39"/>
      <c r="G571" s="42"/>
      <c r="H571" s="42"/>
      <c r="I571" s="42">
        <f>I570/C564</f>
        <v>655.0594725047406</v>
      </c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1:41" ht="88.5" customHeight="1">
      <c r="A572" s="137"/>
      <c r="B572" s="147"/>
      <c r="C572" s="143"/>
      <c r="D572" s="181" t="s">
        <v>46</v>
      </c>
      <c r="E572" s="181"/>
      <c r="F572" s="39"/>
      <c r="G572" s="42"/>
      <c r="H572" s="42"/>
      <c r="I572" s="42">
        <v>1593.66</v>
      </c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C572" s="8" t="b">
        <v>0</v>
      </c>
      <c r="AD572" s="8" t="b">
        <v>0</v>
      </c>
      <c r="AE572" s="8" t="b">
        <v>0</v>
      </c>
      <c r="AF572" s="8" t="b">
        <v>0</v>
      </c>
      <c r="AG572" s="8" t="b">
        <v>0</v>
      </c>
      <c r="AH572" s="8" t="b">
        <v>0</v>
      </c>
      <c r="AI572" s="8" t="b">
        <v>0</v>
      </c>
      <c r="AJ572" s="8" t="b">
        <v>0</v>
      </c>
      <c r="AK572" s="8" t="b">
        <v>0</v>
      </c>
      <c r="AL572" s="8" t="b">
        <v>0</v>
      </c>
    </row>
    <row r="573" spans="1:41" ht="30" hidden="1" customHeight="1">
      <c r="A573" s="135" t="s">
        <v>31</v>
      </c>
      <c r="B573" s="145"/>
      <c r="C573" s="184"/>
      <c r="D573" s="171" t="s">
        <v>19</v>
      </c>
      <c r="E573" s="38" t="s">
        <v>20</v>
      </c>
      <c r="F573" s="39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1:41" ht="60" hidden="1" customHeight="1">
      <c r="A574" s="136"/>
      <c r="B574" s="146"/>
      <c r="C574" s="185"/>
      <c r="D574" s="171"/>
      <c r="E574" s="38" t="s">
        <v>21</v>
      </c>
      <c r="F574" s="39">
        <f t="shared" ref="F574:F578" si="282">G574+I574+J574+L574+Q574+S574+U574+V574+W574+Y574+Z574</f>
        <v>0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1:41" ht="105" hidden="1" customHeight="1">
      <c r="A575" s="136"/>
      <c r="B575" s="146"/>
      <c r="C575" s="185"/>
      <c r="D575" s="171" t="s">
        <v>22</v>
      </c>
      <c r="E575" s="38" t="s">
        <v>23</v>
      </c>
      <c r="F575" s="39">
        <f t="shared" si="282"/>
        <v>0</v>
      </c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1:41" ht="15" hidden="1" customHeight="1">
      <c r="A576" s="136"/>
      <c r="B576" s="146"/>
      <c r="C576" s="185"/>
      <c r="D576" s="171"/>
      <c r="E576" s="38" t="s">
        <v>24</v>
      </c>
      <c r="F576" s="39">
        <f t="shared" si="282"/>
        <v>0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1:41" ht="15" hidden="1" customHeight="1">
      <c r="A577" s="136"/>
      <c r="B577" s="146"/>
      <c r="C577" s="185"/>
      <c r="D577" s="171"/>
      <c r="E577" s="38" t="s">
        <v>25</v>
      </c>
      <c r="F577" s="39">
        <f t="shared" si="282"/>
        <v>0</v>
      </c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1:41" ht="15" hidden="1" customHeight="1">
      <c r="A578" s="136"/>
      <c r="B578" s="146"/>
      <c r="C578" s="185"/>
      <c r="D578" s="171"/>
      <c r="E578" s="38" t="s">
        <v>26</v>
      </c>
      <c r="F578" s="39">
        <f t="shared" si="282"/>
        <v>0</v>
      </c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1:41" ht="15" hidden="1" customHeight="1">
      <c r="A579" s="136"/>
      <c r="B579" s="146"/>
      <c r="C579" s="185"/>
      <c r="D579" s="181" t="s">
        <v>27</v>
      </c>
      <c r="E579" s="181"/>
      <c r="F579" s="39">
        <f>F573+F574+F575+F576+F577+F578</f>
        <v>0</v>
      </c>
      <c r="G579" s="39">
        <f t="shared" ref="G579:Z579" si="283">G573+G574+G575+G576+G577+G578</f>
        <v>0</v>
      </c>
      <c r="H579" s="39">
        <f t="shared" si="283"/>
        <v>0</v>
      </c>
      <c r="I579" s="39">
        <f t="shared" si="283"/>
        <v>0</v>
      </c>
      <c r="J579" s="39">
        <f t="shared" si="283"/>
        <v>0</v>
      </c>
      <c r="K579" s="39">
        <f t="shared" si="283"/>
        <v>0</v>
      </c>
      <c r="L579" s="39">
        <f t="shared" si="283"/>
        <v>0</v>
      </c>
      <c r="M579" s="39">
        <f t="shared" si="283"/>
        <v>0</v>
      </c>
      <c r="N579" s="39">
        <f t="shared" si="283"/>
        <v>0</v>
      </c>
      <c r="O579" s="39">
        <f t="shared" si="283"/>
        <v>0</v>
      </c>
      <c r="P579" s="39">
        <f t="shared" si="283"/>
        <v>0</v>
      </c>
      <c r="Q579" s="39">
        <f t="shared" si="283"/>
        <v>0</v>
      </c>
      <c r="R579" s="39">
        <f t="shared" si="283"/>
        <v>0</v>
      </c>
      <c r="S579" s="39">
        <f t="shared" si="283"/>
        <v>0</v>
      </c>
      <c r="T579" s="39">
        <f t="shared" si="283"/>
        <v>0</v>
      </c>
      <c r="U579" s="39">
        <f t="shared" si="283"/>
        <v>0</v>
      </c>
      <c r="V579" s="39">
        <f t="shared" si="283"/>
        <v>0</v>
      </c>
      <c r="W579" s="39">
        <f t="shared" si="283"/>
        <v>0</v>
      </c>
      <c r="X579" s="39">
        <f t="shared" si="283"/>
        <v>0</v>
      </c>
      <c r="Y579" s="39">
        <f t="shared" si="283"/>
        <v>0</v>
      </c>
      <c r="Z579" s="39">
        <f t="shared" si="283"/>
        <v>0</v>
      </c>
      <c r="AA579" s="4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O579" s="14"/>
    </row>
    <row r="580" spans="1:41" ht="44.25" hidden="1" customHeight="1">
      <c r="A580" s="136"/>
      <c r="B580" s="146"/>
      <c r="C580" s="185"/>
      <c r="D580" s="181" t="s">
        <v>45</v>
      </c>
      <c r="E580" s="181"/>
      <c r="F580" s="39"/>
      <c r="G580" s="42"/>
      <c r="H580" s="42"/>
      <c r="I580" s="42" t="e">
        <f>I579/C573</f>
        <v>#DIV/0!</v>
      </c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1:41" ht="60" hidden="1" customHeight="1">
      <c r="A581" s="137"/>
      <c r="B581" s="147"/>
      <c r="C581" s="186"/>
      <c r="D581" s="181" t="s">
        <v>46</v>
      </c>
      <c r="E581" s="181"/>
      <c r="F581" s="39"/>
      <c r="G581" s="42"/>
      <c r="H581" s="42"/>
      <c r="I581" s="42" t="e">
        <f>I580</f>
        <v>#DIV/0!</v>
      </c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"/>
      <c r="AC581" s="8" t="b">
        <v>0</v>
      </c>
      <c r="AD581" s="8" t="b">
        <v>0</v>
      </c>
      <c r="AE581" s="8" t="b">
        <v>0</v>
      </c>
      <c r="AF581" s="8" t="b">
        <v>0</v>
      </c>
      <c r="AG581" s="8" t="b">
        <v>0</v>
      </c>
      <c r="AH581" s="8" t="b">
        <v>0</v>
      </c>
      <c r="AI581" s="8" t="b">
        <v>0</v>
      </c>
      <c r="AJ581" s="8" t="b">
        <v>0</v>
      </c>
      <c r="AK581" s="8" t="b">
        <v>0</v>
      </c>
      <c r="AL581" s="8" t="b">
        <v>0</v>
      </c>
    </row>
    <row r="582" spans="1:41" ht="30" customHeight="1">
      <c r="A582" s="109"/>
      <c r="B582" s="109" t="s">
        <v>295</v>
      </c>
      <c r="C582" s="110">
        <f>C555+C564+C573</f>
        <v>6519.0599999999995</v>
      </c>
      <c r="D582" s="109" t="s">
        <v>19</v>
      </c>
      <c r="E582" s="47" t="s">
        <v>20</v>
      </c>
      <c r="F582" s="39">
        <f>G582+I582+J582+L582+Q582+S582+U582+V582+W582+Y582+Z582</f>
        <v>4520232.7807999998</v>
      </c>
      <c r="G582" s="40">
        <f t="shared" ref="G582:Z582" si="284">G555+G564+G573</f>
        <v>4520232.7807999998</v>
      </c>
      <c r="H582" s="40">
        <f t="shared" si="284"/>
        <v>0</v>
      </c>
      <c r="I582" s="40">
        <f t="shared" si="284"/>
        <v>0</v>
      </c>
      <c r="J582" s="40">
        <f t="shared" si="284"/>
        <v>0</v>
      </c>
      <c r="K582" s="40">
        <f t="shared" si="284"/>
        <v>0</v>
      </c>
      <c r="L582" s="40">
        <f t="shared" si="284"/>
        <v>0</v>
      </c>
      <c r="M582" s="40">
        <f t="shared" si="284"/>
        <v>0</v>
      </c>
      <c r="N582" s="40">
        <f t="shared" si="284"/>
        <v>0</v>
      </c>
      <c r="O582" s="40">
        <f t="shared" si="284"/>
        <v>0</v>
      </c>
      <c r="P582" s="40">
        <f t="shared" si="284"/>
        <v>0</v>
      </c>
      <c r="Q582" s="40">
        <f t="shared" si="284"/>
        <v>0</v>
      </c>
      <c r="R582" s="40">
        <f t="shared" si="284"/>
        <v>0</v>
      </c>
      <c r="S582" s="40">
        <f t="shared" si="284"/>
        <v>0</v>
      </c>
      <c r="T582" s="40">
        <f t="shared" si="284"/>
        <v>0</v>
      </c>
      <c r="U582" s="40">
        <f t="shared" si="284"/>
        <v>0</v>
      </c>
      <c r="V582" s="40">
        <f t="shared" si="284"/>
        <v>0</v>
      </c>
      <c r="W582" s="40">
        <f t="shared" si="284"/>
        <v>0</v>
      </c>
      <c r="X582" s="40">
        <f t="shared" si="284"/>
        <v>0</v>
      </c>
      <c r="Y582" s="40">
        <f t="shared" si="284"/>
        <v>0</v>
      </c>
      <c r="Z582" s="40">
        <f t="shared" si="284"/>
        <v>0</v>
      </c>
      <c r="AN582" s="6">
        <f>L582-M582</f>
        <v>0</v>
      </c>
    </row>
    <row r="583" spans="1:41" ht="60" customHeight="1">
      <c r="A583" s="109"/>
      <c r="B583" s="109"/>
      <c r="C583" s="110"/>
      <c r="D583" s="109"/>
      <c r="E583" s="47" t="s">
        <v>21</v>
      </c>
      <c r="F583" s="39">
        <f t="shared" ref="F583:F587" si="285">G583+I583+J583+L583+Q583+S583+U583+V583+W583+Y583+Z583</f>
        <v>19000</v>
      </c>
      <c r="G583" s="40">
        <f t="shared" ref="G583:Z583" si="286">G556+G565+G574</f>
        <v>0</v>
      </c>
      <c r="H583" s="40">
        <f t="shared" si="286"/>
        <v>0</v>
      </c>
      <c r="I583" s="40">
        <f t="shared" si="286"/>
        <v>19000</v>
      </c>
      <c r="J583" s="40">
        <f t="shared" si="286"/>
        <v>0</v>
      </c>
      <c r="K583" s="40">
        <f t="shared" si="286"/>
        <v>0</v>
      </c>
      <c r="L583" s="40">
        <f t="shared" si="286"/>
        <v>0</v>
      </c>
      <c r="M583" s="40">
        <f t="shared" si="286"/>
        <v>0</v>
      </c>
      <c r="N583" s="40">
        <f t="shared" si="286"/>
        <v>0</v>
      </c>
      <c r="O583" s="40">
        <f t="shared" si="286"/>
        <v>0</v>
      </c>
      <c r="P583" s="40">
        <f t="shared" si="286"/>
        <v>0</v>
      </c>
      <c r="Q583" s="40">
        <f t="shared" si="286"/>
        <v>0</v>
      </c>
      <c r="R583" s="40">
        <f t="shared" si="286"/>
        <v>0</v>
      </c>
      <c r="S583" s="40">
        <f t="shared" si="286"/>
        <v>0</v>
      </c>
      <c r="T583" s="40">
        <f t="shared" si="286"/>
        <v>0</v>
      </c>
      <c r="U583" s="40">
        <f t="shared" si="286"/>
        <v>0</v>
      </c>
      <c r="V583" s="40">
        <f t="shared" si="286"/>
        <v>0</v>
      </c>
      <c r="W583" s="40">
        <f t="shared" si="286"/>
        <v>0</v>
      </c>
      <c r="X583" s="40">
        <f t="shared" si="286"/>
        <v>0</v>
      </c>
      <c r="Y583" s="40">
        <f t="shared" si="286"/>
        <v>0</v>
      </c>
      <c r="Z583" s="40">
        <f t="shared" si="286"/>
        <v>0</v>
      </c>
    </row>
    <row r="584" spans="1:41" ht="120" customHeight="1">
      <c r="A584" s="109"/>
      <c r="B584" s="109"/>
      <c r="C584" s="110"/>
      <c r="D584" s="109" t="s">
        <v>22</v>
      </c>
      <c r="E584" s="47" t="s">
        <v>23</v>
      </c>
      <c r="F584" s="39">
        <f t="shared" si="285"/>
        <v>0</v>
      </c>
      <c r="G584" s="40">
        <f t="shared" ref="G584:Z584" si="287">G557+G566+G575</f>
        <v>0</v>
      </c>
      <c r="H584" s="40">
        <f t="shared" si="287"/>
        <v>0</v>
      </c>
      <c r="I584" s="40">
        <f t="shared" si="287"/>
        <v>0</v>
      </c>
      <c r="J584" s="40">
        <f t="shared" si="287"/>
        <v>0</v>
      </c>
      <c r="K584" s="40">
        <f t="shared" si="287"/>
        <v>0</v>
      </c>
      <c r="L584" s="40">
        <f t="shared" si="287"/>
        <v>0</v>
      </c>
      <c r="M584" s="40">
        <f t="shared" si="287"/>
        <v>0</v>
      </c>
      <c r="N584" s="40">
        <f t="shared" si="287"/>
        <v>0</v>
      </c>
      <c r="O584" s="40">
        <f t="shared" si="287"/>
        <v>0</v>
      </c>
      <c r="P584" s="40">
        <f t="shared" si="287"/>
        <v>0</v>
      </c>
      <c r="Q584" s="40">
        <f t="shared" si="287"/>
        <v>0</v>
      </c>
      <c r="R584" s="40">
        <f t="shared" si="287"/>
        <v>0</v>
      </c>
      <c r="S584" s="40">
        <f t="shared" si="287"/>
        <v>0</v>
      </c>
      <c r="T584" s="40">
        <f t="shared" si="287"/>
        <v>0</v>
      </c>
      <c r="U584" s="40">
        <f t="shared" si="287"/>
        <v>0</v>
      </c>
      <c r="V584" s="40">
        <f t="shared" si="287"/>
        <v>0</v>
      </c>
      <c r="W584" s="40">
        <f t="shared" si="287"/>
        <v>0</v>
      </c>
      <c r="X584" s="40">
        <f t="shared" si="287"/>
        <v>0</v>
      </c>
      <c r="Y584" s="40">
        <f t="shared" si="287"/>
        <v>0</v>
      </c>
      <c r="Z584" s="40">
        <f t="shared" si="287"/>
        <v>0</v>
      </c>
    </row>
    <row r="585" spans="1:41" ht="30" customHeight="1">
      <c r="A585" s="109"/>
      <c r="B585" s="109"/>
      <c r="C585" s="110"/>
      <c r="D585" s="109"/>
      <c r="E585" s="47" t="s">
        <v>24</v>
      </c>
      <c r="F585" s="39">
        <f t="shared" si="285"/>
        <v>1881000</v>
      </c>
      <c r="G585" s="40">
        <f t="shared" ref="G585:Z585" si="288">G558+G567+G576</f>
        <v>0</v>
      </c>
      <c r="H585" s="40">
        <f t="shared" si="288"/>
        <v>0</v>
      </c>
      <c r="I585" s="40">
        <f t="shared" si="288"/>
        <v>1881000</v>
      </c>
      <c r="J585" s="40">
        <f t="shared" si="288"/>
        <v>0</v>
      </c>
      <c r="K585" s="40">
        <f t="shared" si="288"/>
        <v>0</v>
      </c>
      <c r="L585" s="40">
        <f t="shared" si="288"/>
        <v>0</v>
      </c>
      <c r="M585" s="40">
        <f t="shared" si="288"/>
        <v>0</v>
      </c>
      <c r="N585" s="40">
        <f t="shared" si="288"/>
        <v>0</v>
      </c>
      <c r="O585" s="40">
        <f t="shared" si="288"/>
        <v>0</v>
      </c>
      <c r="P585" s="40">
        <f t="shared" si="288"/>
        <v>0</v>
      </c>
      <c r="Q585" s="40">
        <f t="shared" si="288"/>
        <v>0</v>
      </c>
      <c r="R585" s="40">
        <f t="shared" si="288"/>
        <v>0</v>
      </c>
      <c r="S585" s="40">
        <f t="shared" si="288"/>
        <v>0</v>
      </c>
      <c r="T585" s="40">
        <f t="shared" si="288"/>
        <v>0</v>
      </c>
      <c r="U585" s="40">
        <f t="shared" si="288"/>
        <v>0</v>
      </c>
      <c r="V585" s="40">
        <f t="shared" si="288"/>
        <v>0</v>
      </c>
      <c r="W585" s="40">
        <f t="shared" si="288"/>
        <v>0</v>
      </c>
      <c r="X585" s="40">
        <f t="shared" si="288"/>
        <v>0</v>
      </c>
      <c r="Y585" s="40">
        <f t="shared" si="288"/>
        <v>0</v>
      </c>
      <c r="Z585" s="40">
        <f t="shared" si="288"/>
        <v>0</v>
      </c>
    </row>
    <row r="586" spans="1:41" ht="30" customHeight="1">
      <c r="A586" s="109"/>
      <c r="B586" s="109"/>
      <c r="C586" s="110"/>
      <c r="D586" s="109"/>
      <c r="E586" s="47" t="s">
        <v>25</v>
      </c>
      <c r="F586" s="39">
        <f t="shared" si="285"/>
        <v>0</v>
      </c>
      <c r="G586" s="40">
        <f t="shared" ref="G586:Z586" si="289">G559+G568+G577</f>
        <v>0</v>
      </c>
      <c r="H586" s="40">
        <f t="shared" si="289"/>
        <v>0</v>
      </c>
      <c r="I586" s="40">
        <f t="shared" si="289"/>
        <v>0</v>
      </c>
      <c r="J586" s="40">
        <f t="shared" si="289"/>
        <v>0</v>
      </c>
      <c r="K586" s="40">
        <f t="shared" si="289"/>
        <v>0</v>
      </c>
      <c r="L586" s="40">
        <f t="shared" si="289"/>
        <v>0</v>
      </c>
      <c r="M586" s="40">
        <f t="shared" si="289"/>
        <v>0</v>
      </c>
      <c r="N586" s="40">
        <f t="shared" si="289"/>
        <v>0</v>
      </c>
      <c r="O586" s="40">
        <f t="shared" si="289"/>
        <v>0</v>
      </c>
      <c r="P586" s="40">
        <f t="shared" si="289"/>
        <v>0</v>
      </c>
      <c r="Q586" s="40">
        <f t="shared" si="289"/>
        <v>0</v>
      </c>
      <c r="R586" s="40">
        <f t="shared" si="289"/>
        <v>0</v>
      </c>
      <c r="S586" s="40">
        <f t="shared" si="289"/>
        <v>0</v>
      </c>
      <c r="T586" s="40">
        <f t="shared" si="289"/>
        <v>0</v>
      </c>
      <c r="U586" s="40">
        <f t="shared" si="289"/>
        <v>0</v>
      </c>
      <c r="V586" s="40">
        <f t="shared" si="289"/>
        <v>0</v>
      </c>
      <c r="W586" s="40">
        <f t="shared" si="289"/>
        <v>0</v>
      </c>
      <c r="X586" s="40">
        <f t="shared" si="289"/>
        <v>0</v>
      </c>
      <c r="Y586" s="40">
        <f t="shared" si="289"/>
        <v>0</v>
      </c>
      <c r="Z586" s="40">
        <f t="shared" si="289"/>
        <v>0</v>
      </c>
    </row>
    <row r="587" spans="1:41" ht="30" customHeight="1">
      <c r="A587" s="109"/>
      <c r="B587" s="109"/>
      <c r="C587" s="110"/>
      <c r="D587" s="109"/>
      <c r="E587" s="47" t="s">
        <v>26</v>
      </c>
      <c r="F587" s="39">
        <f t="shared" si="285"/>
        <v>0</v>
      </c>
      <c r="G587" s="40">
        <f t="shared" ref="G587:Z587" si="290">G560+G569+G578</f>
        <v>0</v>
      </c>
      <c r="H587" s="40">
        <f t="shared" si="290"/>
        <v>0</v>
      </c>
      <c r="I587" s="40">
        <f t="shared" si="290"/>
        <v>0</v>
      </c>
      <c r="J587" s="40">
        <f t="shared" si="290"/>
        <v>0</v>
      </c>
      <c r="K587" s="40">
        <f t="shared" si="290"/>
        <v>0</v>
      </c>
      <c r="L587" s="40">
        <f t="shared" si="290"/>
        <v>0</v>
      </c>
      <c r="M587" s="40">
        <f t="shared" si="290"/>
        <v>0</v>
      </c>
      <c r="N587" s="40">
        <f t="shared" si="290"/>
        <v>0</v>
      </c>
      <c r="O587" s="40">
        <f t="shared" si="290"/>
        <v>0</v>
      </c>
      <c r="P587" s="40">
        <f t="shared" si="290"/>
        <v>0</v>
      </c>
      <c r="Q587" s="40">
        <f t="shared" si="290"/>
        <v>0</v>
      </c>
      <c r="R587" s="40">
        <f t="shared" si="290"/>
        <v>0</v>
      </c>
      <c r="S587" s="40">
        <f t="shared" si="290"/>
        <v>0</v>
      </c>
      <c r="T587" s="40">
        <f t="shared" si="290"/>
        <v>0</v>
      </c>
      <c r="U587" s="40">
        <f t="shared" si="290"/>
        <v>0</v>
      </c>
      <c r="V587" s="40">
        <f t="shared" si="290"/>
        <v>0</v>
      </c>
      <c r="W587" s="40">
        <f t="shared" si="290"/>
        <v>0</v>
      </c>
      <c r="X587" s="40">
        <f t="shared" si="290"/>
        <v>0</v>
      </c>
      <c r="Y587" s="40">
        <f t="shared" si="290"/>
        <v>0</v>
      </c>
      <c r="Z587" s="40">
        <f t="shared" si="290"/>
        <v>0</v>
      </c>
    </row>
    <row r="588" spans="1:41" ht="30" customHeight="1">
      <c r="A588" s="109"/>
      <c r="B588" s="109"/>
      <c r="C588" s="110"/>
      <c r="D588" s="111" t="s">
        <v>27</v>
      </c>
      <c r="E588" s="111"/>
      <c r="F588" s="39">
        <f>F582+F583+F584+F585+F586+F587</f>
        <v>6420232.7807999998</v>
      </c>
      <c r="G588" s="39">
        <f t="shared" ref="G588:Z588" si="291">G582+G583+G584+G585+G586+G587</f>
        <v>4520232.7807999998</v>
      </c>
      <c r="H588" s="39">
        <f t="shared" si="291"/>
        <v>0</v>
      </c>
      <c r="I588" s="39">
        <f t="shared" si="291"/>
        <v>1900000</v>
      </c>
      <c r="J588" s="39">
        <f t="shared" si="291"/>
        <v>0</v>
      </c>
      <c r="K588" s="39">
        <f t="shared" si="291"/>
        <v>0</v>
      </c>
      <c r="L588" s="39">
        <f t="shared" si="291"/>
        <v>0</v>
      </c>
      <c r="M588" s="39">
        <f t="shared" si="291"/>
        <v>0</v>
      </c>
      <c r="N588" s="39">
        <f t="shared" si="291"/>
        <v>0</v>
      </c>
      <c r="O588" s="39">
        <f t="shared" si="291"/>
        <v>0</v>
      </c>
      <c r="P588" s="39">
        <f t="shared" si="291"/>
        <v>0</v>
      </c>
      <c r="Q588" s="39">
        <f t="shared" si="291"/>
        <v>0</v>
      </c>
      <c r="R588" s="39">
        <f t="shared" si="291"/>
        <v>0</v>
      </c>
      <c r="S588" s="39">
        <f t="shared" si="291"/>
        <v>0</v>
      </c>
      <c r="T588" s="39">
        <f t="shared" si="291"/>
        <v>0</v>
      </c>
      <c r="U588" s="39">
        <f t="shared" si="291"/>
        <v>0</v>
      </c>
      <c r="V588" s="39">
        <f t="shared" si="291"/>
        <v>0</v>
      </c>
      <c r="W588" s="39">
        <f t="shared" si="291"/>
        <v>0</v>
      </c>
      <c r="X588" s="39">
        <f t="shared" si="291"/>
        <v>0</v>
      </c>
      <c r="Y588" s="39">
        <f t="shared" si="291"/>
        <v>0</v>
      </c>
      <c r="Z588" s="39">
        <f t="shared" si="291"/>
        <v>0</v>
      </c>
      <c r="AN588" s="6">
        <f>L588-M588</f>
        <v>0</v>
      </c>
      <c r="AO588" s="14"/>
    </row>
    <row r="589" spans="1:41" ht="75" customHeight="1">
      <c r="A589" s="109"/>
      <c r="B589" s="109"/>
      <c r="C589" s="110"/>
      <c r="D589" s="127" t="s">
        <v>45</v>
      </c>
      <c r="E589" s="128"/>
      <c r="F589" s="41">
        <f>ROUND(F588/C582,2)</f>
        <v>984.84</v>
      </c>
      <c r="G589" s="41">
        <f>ROUND(G588/C582,2)</f>
        <v>693.39</v>
      </c>
      <c r="H589" s="41">
        <f>ROUND(H588/C582,2)</f>
        <v>0</v>
      </c>
      <c r="I589" s="41">
        <f>ROUND(I588/C582,2)</f>
        <v>291.45</v>
      </c>
      <c r="J589" s="41">
        <f>ROUND(J588/C582,2)</f>
        <v>0</v>
      </c>
      <c r="K589" s="41">
        <f>ROUND(K588/C582,2)</f>
        <v>0</v>
      </c>
      <c r="L589" s="41">
        <f>ROUND(L588/C582,2)</f>
        <v>0</v>
      </c>
      <c r="M589" s="41">
        <f>ROUND(M588/C582,2)</f>
        <v>0</v>
      </c>
      <c r="N589" s="41">
        <f>ROUND(N588/C582,2)</f>
        <v>0</v>
      </c>
      <c r="O589" s="41">
        <f>ROUND(O588/C582,2)</f>
        <v>0</v>
      </c>
      <c r="P589" s="41">
        <f>ROUND(P588/C582,2)</f>
        <v>0</v>
      </c>
      <c r="Q589" s="41">
        <f>ROUND(Q588/C582,2)</f>
        <v>0</v>
      </c>
      <c r="R589" s="41">
        <f>ROUND(R588/C582,2)</f>
        <v>0</v>
      </c>
      <c r="S589" s="41">
        <f>ROUND(S588/C582,2)</f>
        <v>0</v>
      </c>
      <c r="T589" s="41">
        <f>ROUND(T588/C582,2)</f>
        <v>0</v>
      </c>
      <c r="U589" s="41">
        <f>ROUND(U588/C582,2)</f>
        <v>0</v>
      </c>
      <c r="V589" s="41">
        <f>ROUND(V588/C582,2)</f>
        <v>0</v>
      </c>
      <c r="W589" s="41">
        <f>ROUND(W588/C582,2)</f>
        <v>0</v>
      </c>
      <c r="X589" s="41">
        <f>ROUND(X588/C582,2)</f>
        <v>0</v>
      </c>
      <c r="Y589" s="41">
        <f>ROUND(Y588/C582,2)</f>
        <v>0</v>
      </c>
      <c r="Z589" s="41">
        <f>ROUND(Z588/C582,2)</f>
        <v>0</v>
      </c>
      <c r="AC589" s="8" t="b">
        <v>0</v>
      </c>
      <c r="AD589" s="8" t="b">
        <v>0</v>
      </c>
      <c r="AE589" s="8" t="b">
        <v>0</v>
      </c>
      <c r="AF589" s="8" t="b">
        <v>0</v>
      </c>
      <c r="AG589" s="8" t="b">
        <v>0</v>
      </c>
      <c r="AH589" s="8" t="b">
        <v>0</v>
      </c>
      <c r="AI589" s="8" t="b">
        <v>0</v>
      </c>
      <c r="AJ589" s="8" t="b">
        <v>0</v>
      </c>
      <c r="AK589" s="8" t="b">
        <v>0</v>
      </c>
      <c r="AL589" s="8" t="b">
        <v>0</v>
      </c>
    </row>
    <row r="590" spans="1:41" ht="90" customHeight="1">
      <c r="A590" s="109"/>
      <c r="B590" s="109"/>
      <c r="C590" s="110"/>
      <c r="D590" s="127" t="s">
        <v>46</v>
      </c>
      <c r="E590" s="128"/>
      <c r="F590" s="39" t="s">
        <v>28</v>
      </c>
      <c r="G590" s="42">
        <f>IF(AC590=FALSE,0,AC590)</f>
        <v>1249.18</v>
      </c>
      <c r="H590" s="42" t="s">
        <v>28</v>
      </c>
      <c r="I590" s="42">
        <f>IF(AD590=FALSE,0,AD590)</f>
        <v>0</v>
      </c>
      <c r="J590" s="42">
        <f>IF(AE590=FALSE,0,AE590)</f>
        <v>0</v>
      </c>
      <c r="K590" s="42" t="s">
        <v>28</v>
      </c>
      <c r="L590" s="42">
        <f>IF(AF590=FALSE,0,AF590)</f>
        <v>0</v>
      </c>
      <c r="M590" s="42" t="s">
        <v>28</v>
      </c>
      <c r="N590" s="42" t="s">
        <v>28</v>
      </c>
      <c r="O590" s="42" t="s">
        <v>28</v>
      </c>
      <c r="P590" s="42" t="s">
        <v>28</v>
      </c>
      <c r="Q590" s="42">
        <f>IF(AG590=FALSE,0,AG590)</f>
        <v>0</v>
      </c>
      <c r="R590" s="42" t="s">
        <v>28</v>
      </c>
      <c r="S590" s="42">
        <f>IF(AH590=FALSE,0,AH590)</f>
        <v>0</v>
      </c>
      <c r="T590" s="42" t="s">
        <v>28</v>
      </c>
      <c r="U590" s="42">
        <f>IF(AI590=FALSE,0,AI590)</f>
        <v>0</v>
      </c>
      <c r="V590" s="42">
        <f>IF(AJ590=FALSE,0,AJ590)</f>
        <v>0</v>
      </c>
      <c r="W590" s="42">
        <f>IF(AK590=FALSE,0,AK590)</f>
        <v>0</v>
      </c>
      <c r="X590" s="42" t="s">
        <v>28</v>
      </c>
      <c r="Y590" s="42">
        <f>IF(AL590=FALSE,0,AL590)</f>
        <v>0</v>
      </c>
      <c r="Z590" s="42" t="s">
        <v>28</v>
      </c>
      <c r="AC590" s="8">
        <v>1249.18</v>
      </c>
      <c r="AD590" s="8" t="b">
        <v>0</v>
      </c>
      <c r="AE590" s="8" t="b">
        <v>0</v>
      </c>
      <c r="AF590" s="8" t="b">
        <v>0</v>
      </c>
      <c r="AG590" s="8" t="b">
        <v>0</v>
      </c>
      <c r="AH590" s="8" t="b">
        <v>0</v>
      </c>
      <c r="AI590" s="8" t="b">
        <v>0</v>
      </c>
      <c r="AJ590" s="8" t="b">
        <v>0</v>
      </c>
      <c r="AK590" s="8" t="b">
        <v>0</v>
      </c>
      <c r="AL590" s="8" t="b">
        <v>0</v>
      </c>
    </row>
    <row r="591" spans="1:41" ht="15" hidden="1" customHeight="1">
      <c r="A591" s="149" t="s">
        <v>390</v>
      </c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1"/>
      <c r="AA591" s="4"/>
    </row>
    <row r="592" spans="1:41" ht="30" hidden="1" customHeight="1">
      <c r="A592" s="135" t="s">
        <v>389</v>
      </c>
      <c r="B592" s="145"/>
      <c r="C592" s="184"/>
      <c r="D592" s="171" t="s">
        <v>19</v>
      </c>
      <c r="E592" s="38" t="s">
        <v>20</v>
      </c>
      <c r="F592" s="39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1:41" ht="60" hidden="1" customHeight="1">
      <c r="A593" s="136"/>
      <c r="B593" s="146"/>
      <c r="C593" s="185"/>
      <c r="D593" s="171"/>
      <c r="E593" s="38" t="s">
        <v>21</v>
      </c>
      <c r="F593" s="39">
        <f t="shared" ref="F593:F597" si="292">G593+I593+J593+L593+Q593+S593+U593+V593+W593+Y593+Z593</f>
        <v>0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1:41" ht="105" hidden="1" customHeight="1">
      <c r="A594" s="136"/>
      <c r="B594" s="146"/>
      <c r="C594" s="185"/>
      <c r="D594" s="171" t="s">
        <v>22</v>
      </c>
      <c r="E594" s="38" t="s">
        <v>23</v>
      </c>
      <c r="F594" s="39">
        <f t="shared" si="292"/>
        <v>0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1:41" ht="15" hidden="1" customHeight="1">
      <c r="A595" s="136"/>
      <c r="B595" s="146"/>
      <c r="C595" s="185"/>
      <c r="D595" s="171"/>
      <c r="E595" s="38" t="s">
        <v>24</v>
      </c>
      <c r="F595" s="39">
        <f t="shared" si="292"/>
        <v>0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1:41" ht="15" hidden="1" customHeight="1">
      <c r="A596" s="136"/>
      <c r="B596" s="146"/>
      <c r="C596" s="185"/>
      <c r="D596" s="171"/>
      <c r="E596" s="38" t="s">
        <v>25</v>
      </c>
      <c r="F596" s="39">
        <f t="shared" si="292"/>
        <v>0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1:41" ht="15" hidden="1" customHeight="1">
      <c r="A597" s="136"/>
      <c r="B597" s="146"/>
      <c r="C597" s="185"/>
      <c r="D597" s="171"/>
      <c r="E597" s="38" t="s">
        <v>26</v>
      </c>
      <c r="F597" s="39">
        <f t="shared" si="292"/>
        <v>0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1:41" ht="15" hidden="1" customHeight="1">
      <c r="A598" s="136"/>
      <c r="B598" s="146"/>
      <c r="C598" s="185"/>
      <c r="D598" s="181" t="s">
        <v>27</v>
      </c>
      <c r="E598" s="181"/>
      <c r="F598" s="39">
        <f>F592+F593+F594+F595+F596+F597</f>
        <v>0</v>
      </c>
      <c r="G598" s="39">
        <f t="shared" ref="G598:Z598" si="293">G592+G593+G594+G595+G596+G597</f>
        <v>0</v>
      </c>
      <c r="H598" s="39">
        <f t="shared" si="293"/>
        <v>0</v>
      </c>
      <c r="I598" s="39">
        <f t="shared" si="293"/>
        <v>0</v>
      </c>
      <c r="J598" s="39">
        <f t="shared" si="293"/>
        <v>0</v>
      </c>
      <c r="K598" s="39">
        <f t="shared" si="293"/>
        <v>0</v>
      </c>
      <c r="L598" s="39">
        <f t="shared" si="293"/>
        <v>0</v>
      </c>
      <c r="M598" s="39">
        <f t="shared" si="293"/>
        <v>0</v>
      </c>
      <c r="N598" s="39">
        <f t="shared" si="293"/>
        <v>0</v>
      </c>
      <c r="O598" s="39">
        <f t="shared" si="293"/>
        <v>0</v>
      </c>
      <c r="P598" s="39">
        <f t="shared" si="293"/>
        <v>0</v>
      </c>
      <c r="Q598" s="39">
        <f t="shared" si="293"/>
        <v>0</v>
      </c>
      <c r="R598" s="39">
        <f t="shared" si="293"/>
        <v>0</v>
      </c>
      <c r="S598" s="39">
        <f t="shared" si="293"/>
        <v>0</v>
      </c>
      <c r="T598" s="39">
        <f t="shared" si="293"/>
        <v>0</v>
      </c>
      <c r="U598" s="39">
        <f t="shared" si="293"/>
        <v>0</v>
      </c>
      <c r="V598" s="39">
        <f t="shared" si="293"/>
        <v>0</v>
      </c>
      <c r="W598" s="39">
        <f t="shared" si="293"/>
        <v>0</v>
      </c>
      <c r="X598" s="39">
        <f t="shared" si="293"/>
        <v>0</v>
      </c>
      <c r="Y598" s="39">
        <f t="shared" si="293"/>
        <v>0</v>
      </c>
      <c r="Z598" s="39">
        <f t="shared" si="293"/>
        <v>0</v>
      </c>
      <c r="AA598" s="4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O598" s="14"/>
    </row>
    <row r="599" spans="1:41" ht="44.25" hidden="1" customHeight="1">
      <c r="A599" s="136"/>
      <c r="B599" s="146"/>
      <c r="C599" s="185"/>
      <c r="D599" s="181" t="s">
        <v>45</v>
      </c>
      <c r="E599" s="181"/>
      <c r="F599" s="39"/>
      <c r="G599" s="42"/>
      <c r="H599" s="42"/>
      <c r="I599" s="42" t="e">
        <f>I598/C592</f>
        <v>#DIV/0!</v>
      </c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1:41" ht="60" hidden="1" customHeight="1">
      <c r="A600" s="137"/>
      <c r="B600" s="147"/>
      <c r="C600" s="186"/>
      <c r="D600" s="181" t="s">
        <v>46</v>
      </c>
      <c r="E600" s="181"/>
      <c r="F600" s="39"/>
      <c r="G600" s="42"/>
      <c r="H600" s="42"/>
      <c r="I600" s="42" t="e">
        <f>I599</f>
        <v>#DIV/0!</v>
      </c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"/>
      <c r="AC600" s="8" t="b">
        <v>0</v>
      </c>
      <c r="AD600" s="8" t="b">
        <v>0</v>
      </c>
      <c r="AE600" s="8" t="b">
        <v>0</v>
      </c>
      <c r="AF600" s="8" t="b">
        <v>0</v>
      </c>
      <c r="AG600" s="8" t="b">
        <v>0</v>
      </c>
      <c r="AH600" s="8" t="b">
        <v>0</v>
      </c>
      <c r="AI600" s="8" t="b">
        <v>0</v>
      </c>
      <c r="AJ600" s="8" t="b">
        <v>0</v>
      </c>
      <c r="AK600" s="8" t="b">
        <v>0</v>
      </c>
      <c r="AL600" s="8" t="b">
        <v>0</v>
      </c>
    </row>
    <row r="601" spans="1:41" ht="30" hidden="1" customHeight="1">
      <c r="A601" s="135"/>
      <c r="B601" s="145" t="s">
        <v>391</v>
      </c>
      <c r="C601" s="184">
        <f>C592</f>
        <v>0</v>
      </c>
      <c r="D601" s="171" t="s">
        <v>19</v>
      </c>
      <c r="E601" s="38" t="s">
        <v>20</v>
      </c>
      <c r="F601" s="39">
        <f t="shared" ref="F601:F606" si="294">G601+I601+J601+L601+Q601+S601+U601+V601+W601+Y601+Z601</f>
        <v>0</v>
      </c>
      <c r="G601" s="42">
        <f>G592</f>
        <v>0</v>
      </c>
      <c r="H601" s="42">
        <f t="shared" ref="H601:Z606" si="295">H592</f>
        <v>0</v>
      </c>
      <c r="I601" s="42">
        <f t="shared" si="295"/>
        <v>0</v>
      </c>
      <c r="J601" s="42">
        <f t="shared" si="295"/>
        <v>0</v>
      </c>
      <c r="K601" s="42">
        <f t="shared" si="295"/>
        <v>0</v>
      </c>
      <c r="L601" s="42">
        <f t="shared" si="295"/>
        <v>0</v>
      </c>
      <c r="M601" s="42">
        <f t="shared" si="295"/>
        <v>0</v>
      </c>
      <c r="N601" s="42">
        <f t="shared" si="295"/>
        <v>0</v>
      </c>
      <c r="O601" s="42">
        <f t="shared" si="295"/>
        <v>0</v>
      </c>
      <c r="P601" s="42">
        <f t="shared" si="295"/>
        <v>0</v>
      </c>
      <c r="Q601" s="42">
        <f t="shared" si="295"/>
        <v>0</v>
      </c>
      <c r="R601" s="42">
        <f t="shared" si="295"/>
        <v>0</v>
      </c>
      <c r="S601" s="42">
        <f t="shared" si="295"/>
        <v>0</v>
      </c>
      <c r="T601" s="42">
        <f t="shared" si="295"/>
        <v>0</v>
      </c>
      <c r="U601" s="42">
        <f t="shared" si="295"/>
        <v>0</v>
      </c>
      <c r="V601" s="42">
        <f t="shared" si="295"/>
        <v>0</v>
      </c>
      <c r="W601" s="42">
        <f t="shared" si="295"/>
        <v>0</v>
      </c>
      <c r="X601" s="42">
        <f t="shared" si="295"/>
        <v>0</v>
      </c>
      <c r="Y601" s="42">
        <f t="shared" si="295"/>
        <v>0</v>
      </c>
      <c r="Z601" s="42">
        <f t="shared" si="295"/>
        <v>0</v>
      </c>
      <c r="AA601" s="4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1:41" ht="60" hidden="1" customHeight="1">
      <c r="A602" s="136"/>
      <c r="B602" s="146"/>
      <c r="C602" s="185"/>
      <c r="D602" s="171"/>
      <c r="E602" s="38" t="s">
        <v>21</v>
      </c>
      <c r="F602" s="39">
        <f t="shared" si="294"/>
        <v>0</v>
      </c>
      <c r="G602" s="42">
        <f t="shared" ref="G602:V606" si="296">G593</f>
        <v>0</v>
      </c>
      <c r="H602" s="42">
        <f t="shared" si="296"/>
        <v>0</v>
      </c>
      <c r="I602" s="42">
        <f t="shared" si="296"/>
        <v>0</v>
      </c>
      <c r="J602" s="42">
        <f t="shared" si="296"/>
        <v>0</v>
      </c>
      <c r="K602" s="42">
        <f t="shared" si="296"/>
        <v>0</v>
      </c>
      <c r="L602" s="42">
        <f t="shared" si="296"/>
        <v>0</v>
      </c>
      <c r="M602" s="42">
        <f t="shared" si="296"/>
        <v>0</v>
      </c>
      <c r="N602" s="42">
        <f t="shared" si="296"/>
        <v>0</v>
      </c>
      <c r="O602" s="42">
        <f t="shared" si="296"/>
        <v>0</v>
      </c>
      <c r="P602" s="42">
        <f t="shared" si="296"/>
        <v>0</v>
      </c>
      <c r="Q602" s="42">
        <f t="shared" si="296"/>
        <v>0</v>
      </c>
      <c r="R602" s="42">
        <f t="shared" si="296"/>
        <v>0</v>
      </c>
      <c r="S602" s="42">
        <f t="shared" si="296"/>
        <v>0</v>
      </c>
      <c r="T602" s="42">
        <f t="shared" si="296"/>
        <v>0</v>
      </c>
      <c r="U602" s="42">
        <f t="shared" si="296"/>
        <v>0</v>
      </c>
      <c r="V602" s="42">
        <f t="shared" si="296"/>
        <v>0</v>
      </c>
      <c r="W602" s="42">
        <f t="shared" si="295"/>
        <v>0</v>
      </c>
      <c r="X602" s="42">
        <f t="shared" si="295"/>
        <v>0</v>
      </c>
      <c r="Y602" s="42">
        <f t="shared" si="295"/>
        <v>0</v>
      </c>
      <c r="Z602" s="42">
        <f t="shared" si="295"/>
        <v>0</v>
      </c>
      <c r="AA602" s="4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1:41" ht="105" hidden="1" customHeight="1">
      <c r="A603" s="136"/>
      <c r="B603" s="146"/>
      <c r="C603" s="185"/>
      <c r="D603" s="171" t="s">
        <v>22</v>
      </c>
      <c r="E603" s="38" t="s">
        <v>23</v>
      </c>
      <c r="F603" s="39">
        <f t="shared" si="294"/>
        <v>0</v>
      </c>
      <c r="G603" s="42">
        <f t="shared" si="296"/>
        <v>0</v>
      </c>
      <c r="H603" s="42">
        <f t="shared" si="295"/>
        <v>0</v>
      </c>
      <c r="I603" s="42">
        <f t="shared" si="295"/>
        <v>0</v>
      </c>
      <c r="J603" s="42">
        <f t="shared" si="295"/>
        <v>0</v>
      </c>
      <c r="K603" s="42">
        <f t="shared" si="295"/>
        <v>0</v>
      </c>
      <c r="L603" s="42">
        <f t="shared" si="295"/>
        <v>0</v>
      </c>
      <c r="M603" s="42">
        <f t="shared" si="295"/>
        <v>0</v>
      </c>
      <c r="N603" s="42">
        <f t="shared" si="295"/>
        <v>0</v>
      </c>
      <c r="O603" s="42">
        <f t="shared" si="295"/>
        <v>0</v>
      </c>
      <c r="P603" s="42">
        <f t="shared" si="295"/>
        <v>0</v>
      </c>
      <c r="Q603" s="42">
        <f t="shared" si="295"/>
        <v>0</v>
      </c>
      <c r="R603" s="42">
        <f t="shared" si="295"/>
        <v>0</v>
      </c>
      <c r="S603" s="42">
        <f t="shared" si="295"/>
        <v>0</v>
      </c>
      <c r="T603" s="42">
        <f t="shared" si="295"/>
        <v>0</v>
      </c>
      <c r="U603" s="42">
        <f t="shared" si="295"/>
        <v>0</v>
      </c>
      <c r="V603" s="42">
        <f t="shared" si="295"/>
        <v>0</v>
      </c>
      <c r="W603" s="42">
        <f t="shared" si="295"/>
        <v>0</v>
      </c>
      <c r="X603" s="42">
        <f t="shared" si="295"/>
        <v>0</v>
      </c>
      <c r="Y603" s="42">
        <f t="shared" si="295"/>
        <v>0</v>
      </c>
      <c r="Z603" s="42">
        <f t="shared" si="295"/>
        <v>0</v>
      </c>
      <c r="AA603" s="4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1:41" ht="15" hidden="1" customHeight="1">
      <c r="A604" s="136"/>
      <c r="B604" s="146"/>
      <c r="C604" s="185"/>
      <c r="D604" s="171"/>
      <c r="E604" s="38" t="s">
        <v>24</v>
      </c>
      <c r="F604" s="39">
        <f t="shared" si="294"/>
        <v>0</v>
      </c>
      <c r="G604" s="42">
        <f t="shared" si="296"/>
        <v>0</v>
      </c>
      <c r="H604" s="42">
        <f t="shared" si="295"/>
        <v>0</v>
      </c>
      <c r="I604" s="42">
        <f t="shared" si="295"/>
        <v>0</v>
      </c>
      <c r="J604" s="42">
        <f t="shared" si="295"/>
        <v>0</v>
      </c>
      <c r="K604" s="42">
        <f t="shared" si="295"/>
        <v>0</v>
      </c>
      <c r="L604" s="42">
        <f t="shared" si="295"/>
        <v>0</v>
      </c>
      <c r="M604" s="42">
        <f t="shared" si="295"/>
        <v>0</v>
      </c>
      <c r="N604" s="42">
        <f t="shared" si="295"/>
        <v>0</v>
      </c>
      <c r="O604" s="42">
        <f t="shared" si="295"/>
        <v>0</v>
      </c>
      <c r="P604" s="42">
        <f t="shared" si="295"/>
        <v>0</v>
      </c>
      <c r="Q604" s="42">
        <f t="shared" si="295"/>
        <v>0</v>
      </c>
      <c r="R604" s="42">
        <f t="shared" si="295"/>
        <v>0</v>
      </c>
      <c r="S604" s="42">
        <f t="shared" si="295"/>
        <v>0</v>
      </c>
      <c r="T604" s="42">
        <f t="shared" si="295"/>
        <v>0</v>
      </c>
      <c r="U604" s="42">
        <f t="shared" si="295"/>
        <v>0</v>
      </c>
      <c r="V604" s="42">
        <f t="shared" si="295"/>
        <v>0</v>
      </c>
      <c r="W604" s="42">
        <f t="shared" si="295"/>
        <v>0</v>
      </c>
      <c r="X604" s="42">
        <f t="shared" si="295"/>
        <v>0</v>
      </c>
      <c r="Y604" s="42">
        <f t="shared" si="295"/>
        <v>0</v>
      </c>
      <c r="Z604" s="42">
        <f t="shared" si="295"/>
        <v>0</v>
      </c>
      <c r="AA604" s="4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1:41" ht="15" hidden="1" customHeight="1">
      <c r="A605" s="136"/>
      <c r="B605" s="146"/>
      <c r="C605" s="185"/>
      <c r="D605" s="171"/>
      <c r="E605" s="38" t="s">
        <v>25</v>
      </c>
      <c r="F605" s="39">
        <f t="shared" si="294"/>
        <v>0</v>
      </c>
      <c r="G605" s="42">
        <f t="shared" si="296"/>
        <v>0</v>
      </c>
      <c r="H605" s="42">
        <f t="shared" si="295"/>
        <v>0</v>
      </c>
      <c r="I605" s="42">
        <f t="shared" si="295"/>
        <v>0</v>
      </c>
      <c r="J605" s="42">
        <f t="shared" si="295"/>
        <v>0</v>
      </c>
      <c r="K605" s="42">
        <f t="shared" si="295"/>
        <v>0</v>
      </c>
      <c r="L605" s="42">
        <f t="shared" si="295"/>
        <v>0</v>
      </c>
      <c r="M605" s="42">
        <f t="shared" si="295"/>
        <v>0</v>
      </c>
      <c r="N605" s="42">
        <f t="shared" si="295"/>
        <v>0</v>
      </c>
      <c r="O605" s="42">
        <f t="shared" si="295"/>
        <v>0</v>
      </c>
      <c r="P605" s="42">
        <f t="shared" si="295"/>
        <v>0</v>
      </c>
      <c r="Q605" s="42">
        <f t="shared" si="295"/>
        <v>0</v>
      </c>
      <c r="R605" s="42">
        <f t="shared" si="295"/>
        <v>0</v>
      </c>
      <c r="S605" s="42">
        <f t="shared" si="295"/>
        <v>0</v>
      </c>
      <c r="T605" s="42">
        <f t="shared" si="295"/>
        <v>0</v>
      </c>
      <c r="U605" s="42">
        <f t="shared" si="295"/>
        <v>0</v>
      </c>
      <c r="V605" s="42">
        <f t="shared" si="295"/>
        <v>0</v>
      </c>
      <c r="W605" s="42">
        <f t="shared" si="295"/>
        <v>0</v>
      </c>
      <c r="X605" s="42">
        <f t="shared" si="295"/>
        <v>0</v>
      </c>
      <c r="Y605" s="42">
        <f t="shared" si="295"/>
        <v>0</v>
      </c>
      <c r="Z605" s="42">
        <f t="shared" si="295"/>
        <v>0</v>
      </c>
      <c r="AA605" s="4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1:41" ht="15" hidden="1" customHeight="1">
      <c r="A606" s="136"/>
      <c r="B606" s="146"/>
      <c r="C606" s="185"/>
      <c r="D606" s="171"/>
      <c r="E606" s="38" t="s">
        <v>26</v>
      </c>
      <c r="F606" s="39">
        <f t="shared" si="294"/>
        <v>0</v>
      </c>
      <c r="G606" s="42">
        <f t="shared" si="296"/>
        <v>0</v>
      </c>
      <c r="H606" s="42">
        <f t="shared" si="295"/>
        <v>0</v>
      </c>
      <c r="I606" s="42">
        <f t="shared" si="295"/>
        <v>0</v>
      </c>
      <c r="J606" s="42">
        <f t="shared" si="295"/>
        <v>0</v>
      </c>
      <c r="K606" s="42">
        <f t="shared" si="295"/>
        <v>0</v>
      </c>
      <c r="L606" s="42">
        <f t="shared" si="295"/>
        <v>0</v>
      </c>
      <c r="M606" s="42">
        <f t="shared" si="295"/>
        <v>0</v>
      </c>
      <c r="N606" s="42">
        <f t="shared" si="295"/>
        <v>0</v>
      </c>
      <c r="O606" s="42">
        <f t="shared" si="295"/>
        <v>0</v>
      </c>
      <c r="P606" s="42">
        <f t="shared" si="295"/>
        <v>0</v>
      </c>
      <c r="Q606" s="42">
        <f t="shared" si="295"/>
        <v>0</v>
      </c>
      <c r="R606" s="42">
        <f t="shared" si="295"/>
        <v>0</v>
      </c>
      <c r="S606" s="42">
        <f t="shared" si="295"/>
        <v>0</v>
      </c>
      <c r="T606" s="42">
        <f t="shared" si="295"/>
        <v>0</v>
      </c>
      <c r="U606" s="42">
        <f t="shared" si="295"/>
        <v>0</v>
      </c>
      <c r="V606" s="42">
        <f t="shared" si="295"/>
        <v>0</v>
      </c>
      <c r="W606" s="42">
        <f t="shared" si="295"/>
        <v>0</v>
      </c>
      <c r="X606" s="42">
        <f t="shared" si="295"/>
        <v>0</v>
      </c>
      <c r="Y606" s="42">
        <f t="shared" si="295"/>
        <v>0</v>
      </c>
      <c r="Z606" s="42">
        <f t="shared" si="295"/>
        <v>0</v>
      </c>
      <c r="AA606" s="4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1:41" ht="15" hidden="1" customHeight="1">
      <c r="A607" s="136"/>
      <c r="B607" s="146"/>
      <c r="C607" s="185"/>
      <c r="D607" s="181" t="s">
        <v>27</v>
      </c>
      <c r="E607" s="181"/>
      <c r="F607" s="39">
        <f>F601+F602+F603+F604+F605+F606</f>
        <v>0</v>
      </c>
      <c r="G607" s="39">
        <f t="shared" ref="G607:Z607" si="297">G601+G602+G603+G604+G605+G606</f>
        <v>0</v>
      </c>
      <c r="H607" s="39">
        <f t="shared" si="297"/>
        <v>0</v>
      </c>
      <c r="I607" s="39">
        <f t="shared" si="297"/>
        <v>0</v>
      </c>
      <c r="J607" s="39">
        <f t="shared" si="297"/>
        <v>0</v>
      </c>
      <c r="K607" s="39">
        <f t="shared" si="297"/>
        <v>0</v>
      </c>
      <c r="L607" s="39">
        <f t="shared" si="297"/>
        <v>0</v>
      </c>
      <c r="M607" s="39">
        <f t="shared" si="297"/>
        <v>0</v>
      </c>
      <c r="N607" s="39">
        <f t="shared" si="297"/>
        <v>0</v>
      </c>
      <c r="O607" s="39">
        <f t="shared" si="297"/>
        <v>0</v>
      </c>
      <c r="P607" s="39">
        <f t="shared" si="297"/>
        <v>0</v>
      </c>
      <c r="Q607" s="39">
        <f t="shared" si="297"/>
        <v>0</v>
      </c>
      <c r="R607" s="39">
        <f t="shared" si="297"/>
        <v>0</v>
      </c>
      <c r="S607" s="39">
        <f t="shared" si="297"/>
        <v>0</v>
      </c>
      <c r="T607" s="39">
        <f t="shared" si="297"/>
        <v>0</v>
      </c>
      <c r="U607" s="39">
        <f t="shared" si="297"/>
        <v>0</v>
      </c>
      <c r="V607" s="39">
        <f t="shared" si="297"/>
        <v>0</v>
      </c>
      <c r="W607" s="39">
        <f t="shared" si="297"/>
        <v>0</v>
      </c>
      <c r="X607" s="39">
        <f t="shared" si="297"/>
        <v>0</v>
      </c>
      <c r="Y607" s="39">
        <f t="shared" si="297"/>
        <v>0</v>
      </c>
      <c r="Z607" s="39">
        <f t="shared" si="297"/>
        <v>0</v>
      </c>
      <c r="AA607" s="4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O607" s="14"/>
    </row>
    <row r="608" spans="1:41" ht="44.25" hidden="1" customHeight="1">
      <c r="A608" s="136"/>
      <c r="B608" s="146"/>
      <c r="C608" s="185"/>
      <c r="D608" s="181" t="s">
        <v>45</v>
      </c>
      <c r="E608" s="181"/>
      <c r="F608" s="39"/>
      <c r="G608" s="42"/>
      <c r="H608" s="42"/>
      <c r="I608" s="42" t="e">
        <f>I607/C601</f>
        <v>#DIV/0!</v>
      </c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1:41" ht="60" hidden="1" customHeight="1">
      <c r="A609" s="137"/>
      <c r="B609" s="147"/>
      <c r="C609" s="186"/>
      <c r="D609" s="181" t="s">
        <v>46</v>
      </c>
      <c r="E609" s="181"/>
      <c r="F609" s="39"/>
      <c r="G609" s="42"/>
      <c r="H609" s="42"/>
      <c r="I609" s="42" t="e">
        <f>I608</f>
        <v>#DIV/0!</v>
      </c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"/>
      <c r="AC609" s="8" t="b">
        <v>0</v>
      </c>
      <c r="AD609" s="8" t="b">
        <v>0</v>
      </c>
      <c r="AE609" s="8" t="b">
        <v>0</v>
      </c>
      <c r="AF609" s="8" t="b">
        <v>0</v>
      </c>
      <c r="AG609" s="8" t="b">
        <v>0</v>
      </c>
      <c r="AH609" s="8" t="b">
        <v>0</v>
      </c>
      <c r="AI609" s="8" t="b">
        <v>0</v>
      </c>
      <c r="AJ609" s="8" t="b">
        <v>0</v>
      </c>
      <c r="AK609" s="8" t="b">
        <v>0</v>
      </c>
      <c r="AL609" s="8" t="b">
        <v>0</v>
      </c>
    </row>
    <row r="610" spans="1:41" ht="30" customHeight="1">
      <c r="A610" s="109"/>
      <c r="B610" s="109" t="s">
        <v>275</v>
      </c>
      <c r="C610" s="110">
        <f>C582</f>
        <v>6519.0599999999995</v>
      </c>
      <c r="D610" s="109" t="s">
        <v>19</v>
      </c>
      <c r="E610" s="47" t="s">
        <v>20</v>
      </c>
      <c r="F610" s="39">
        <f>G610+I610+J610+L610+Q610+S610+U610+V610+W610+Y610+Z610</f>
        <v>4520232.7807999998</v>
      </c>
      <c r="G610" s="40">
        <f>G582+G601</f>
        <v>4520232.7807999998</v>
      </c>
      <c r="H610" s="40">
        <f t="shared" ref="H610:Z615" si="298">H582+H601</f>
        <v>0</v>
      </c>
      <c r="I610" s="40">
        <f t="shared" si="298"/>
        <v>0</v>
      </c>
      <c r="J610" s="40">
        <f t="shared" si="298"/>
        <v>0</v>
      </c>
      <c r="K610" s="40">
        <f t="shared" si="298"/>
        <v>0</v>
      </c>
      <c r="L610" s="40">
        <f t="shared" si="298"/>
        <v>0</v>
      </c>
      <c r="M610" s="40">
        <f t="shared" si="298"/>
        <v>0</v>
      </c>
      <c r="N610" s="40">
        <f t="shared" si="298"/>
        <v>0</v>
      </c>
      <c r="O610" s="40">
        <f t="shared" si="298"/>
        <v>0</v>
      </c>
      <c r="P610" s="40">
        <f t="shared" si="298"/>
        <v>0</v>
      </c>
      <c r="Q610" s="40">
        <f t="shared" si="298"/>
        <v>0</v>
      </c>
      <c r="R610" s="40">
        <f t="shared" si="298"/>
        <v>0</v>
      </c>
      <c r="S610" s="40">
        <f t="shared" si="298"/>
        <v>0</v>
      </c>
      <c r="T610" s="40">
        <f t="shared" si="298"/>
        <v>0</v>
      </c>
      <c r="U610" s="40">
        <f t="shared" si="298"/>
        <v>0</v>
      </c>
      <c r="V610" s="40">
        <f t="shared" si="298"/>
        <v>0</v>
      </c>
      <c r="W610" s="40">
        <f t="shared" si="298"/>
        <v>0</v>
      </c>
      <c r="X610" s="40">
        <f t="shared" si="298"/>
        <v>0</v>
      </c>
      <c r="Y610" s="40">
        <f t="shared" si="298"/>
        <v>0</v>
      </c>
      <c r="Z610" s="40">
        <f t="shared" si="298"/>
        <v>0</v>
      </c>
      <c r="AN610" s="6">
        <f>L610-M610</f>
        <v>0</v>
      </c>
    </row>
    <row r="611" spans="1:41" ht="60" customHeight="1">
      <c r="A611" s="109"/>
      <c r="B611" s="109"/>
      <c r="C611" s="110"/>
      <c r="D611" s="109"/>
      <c r="E611" s="47" t="s">
        <v>21</v>
      </c>
      <c r="F611" s="39">
        <f t="shared" ref="F611:F615" si="299">G611+I611+J611+L611+Q611+S611+U611+V611+W611+Y611+Z611</f>
        <v>19000</v>
      </c>
      <c r="G611" s="40">
        <f t="shared" ref="G611:V615" si="300">G583+G602</f>
        <v>0</v>
      </c>
      <c r="H611" s="40">
        <f t="shared" si="300"/>
        <v>0</v>
      </c>
      <c r="I611" s="40">
        <f t="shared" si="300"/>
        <v>19000</v>
      </c>
      <c r="J611" s="40">
        <f t="shared" si="300"/>
        <v>0</v>
      </c>
      <c r="K611" s="40">
        <f t="shared" si="300"/>
        <v>0</v>
      </c>
      <c r="L611" s="40">
        <f t="shared" si="300"/>
        <v>0</v>
      </c>
      <c r="M611" s="40">
        <f t="shared" si="300"/>
        <v>0</v>
      </c>
      <c r="N611" s="40">
        <f t="shared" si="300"/>
        <v>0</v>
      </c>
      <c r="O611" s="40">
        <f t="shared" si="300"/>
        <v>0</v>
      </c>
      <c r="P611" s="40">
        <f t="shared" si="300"/>
        <v>0</v>
      </c>
      <c r="Q611" s="40">
        <f t="shared" si="300"/>
        <v>0</v>
      </c>
      <c r="R611" s="40">
        <f t="shared" si="300"/>
        <v>0</v>
      </c>
      <c r="S611" s="40">
        <f t="shared" si="300"/>
        <v>0</v>
      </c>
      <c r="T611" s="40">
        <f t="shared" si="300"/>
        <v>0</v>
      </c>
      <c r="U611" s="40">
        <f t="shared" si="300"/>
        <v>0</v>
      </c>
      <c r="V611" s="40">
        <f t="shared" si="300"/>
        <v>0</v>
      </c>
      <c r="W611" s="40">
        <f t="shared" si="298"/>
        <v>0</v>
      </c>
      <c r="X611" s="40">
        <f t="shared" si="298"/>
        <v>0</v>
      </c>
      <c r="Y611" s="40">
        <f t="shared" si="298"/>
        <v>0</v>
      </c>
      <c r="Z611" s="40">
        <f t="shared" si="298"/>
        <v>0</v>
      </c>
    </row>
    <row r="612" spans="1:41" ht="120" customHeight="1">
      <c r="A612" s="109"/>
      <c r="B612" s="109"/>
      <c r="C612" s="110"/>
      <c r="D612" s="109" t="s">
        <v>22</v>
      </c>
      <c r="E612" s="47" t="s">
        <v>23</v>
      </c>
      <c r="F612" s="39">
        <f t="shared" si="299"/>
        <v>0</v>
      </c>
      <c r="G612" s="40">
        <f t="shared" si="300"/>
        <v>0</v>
      </c>
      <c r="H612" s="40">
        <f t="shared" si="298"/>
        <v>0</v>
      </c>
      <c r="I612" s="40">
        <f t="shared" si="298"/>
        <v>0</v>
      </c>
      <c r="J612" s="40">
        <f t="shared" si="298"/>
        <v>0</v>
      </c>
      <c r="K612" s="40">
        <f t="shared" si="298"/>
        <v>0</v>
      </c>
      <c r="L612" s="40">
        <f t="shared" si="298"/>
        <v>0</v>
      </c>
      <c r="M612" s="40">
        <f t="shared" si="298"/>
        <v>0</v>
      </c>
      <c r="N612" s="40">
        <f t="shared" si="298"/>
        <v>0</v>
      </c>
      <c r="O612" s="40">
        <f t="shared" si="298"/>
        <v>0</v>
      </c>
      <c r="P612" s="40">
        <f t="shared" si="298"/>
        <v>0</v>
      </c>
      <c r="Q612" s="40">
        <f t="shared" si="298"/>
        <v>0</v>
      </c>
      <c r="R612" s="40">
        <f t="shared" si="298"/>
        <v>0</v>
      </c>
      <c r="S612" s="40">
        <f t="shared" si="298"/>
        <v>0</v>
      </c>
      <c r="T612" s="40">
        <f t="shared" si="298"/>
        <v>0</v>
      </c>
      <c r="U612" s="40">
        <f t="shared" si="298"/>
        <v>0</v>
      </c>
      <c r="V612" s="40">
        <f t="shared" si="298"/>
        <v>0</v>
      </c>
      <c r="W612" s="40">
        <f t="shared" si="298"/>
        <v>0</v>
      </c>
      <c r="X612" s="40">
        <f t="shared" si="298"/>
        <v>0</v>
      </c>
      <c r="Y612" s="40">
        <f t="shared" si="298"/>
        <v>0</v>
      </c>
      <c r="Z612" s="40">
        <f t="shared" si="298"/>
        <v>0</v>
      </c>
    </row>
    <row r="613" spans="1:41" ht="30" customHeight="1">
      <c r="A613" s="109"/>
      <c r="B613" s="109"/>
      <c r="C613" s="110"/>
      <c r="D613" s="109"/>
      <c r="E613" s="47" t="s">
        <v>24</v>
      </c>
      <c r="F613" s="39">
        <f t="shared" si="299"/>
        <v>1881000</v>
      </c>
      <c r="G613" s="40">
        <f t="shared" si="300"/>
        <v>0</v>
      </c>
      <c r="H613" s="40">
        <f t="shared" si="298"/>
        <v>0</v>
      </c>
      <c r="I613" s="40">
        <f t="shared" si="298"/>
        <v>1881000</v>
      </c>
      <c r="J613" s="40">
        <f t="shared" si="298"/>
        <v>0</v>
      </c>
      <c r="K613" s="40">
        <f t="shared" si="298"/>
        <v>0</v>
      </c>
      <c r="L613" s="40">
        <f t="shared" si="298"/>
        <v>0</v>
      </c>
      <c r="M613" s="40">
        <f t="shared" si="298"/>
        <v>0</v>
      </c>
      <c r="N613" s="40">
        <f t="shared" si="298"/>
        <v>0</v>
      </c>
      <c r="O613" s="40">
        <f t="shared" si="298"/>
        <v>0</v>
      </c>
      <c r="P613" s="40">
        <f t="shared" si="298"/>
        <v>0</v>
      </c>
      <c r="Q613" s="40">
        <f t="shared" si="298"/>
        <v>0</v>
      </c>
      <c r="R613" s="40">
        <f t="shared" si="298"/>
        <v>0</v>
      </c>
      <c r="S613" s="40">
        <f t="shared" si="298"/>
        <v>0</v>
      </c>
      <c r="T613" s="40">
        <f t="shared" si="298"/>
        <v>0</v>
      </c>
      <c r="U613" s="40">
        <f t="shared" si="298"/>
        <v>0</v>
      </c>
      <c r="V613" s="40">
        <f t="shared" si="298"/>
        <v>0</v>
      </c>
      <c r="W613" s="40">
        <f t="shared" si="298"/>
        <v>0</v>
      </c>
      <c r="X613" s="40">
        <f t="shared" si="298"/>
        <v>0</v>
      </c>
      <c r="Y613" s="40">
        <f t="shared" si="298"/>
        <v>0</v>
      </c>
      <c r="Z613" s="40">
        <f t="shared" si="298"/>
        <v>0</v>
      </c>
    </row>
    <row r="614" spans="1:41" ht="30" customHeight="1">
      <c r="A614" s="109"/>
      <c r="B614" s="109"/>
      <c r="C614" s="110"/>
      <c r="D614" s="109"/>
      <c r="E614" s="47" t="s">
        <v>25</v>
      </c>
      <c r="F614" s="39">
        <f t="shared" si="299"/>
        <v>0</v>
      </c>
      <c r="G614" s="40">
        <f t="shared" si="300"/>
        <v>0</v>
      </c>
      <c r="H614" s="40">
        <f t="shared" si="298"/>
        <v>0</v>
      </c>
      <c r="I614" s="40">
        <f t="shared" si="298"/>
        <v>0</v>
      </c>
      <c r="J614" s="40">
        <f t="shared" si="298"/>
        <v>0</v>
      </c>
      <c r="K614" s="40">
        <f t="shared" si="298"/>
        <v>0</v>
      </c>
      <c r="L614" s="40">
        <f t="shared" si="298"/>
        <v>0</v>
      </c>
      <c r="M614" s="40">
        <f t="shared" si="298"/>
        <v>0</v>
      </c>
      <c r="N614" s="40">
        <f t="shared" si="298"/>
        <v>0</v>
      </c>
      <c r="O614" s="40">
        <f t="shared" si="298"/>
        <v>0</v>
      </c>
      <c r="P614" s="40">
        <f t="shared" si="298"/>
        <v>0</v>
      </c>
      <c r="Q614" s="40">
        <f t="shared" si="298"/>
        <v>0</v>
      </c>
      <c r="R614" s="40">
        <f t="shared" si="298"/>
        <v>0</v>
      </c>
      <c r="S614" s="40">
        <f t="shared" si="298"/>
        <v>0</v>
      </c>
      <c r="T614" s="40">
        <f t="shared" si="298"/>
        <v>0</v>
      </c>
      <c r="U614" s="40">
        <f t="shared" si="298"/>
        <v>0</v>
      </c>
      <c r="V614" s="40">
        <f t="shared" si="298"/>
        <v>0</v>
      </c>
      <c r="W614" s="40">
        <f t="shared" si="298"/>
        <v>0</v>
      </c>
      <c r="X614" s="40">
        <f t="shared" si="298"/>
        <v>0</v>
      </c>
      <c r="Y614" s="40">
        <f t="shared" si="298"/>
        <v>0</v>
      </c>
      <c r="Z614" s="40">
        <f t="shared" si="298"/>
        <v>0</v>
      </c>
    </row>
    <row r="615" spans="1:41" ht="30" customHeight="1">
      <c r="A615" s="109"/>
      <c r="B615" s="109"/>
      <c r="C615" s="110"/>
      <c r="D615" s="109"/>
      <c r="E615" s="47" t="s">
        <v>26</v>
      </c>
      <c r="F615" s="39">
        <f t="shared" si="299"/>
        <v>0</v>
      </c>
      <c r="G615" s="40">
        <f t="shared" si="300"/>
        <v>0</v>
      </c>
      <c r="H615" s="40">
        <f t="shared" si="298"/>
        <v>0</v>
      </c>
      <c r="I615" s="40">
        <f t="shared" si="298"/>
        <v>0</v>
      </c>
      <c r="J615" s="40">
        <f t="shared" si="298"/>
        <v>0</v>
      </c>
      <c r="K615" s="40">
        <f t="shared" si="298"/>
        <v>0</v>
      </c>
      <c r="L615" s="40">
        <f t="shared" si="298"/>
        <v>0</v>
      </c>
      <c r="M615" s="40">
        <f t="shared" si="298"/>
        <v>0</v>
      </c>
      <c r="N615" s="40">
        <f t="shared" si="298"/>
        <v>0</v>
      </c>
      <c r="O615" s="40">
        <f t="shared" si="298"/>
        <v>0</v>
      </c>
      <c r="P615" s="40">
        <f t="shared" si="298"/>
        <v>0</v>
      </c>
      <c r="Q615" s="40">
        <f t="shared" si="298"/>
        <v>0</v>
      </c>
      <c r="R615" s="40">
        <f t="shared" si="298"/>
        <v>0</v>
      </c>
      <c r="S615" s="40">
        <f t="shared" si="298"/>
        <v>0</v>
      </c>
      <c r="T615" s="40">
        <f t="shared" si="298"/>
        <v>0</v>
      </c>
      <c r="U615" s="40">
        <f t="shared" si="298"/>
        <v>0</v>
      </c>
      <c r="V615" s="40">
        <f t="shared" si="298"/>
        <v>0</v>
      </c>
      <c r="W615" s="40">
        <f t="shared" si="298"/>
        <v>0</v>
      </c>
      <c r="X615" s="40">
        <f t="shared" si="298"/>
        <v>0</v>
      </c>
      <c r="Y615" s="40">
        <f t="shared" si="298"/>
        <v>0</v>
      </c>
      <c r="Z615" s="40">
        <f t="shared" si="298"/>
        <v>0</v>
      </c>
    </row>
    <row r="616" spans="1:41" ht="30" customHeight="1">
      <c r="A616" s="109"/>
      <c r="B616" s="109"/>
      <c r="C616" s="110"/>
      <c r="D616" s="111" t="s">
        <v>27</v>
      </c>
      <c r="E616" s="111"/>
      <c r="F616" s="39">
        <f>F610+F611+F612+F613+F614+F615</f>
        <v>6420232.7807999998</v>
      </c>
      <c r="G616" s="39">
        <f t="shared" ref="G616:Z616" si="301">G610+G611+G612+G613+G614+G615</f>
        <v>4520232.7807999998</v>
      </c>
      <c r="H616" s="39">
        <f t="shared" si="301"/>
        <v>0</v>
      </c>
      <c r="I616" s="39">
        <f t="shared" si="301"/>
        <v>1900000</v>
      </c>
      <c r="J616" s="39">
        <f t="shared" si="301"/>
        <v>0</v>
      </c>
      <c r="K616" s="39">
        <f t="shared" si="301"/>
        <v>0</v>
      </c>
      <c r="L616" s="39">
        <f t="shared" si="301"/>
        <v>0</v>
      </c>
      <c r="M616" s="39">
        <f t="shared" si="301"/>
        <v>0</v>
      </c>
      <c r="N616" s="39">
        <f t="shared" si="301"/>
        <v>0</v>
      </c>
      <c r="O616" s="39">
        <f t="shared" si="301"/>
        <v>0</v>
      </c>
      <c r="P616" s="39">
        <f t="shared" si="301"/>
        <v>0</v>
      </c>
      <c r="Q616" s="39">
        <f t="shared" si="301"/>
        <v>0</v>
      </c>
      <c r="R616" s="39">
        <f t="shared" si="301"/>
        <v>0</v>
      </c>
      <c r="S616" s="39">
        <f t="shared" si="301"/>
        <v>0</v>
      </c>
      <c r="T616" s="39">
        <f t="shared" si="301"/>
        <v>0</v>
      </c>
      <c r="U616" s="39">
        <f t="shared" si="301"/>
        <v>0</v>
      </c>
      <c r="V616" s="39">
        <f t="shared" si="301"/>
        <v>0</v>
      </c>
      <c r="W616" s="39">
        <f t="shared" si="301"/>
        <v>0</v>
      </c>
      <c r="X616" s="39">
        <f t="shared" si="301"/>
        <v>0</v>
      </c>
      <c r="Y616" s="39">
        <f t="shared" si="301"/>
        <v>0</v>
      </c>
      <c r="Z616" s="39">
        <f t="shared" si="301"/>
        <v>0</v>
      </c>
      <c r="AN616" s="6">
        <f>L616-M616</f>
        <v>0</v>
      </c>
      <c r="AO616" s="14"/>
    </row>
    <row r="617" spans="1:41" ht="75" customHeight="1">
      <c r="A617" s="109"/>
      <c r="B617" s="109"/>
      <c r="C617" s="110"/>
      <c r="D617" s="127" t="s">
        <v>45</v>
      </c>
      <c r="E617" s="128"/>
      <c r="F617" s="41">
        <f>ROUND(F616/C610,2)</f>
        <v>984.84</v>
      </c>
      <c r="G617" s="41">
        <f>ROUND(G616/C610,2)</f>
        <v>693.39</v>
      </c>
      <c r="H617" s="41">
        <f>ROUND(H616/C610,2)</f>
        <v>0</v>
      </c>
      <c r="I617" s="41">
        <f>ROUND(I616/C610,2)</f>
        <v>291.45</v>
      </c>
      <c r="J617" s="41">
        <f>ROUND(J616/C610,2)</f>
        <v>0</v>
      </c>
      <c r="K617" s="41">
        <f>ROUND(K616/C610,2)</f>
        <v>0</v>
      </c>
      <c r="L617" s="41">
        <f>ROUND(L616/C610,2)</f>
        <v>0</v>
      </c>
      <c r="M617" s="41">
        <f>ROUND(M616/C610,2)</f>
        <v>0</v>
      </c>
      <c r="N617" s="41">
        <f>ROUND(N616/C610,2)</f>
        <v>0</v>
      </c>
      <c r="O617" s="41">
        <f>ROUND(O616/C610,2)</f>
        <v>0</v>
      </c>
      <c r="P617" s="41">
        <f>ROUND(P616/C610,2)</f>
        <v>0</v>
      </c>
      <c r="Q617" s="41">
        <f>ROUND(Q616/C610,2)</f>
        <v>0</v>
      </c>
      <c r="R617" s="41">
        <f>ROUND(R616/C610,2)</f>
        <v>0</v>
      </c>
      <c r="S617" s="41">
        <f>ROUND(S616/C610,2)</f>
        <v>0</v>
      </c>
      <c r="T617" s="41">
        <f>ROUND(T616/C610,2)</f>
        <v>0</v>
      </c>
      <c r="U617" s="41">
        <f>ROUND(U616/C610,2)</f>
        <v>0</v>
      </c>
      <c r="V617" s="41">
        <f>ROUND(V616/C610,2)</f>
        <v>0</v>
      </c>
      <c r="W617" s="41">
        <f>ROUND(W616/C610,2)</f>
        <v>0</v>
      </c>
      <c r="X617" s="41">
        <f>ROUND(X616/C610,2)</f>
        <v>0</v>
      </c>
      <c r="Y617" s="41">
        <f>ROUND(Y616/C610,2)</f>
        <v>0</v>
      </c>
      <c r="Z617" s="41">
        <f>ROUND(Z616/C610,2)</f>
        <v>0</v>
      </c>
      <c r="AC617" s="8" t="b">
        <v>0</v>
      </c>
      <c r="AD617" s="8" t="b">
        <v>0</v>
      </c>
      <c r="AE617" s="8" t="b">
        <v>0</v>
      </c>
      <c r="AF617" s="8" t="b">
        <v>0</v>
      </c>
      <c r="AG617" s="8" t="b">
        <v>0</v>
      </c>
      <c r="AH617" s="8" t="b">
        <v>0</v>
      </c>
      <c r="AI617" s="8" t="b">
        <v>0</v>
      </c>
      <c r="AJ617" s="8" t="b">
        <v>0</v>
      </c>
      <c r="AK617" s="8" t="b">
        <v>0</v>
      </c>
      <c r="AL617" s="8" t="b">
        <v>0</v>
      </c>
    </row>
    <row r="618" spans="1:41" ht="90" customHeight="1">
      <c r="A618" s="145"/>
      <c r="B618" s="145"/>
      <c r="C618" s="141"/>
      <c r="D618" s="127" t="s">
        <v>46</v>
      </c>
      <c r="E618" s="128"/>
      <c r="F618" s="39" t="s">
        <v>28</v>
      </c>
      <c r="G618" s="42">
        <f>IF(AC618=FALSE,0,AC618)</f>
        <v>1249.18</v>
      </c>
      <c r="H618" s="42" t="s">
        <v>28</v>
      </c>
      <c r="I618" s="42">
        <f>IF(AD618=FALSE,0,AD618)</f>
        <v>0</v>
      </c>
      <c r="J618" s="42">
        <f>IF(AE618=FALSE,0,AE618)</f>
        <v>0</v>
      </c>
      <c r="K618" s="42" t="s">
        <v>28</v>
      </c>
      <c r="L618" s="42">
        <f>IF(AF618=FALSE,0,AF618)</f>
        <v>0</v>
      </c>
      <c r="M618" s="42" t="s">
        <v>28</v>
      </c>
      <c r="N618" s="42" t="s">
        <v>28</v>
      </c>
      <c r="O618" s="42" t="s">
        <v>28</v>
      </c>
      <c r="P618" s="42" t="s">
        <v>28</v>
      </c>
      <c r="Q618" s="42">
        <f>IF(AG618=FALSE,0,AG618)</f>
        <v>0</v>
      </c>
      <c r="R618" s="42" t="s">
        <v>28</v>
      </c>
      <c r="S618" s="42">
        <f>IF(AH618=FALSE,0,AH618)</f>
        <v>0</v>
      </c>
      <c r="T618" s="42" t="s">
        <v>28</v>
      </c>
      <c r="U618" s="42">
        <f>IF(AI618=FALSE,0,AI618)</f>
        <v>0</v>
      </c>
      <c r="V618" s="42">
        <f>IF(AJ618=FALSE,0,AJ618)</f>
        <v>0</v>
      </c>
      <c r="W618" s="42">
        <f>IF(AK618=FALSE,0,AK618)</f>
        <v>0</v>
      </c>
      <c r="X618" s="42" t="s">
        <v>28</v>
      </c>
      <c r="Y618" s="42">
        <f>IF(AL618=FALSE,0,AL618)</f>
        <v>0</v>
      </c>
      <c r="Z618" s="42" t="s">
        <v>28</v>
      </c>
      <c r="AC618" s="8">
        <v>1249.18</v>
      </c>
      <c r="AD618" s="8" t="b">
        <v>0</v>
      </c>
      <c r="AE618" s="8" t="b">
        <v>0</v>
      </c>
      <c r="AF618" s="8" t="b">
        <v>0</v>
      </c>
      <c r="AG618" s="8" t="b">
        <v>0</v>
      </c>
      <c r="AH618" s="8" t="b">
        <v>0</v>
      </c>
      <c r="AI618" s="8" t="b">
        <v>0</v>
      </c>
      <c r="AJ618" s="8" t="b">
        <v>0</v>
      </c>
      <c r="AK618" s="8" t="b">
        <v>0</v>
      </c>
      <c r="AL618" s="8" t="b">
        <v>0</v>
      </c>
    </row>
    <row r="619" spans="1:41" ht="15">
      <c r="A619" s="152" t="s">
        <v>356</v>
      </c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:41" ht="15" customHeight="1">
      <c r="A620" s="155" t="s">
        <v>43</v>
      </c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6"/>
    </row>
    <row r="621" spans="1:41" ht="30" customHeight="1">
      <c r="A621" s="144" t="s">
        <v>17</v>
      </c>
      <c r="B621" s="109" t="s">
        <v>117</v>
      </c>
      <c r="C621" s="110">
        <v>310.89999999999998</v>
      </c>
      <c r="D621" s="109" t="s">
        <v>19</v>
      </c>
      <c r="E621" s="47" t="s">
        <v>20</v>
      </c>
      <c r="F621" s="39">
        <f>G621+I621+J621+L621+Q621+S621+U621+V621+W621+Y621+Z621</f>
        <v>1235516.6000000001</v>
      </c>
      <c r="G621" s="40">
        <v>1235516.6000000001</v>
      </c>
      <c r="H621" s="39">
        <v>0</v>
      </c>
      <c r="I621" s="40">
        <v>0</v>
      </c>
      <c r="J621" s="40">
        <v>0</v>
      </c>
      <c r="K621" s="39">
        <v>0</v>
      </c>
      <c r="L621" s="40">
        <v>0</v>
      </c>
      <c r="M621" s="39">
        <v>0</v>
      </c>
      <c r="N621" s="39">
        <v>0</v>
      </c>
      <c r="O621" s="39">
        <v>0</v>
      </c>
      <c r="P621" s="39">
        <v>0</v>
      </c>
      <c r="Q621" s="40">
        <v>0</v>
      </c>
      <c r="R621" s="39">
        <v>0</v>
      </c>
      <c r="S621" s="40">
        <v>0</v>
      </c>
      <c r="T621" s="39">
        <v>0</v>
      </c>
      <c r="U621" s="40">
        <v>0</v>
      </c>
      <c r="V621" s="40">
        <v>0</v>
      </c>
      <c r="W621" s="40">
        <v>0</v>
      </c>
      <c r="X621" s="39">
        <v>0</v>
      </c>
      <c r="Y621" s="40">
        <v>0</v>
      </c>
      <c r="Z621" s="39">
        <v>0</v>
      </c>
      <c r="AN621" s="6">
        <f>L621-M621</f>
        <v>0</v>
      </c>
    </row>
    <row r="622" spans="1:41" ht="60" customHeight="1">
      <c r="A622" s="144"/>
      <c r="B622" s="109"/>
      <c r="C622" s="110"/>
      <c r="D622" s="109"/>
      <c r="E622" s="47" t="s">
        <v>21</v>
      </c>
      <c r="F622" s="39">
        <f t="shared" ref="F622:F626" si="302">G622+I622+J622+L622+Q622+S622+U622+V622+W622+Y622+Z622</f>
        <v>0</v>
      </c>
      <c r="G622" s="48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41" ht="120" customHeight="1">
      <c r="A623" s="144"/>
      <c r="B623" s="109"/>
      <c r="C623" s="110"/>
      <c r="D623" s="109" t="s">
        <v>22</v>
      </c>
      <c r="E623" s="47" t="s">
        <v>23</v>
      </c>
      <c r="F623" s="39">
        <f t="shared" si="302"/>
        <v>0</v>
      </c>
      <c r="G623" s="48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41" ht="30" customHeight="1">
      <c r="A624" s="144"/>
      <c r="B624" s="109"/>
      <c r="C624" s="110"/>
      <c r="D624" s="109"/>
      <c r="E624" s="47" t="s">
        <v>24</v>
      </c>
      <c r="F624" s="39">
        <f t="shared" si="302"/>
        <v>0</v>
      </c>
      <c r="G624" s="48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41" ht="30" customHeight="1">
      <c r="A625" s="144"/>
      <c r="B625" s="109"/>
      <c r="C625" s="110"/>
      <c r="D625" s="109"/>
      <c r="E625" s="47" t="s">
        <v>25</v>
      </c>
      <c r="F625" s="39">
        <f t="shared" si="302"/>
        <v>0</v>
      </c>
      <c r="G625" s="48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41" ht="30" customHeight="1">
      <c r="A626" s="144"/>
      <c r="B626" s="109"/>
      <c r="C626" s="110"/>
      <c r="D626" s="109"/>
      <c r="E626" s="47" t="s">
        <v>26</v>
      </c>
      <c r="F626" s="39">
        <f t="shared" si="302"/>
        <v>0</v>
      </c>
      <c r="G626" s="48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41" ht="30" customHeight="1">
      <c r="A627" s="144"/>
      <c r="B627" s="109"/>
      <c r="C627" s="110"/>
      <c r="D627" s="111" t="s">
        <v>27</v>
      </c>
      <c r="E627" s="111"/>
      <c r="F627" s="39">
        <f>F621+F622+F623+F624+F625+F626</f>
        <v>1235516.6000000001</v>
      </c>
      <c r="G627" s="39">
        <f t="shared" ref="G627:Z627" si="303">G621+G622+G623+G624+G625+G626</f>
        <v>1235516.6000000001</v>
      </c>
      <c r="H627" s="39">
        <f t="shared" si="303"/>
        <v>0</v>
      </c>
      <c r="I627" s="39">
        <f t="shared" si="303"/>
        <v>0</v>
      </c>
      <c r="J627" s="39">
        <f t="shared" si="303"/>
        <v>0</v>
      </c>
      <c r="K627" s="39">
        <f t="shared" si="303"/>
        <v>0</v>
      </c>
      <c r="L627" s="39">
        <f t="shared" si="303"/>
        <v>0</v>
      </c>
      <c r="M627" s="39">
        <f t="shared" si="303"/>
        <v>0</v>
      </c>
      <c r="N627" s="39">
        <f t="shared" si="303"/>
        <v>0</v>
      </c>
      <c r="O627" s="39">
        <f t="shared" si="303"/>
        <v>0</v>
      </c>
      <c r="P627" s="39">
        <f t="shared" si="303"/>
        <v>0</v>
      </c>
      <c r="Q627" s="39">
        <f t="shared" si="303"/>
        <v>0</v>
      </c>
      <c r="R627" s="39">
        <f t="shared" si="303"/>
        <v>0</v>
      </c>
      <c r="S627" s="39">
        <f t="shared" si="303"/>
        <v>0</v>
      </c>
      <c r="T627" s="39">
        <f t="shared" si="303"/>
        <v>0</v>
      </c>
      <c r="U627" s="39">
        <f t="shared" si="303"/>
        <v>0</v>
      </c>
      <c r="V627" s="39">
        <f t="shared" si="303"/>
        <v>0</v>
      </c>
      <c r="W627" s="39">
        <f t="shared" si="303"/>
        <v>0</v>
      </c>
      <c r="X627" s="39">
        <f t="shared" si="303"/>
        <v>0</v>
      </c>
      <c r="Y627" s="39">
        <f t="shared" si="303"/>
        <v>0</v>
      </c>
      <c r="Z627" s="39">
        <f t="shared" si="303"/>
        <v>0</v>
      </c>
      <c r="AN627" s="6">
        <f>L627-M627</f>
        <v>0</v>
      </c>
      <c r="AO627" s="14"/>
    </row>
    <row r="628" spans="1:41" ht="75" customHeight="1">
      <c r="A628" s="144"/>
      <c r="B628" s="109"/>
      <c r="C628" s="110"/>
      <c r="D628" s="127" t="s">
        <v>45</v>
      </c>
      <c r="E628" s="128"/>
      <c r="F628" s="41">
        <f>ROUND(F627/C621,2)</f>
        <v>3974</v>
      </c>
      <c r="G628" s="41">
        <f>ROUND(G627/C621,2)</f>
        <v>3974</v>
      </c>
      <c r="H628" s="41">
        <f>ROUND(H627/C621,2)</f>
        <v>0</v>
      </c>
      <c r="I628" s="41">
        <f>ROUND(I627/C621,2)</f>
        <v>0</v>
      </c>
      <c r="J628" s="41">
        <f>ROUND(J627/C621,2)</f>
        <v>0</v>
      </c>
      <c r="K628" s="41">
        <f>ROUND(K627/C621,2)</f>
        <v>0</v>
      </c>
      <c r="L628" s="41">
        <f>ROUND(L627/C621,2)</f>
        <v>0</v>
      </c>
      <c r="M628" s="41">
        <f>ROUND(M627/C621,2)</f>
        <v>0</v>
      </c>
      <c r="N628" s="41">
        <f>ROUND(N627/C621,2)</f>
        <v>0</v>
      </c>
      <c r="O628" s="41">
        <f>ROUND(O627/C621,2)</f>
        <v>0</v>
      </c>
      <c r="P628" s="41">
        <f>ROUND(P627/C621,2)</f>
        <v>0</v>
      </c>
      <c r="Q628" s="41">
        <f>ROUND(Q627/C621,2)</f>
        <v>0</v>
      </c>
      <c r="R628" s="41">
        <f>ROUND(R627/C621,2)</f>
        <v>0</v>
      </c>
      <c r="S628" s="41">
        <f>ROUND(S627/C621,2)</f>
        <v>0</v>
      </c>
      <c r="T628" s="41">
        <f>ROUND(T627/C621,2)</f>
        <v>0</v>
      </c>
      <c r="U628" s="41">
        <f>ROUND(U627/C621,2)</f>
        <v>0</v>
      </c>
      <c r="V628" s="41">
        <f>ROUND(V627/C621,2)</f>
        <v>0</v>
      </c>
      <c r="W628" s="41">
        <f>ROUND(W627/C621,2)</f>
        <v>0</v>
      </c>
      <c r="X628" s="41">
        <f>ROUND(X627/C621,2)</f>
        <v>0</v>
      </c>
      <c r="Y628" s="41">
        <f>ROUND(Y627/C621,2)</f>
        <v>0</v>
      </c>
      <c r="Z628" s="41">
        <f>ROUND(Z627/C621,2)</f>
        <v>0</v>
      </c>
      <c r="AC628" s="8" t="b">
        <v>0</v>
      </c>
      <c r="AD628" s="8" t="b">
        <v>0</v>
      </c>
      <c r="AE628" s="8" t="b">
        <v>0</v>
      </c>
      <c r="AF628" s="8" t="b">
        <v>0</v>
      </c>
      <c r="AG628" s="8" t="b">
        <v>0</v>
      </c>
      <c r="AH628" s="8" t="b">
        <v>0</v>
      </c>
      <c r="AI628" s="8" t="b">
        <v>0</v>
      </c>
      <c r="AJ628" s="8" t="b">
        <v>0</v>
      </c>
      <c r="AK628" s="8" t="b">
        <v>0</v>
      </c>
      <c r="AL628" s="8" t="b">
        <v>0</v>
      </c>
    </row>
    <row r="629" spans="1:41" ht="90" customHeight="1">
      <c r="A629" s="144"/>
      <c r="B629" s="109"/>
      <c r="C629" s="110"/>
      <c r="D629" s="127" t="s">
        <v>46</v>
      </c>
      <c r="E629" s="128"/>
      <c r="F629" s="39" t="s">
        <v>28</v>
      </c>
      <c r="G629" s="42">
        <f>IF(AC629=FALSE,0,AC629)</f>
        <v>3974</v>
      </c>
      <c r="H629" s="42" t="s">
        <v>28</v>
      </c>
      <c r="I629" s="42">
        <f>IF(AD629=FALSE,0,AD629)</f>
        <v>0</v>
      </c>
      <c r="J629" s="42">
        <f>IF(AE629=FALSE,0,AE629)</f>
        <v>0</v>
      </c>
      <c r="K629" s="42" t="s">
        <v>28</v>
      </c>
      <c r="L629" s="42">
        <f>IF(AF629=FALSE,0,AF629)</f>
        <v>0</v>
      </c>
      <c r="M629" s="42" t="s">
        <v>28</v>
      </c>
      <c r="N629" s="42" t="s">
        <v>28</v>
      </c>
      <c r="O629" s="42" t="s">
        <v>28</v>
      </c>
      <c r="P629" s="42" t="s">
        <v>28</v>
      </c>
      <c r="Q629" s="42">
        <f>IF(AG629=FALSE,0,AG629)</f>
        <v>0</v>
      </c>
      <c r="R629" s="42" t="s">
        <v>28</v>
      </c>
      <c r="S629" s="42">
        <f>IF(AH629=FALSE,0,AH629)</f>
        <v>0</v>
      </c>
      <c r="T629" s="42" t="s">
        <v>28</v>
      </c>
      <c r="U629" s="42">
        <f>IF(AI629=FALSE,0,AI629)</f>
        <v>0</v>
      </c>
      <c r="V629" s="42">
        <f>IF(AJ629=FALSE,0,AJ629)</f>
        <v>0</v>
      </c>
      <c r="W629" s="42">
        <f>IF(AK629=FALSE,0,AK629)</f>
        <v>0</v>
      </c>
      <c r="X629" s="42" t="s">
        <v>28</v>
      </c>
      <c r="Y629" s="42">
        <f>IF(AL629=FALSE,0,AL629)</f>
        <v>0</v>
      </c>
      <c r="Z629" s="42" t="s">
        <v>28</v>
      </c>
      <c r="AC629" s="8">
        <v>3974</v>
      </c>
      <c r="AD629" s="8" t="b">
        <v>0</v>
      </c>
      <c r="AE629" s="8" t="b">
        <v>0</v>
      </c>
      <c r="AF629" s="8" t="b">
        <v>0</v>
      </c>
      <c r="AG629" s="8" t="b">
        <v>0</v>
      </c>
      <c r="AH629" s="8" t="b">
        <v>0</v>
      </c>
      <c r="AI629" s="8" t="b">
        <v>0</v>
      </c>
      <c r="AJ629" s="8" t="b">
        <v>0</v>
      </c>
      <c r="AK629" s="8" t="b">
        <v>0</v>
      </c>
      <c r="AL629" s="8" t="b">
        <v>0</v>
      </c>
    </row>
    <row r="630" spans="1:41" ht="30" customHeight="1">
      <c r="A630" s="144" t="s">
        <v>30</v>
      </c>
      <c r="B630" s="109" t="s">
        <v>118</v>
      </c>
      <c r="C630" s="110">
        <v>301.5</v>
      </c>
      <c r="D630" s="109" t="s">
        <v>19</v>
      </c>
      <c r="E630" s="47" t="s">
        <v>20</v>
      </c>
      <c r="F630" s="39">
        <f>G630+I630+J630+L630+Q630+S630+U630+V630+W630+Y630+Z630</f>
        <v>1198161</v>
      </c>
      <c r="G630" s="40">
        <v>1198161</v>
      </c>
      <c r="H630" s="39">
        <v>0</v>
      </c>
      <c r="I630" s="40">
        <v>0</v>
      </c>
      <c r="J630" s="40">
        <v>0</v>
      </c>
      <c r="K630" s="39">
        <v>0</v>
      </c>
      <c r="L630" s="40">
        <v>0</v>
      </c>
      <c r="M630" s="39">
        <v>0</v>
      </c>
      <c r="N630" s="39">
        <v>0</v>
      </c>
      <c r="O630" s="39">
        <v>0</v>
      </c>
      <c r="P630" s="39">
        <v>0</v>
      </c>
      <c r="Q630" s="40">
        <v>0</v>
      </c>
      <c r="R630" s="39">
        <v>0</v>
      </c>
      <c r="S630" s="40">
        <v>0</v>
      </c>
      <c r="T630" s="39">
        <v>0</v>
      </c>
      <c r="U630" s="40">
        <v>0</v>
      </c>
      <c r="V630" s="40">
        <v>0</v>
      </c>
      <c r="W630" s="40">
        <v>0</v>
      </c>
      <c r="X630" s="39">
        <v>0</v>
      </c>
      <c r="Y630" s="40">
        <v>0</v>
      </c>
      <c r="Z630" s="39">
        <v>0</v>
      </c>
      <c r="AN630" s="6">
        <f>L630-M630</f>
        <v>0</v>
      </c>
    </row>
    <row r="631" spans="1:41" ht="60" customHeight="1">
      <c r="A631" s="144"/>
      <c r="B631" s="109"/>
      <c r="C631" s="110"/>
      <c r="D631" s="109"/>
      <c r="E631" s="47" t="s">
        <v>21</v>
      </c>
      <c r="F631" s="39">
        <f t="shared" ref="F631:F635" si="304">G631+I631+J631+L631+Q631+S631+U631+V631+W631+Y631+Z631</f>
        <v>0</v>
      </c>
      <c r="G631" s="48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41" ht="120" customHeight="1">
      <c r="A632" s="144"/>
      <c r="B632" s="109"/>
      <c r="C632" s="110"/>
      <c r="D632" s="109" t="s">
        <v>22</v>
      </c>
      <c r="E632" s="47" t="s">
        <v>23</v>
      </c>
      <c r="F632" s="39">
        <f t="shared" si="304"/>
        <v>0</v>
      </c>
      <c r="G632" s="48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41" ht="30" customHeight="1">
      <c r="A633" s="144"/>
      <c r="B633" s="109"/>
      <c r="C633" s="110"/>
      <c r="D633" s="109"/>
      <c r="E633" s="47" t="s">
        <v>24</v>
      </c>
      <c r="F633" s="39">
        <f t="shared" si="304"/>
        <v>0</v>
      </c>
      <c r="G633" s="48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41" ht="30" customHeight="1">
      <c r="A634" s="144"/>
      <c r="B634" s="109"/>
      <c r="C634" s="110"/>
      <c r="D634" s="109"/>
      <c r="E634" s="47" t="s">
        <v>25</v>
      </c>
      <c r="F634" s="39">
        <f t="shared" si="304"/>
        <v>0</v>
      </c>
      <c r="G634" s="48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41" ht="30" customHeight="1">
      <c r="A635" s="144"/>
      <c r="B635" s="109"/>
      <c r="C635" s="110"/>
      <c r="D635" s="109"/>
      <c r="E635" s="47" t="s">
        <v>26</v>
      </c>
      <c r="F635" s="39">
        <f t="shared" si="304"/>
        <v>0</v>
      </c>
      <c r="G635" s="48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41" ht="30" customHeight="1">
      <c r="A636" s="144"/>
      <c r="B636" s="109"/>
      <c r="C636" s="110"/>
      <c r="D636" s="111" t="s">
        <v>27</v>
      </c>
      <c r="E636" s="111"/>
      <c r="F636" s="39">
        <f>F630+F631+F632+F633+F634+F635</f>
        <v>1198161</v>
      </c>
      <c r="G636" s="39">
        <f t="shared" ref="G636:Z636" si="305">G630+G631+G632+G633+G634+G635</f>
        <v>1198161</v>
      </c>
      <c r="H636" s="39">
        <f t="shared" si="305"/>
        <v>0</v>
      </c>
      <c r="I636" s="39">
        <f t="shared" si="305"/>
        <v>0</v>
      </c>
      <c r="J636" s="39">
        <f t="shared" si="305"/>
        <v>0</v>
      </c>
      <c r="K636" s="39">
        <f t="shared" si="305"/>
        <v>0</v>
      </c>
      <c r="L636" s="39">
        <f t="shared" si="305"/>
        <v>0</v>
      </c>
      <c r="M636" s="39">
        <f t="shared" si="305"/>
        <v>0</v>
      </c>
      <c r="N636" s="39">
        <f t="shared" si="305"/>
        <v>0</v>
      </c>
      <c r="O636" s="39">
        <f t="shared" si="305"/>
        <v>0</v>
      </c>
      <c r="P636" s="39">
        <f t="shared" si="305"/>
        <v>0</v>
      </c>
      <c r="Q636" s="39">
        <f t="shared" si="305"/>
        <v>0</v>
      </c>
      <c r="R636" s="39">
        <f t="shared" si="305"/>
        <v>0</v>
      </c>
      <c r="S636" s="39">
        <f t="shared" si="305"/>
        <v>0</v>
      </c>
      <c r="T636" s="39">
        <f t="shared" si="305"/>
        <v>0</v>
      </c>
      <c r="U636" s="39">
        <f t="shared" si="305"/>
        <v>0</v>
      </c>
      <c r="V636" s="39">
        <f t="shared" si="305"/>
        <v>0</v>
      </c>
      <c r="W636" s="39">
        <f t="shared" si="305"/>
        <v>0</v>
      </c>
      <c r="X636" s="39">
        <f t="shared" si="305"/>
        <v>0</v>
      </c>
      <c r="Y636" s="39">
        <f t="shared" si="305"/>
        <v>0</v>
      </c>
      <c r="Z636" s="39">
        <f t="shared" si="305"/>
        <v>0</v>
      </c>
      <c r="AN636" s="6">
        <f>L636-M636</f>
        <v>0</v>
      </c>
      <c r="AO636" s="14"/>
    </row>
    <row r="637" spans="1:41" ht="75" customHeight="1">
      <c r="A637" s="144"/>
      <c r="B637" s="109"/>
      <c r="C637" s="110"/>
      <c r="D637" s="127" t="s">
        <v>45</v>
      </c>
      <c r="E637" s="128"/>
      <c r="F637" s="41">
        <f>ROUND(F636/C630,2)</f>
        <v>3974</v>
      </c>
      <c r="G637" s="41">
        <f>ROUND(G636/C630,2)</f>
        <v>3974</v>
      </c>
      <c r="H637" s="41">
        <f>ROUND(H636/C630,2)</f>
        <v>0</v>
      </c>
      <c r="I637" s="41">
        <f>ROUND(I636/C630,2)</f>
        <v>0</v>
      </c>
      <c r="J637" s="41">
        <f>ROUND(J636/C630,2)</f>
        <v>0</v>
      </c>
      <c r="K637" s="41">
        <f>ROUND(K636/C630,2)</f>
        <v>0</v>
      </c>
      <c r="L637" s="41">
        <f>ROUND(L636/C630,2)</f>
        <v>0</v>
      </c>
      <c r="M637" s="41">
        <f>ROUND(M636/C630,2)</f>
        <v>0</v>
      </c>
      <c r="N637" s="41">
        <f>ROUND(N636/C630,2)</f>
        <v>0</v>
      </c>
      <c r="O637" s="41">
        <f>ROUND(O636/C630,2)</f>
        <v>0</v>
      </c>
      <c r="P637" s="41">
        <f>ROUND(P636/C630,2)</f>
        <v>0</v>
      </c>
      <c r="Q637" s="41">
        <f>ROUND(Q636/C630,2)</f>
        <v>0</v>
      </c>
      <c r="R637" s="41">
        <f>ROUND(R636/C630,2)</f>
        <v>0</v>
      </c>
      <c r="S637" s="41">
        <f>ROUND(S636/C630,2)</f>
        <v>0</v>
      </c>
      <c r="T637" s="41">
        <f>ROUND(T636/C630,2)</f>
        <v>0</v>
      </c>
      <c r="U637" s="41">
        <f>ROUND(U636/C630,2)</f>
        <v>0</v>
      </c>
      <c r="V637" s="41">
        <f>ROUND(V636/C630,2)</f>
        <v>0</v>
      </c>
      <c r="W637" s="41">
        <f>ROUND(W636/C630,2)</f>
        <v>0</v>
      </c>
      <c r="X637" s="41">
        <f>ROUND(X636/C630,2)</f>
        <v>0</v>
      </c>
      <c r="Y637" s="41">
        <f>ROUND(Y636/C630,2)</f>
        <v>0</v>
      </c>
      <c r="Z637" s="41">
        <f>ROUND(Z636/C630,2)</f>
        <v>0</v>
      </c>
      <c r="AC637" s="8" t="b">
        <v>0</v>
      </c>
      <c r="AD637" s="8" t="b">
        <v>0</v>
      </c>
      <c r="AE637" s="8" t="b">
        <v>0</v>
      </c>
      <c r="AF637" s="8" t="b">
        <v>0</v>
      </c>
      <c r="AG637" s="8" t="b">
        <v>0</v>
      </c>
      <c r="AH637" s="8" t="b">
        <v>0</v>
      </c>
      <c r="AI637" s="8" t="b">
        <v>0</v>
      </c>
      <c r="AJ637" s="8" t="b">
        <v>0</v>
      </c>
      <c r="AK637" s="8" t="b">
        <v>0</v>
      </c>
      <c r="AL637" s="8" t="b">
        <v>0</v>
      </c>
    </row>
    <row r="638" spans="1:41" ht="90" customHeight="1">
      <c r="A638" s="144"/>
      <c r="B638" s="109"/>
      <c r="C638" s="110"/>
      <c r="D638" s="127" t="s">
        <v>46</v>
      </c>
      <c r="E638" s="128"/>
      <c r="F638" s="39" t="s">
        <v>28</v>
      </c>
      <c r="G638" s="42">
        <f>IF(AC638=FALSE,0,AC638)</f>
        <v>3974</v>
      </c>
      <c r="H638" s="42" t="s">
        <v>28</v>
      </c>
      <c r="I638" s="42">
        <f>IF(AD638=FALSE,0,AD638)</f>
        <v>0</v>
      </c>
      <c r="J638" s="42">
        <f>IF(AE638=FALSE,0,AE638)</f>
        <v>0</v>
      </c>
      <c r="K638" s="42" t="s">
        <v>28</v>
      </c>
      <c r="L638" s="42">
        <f>IF(AF638=FALSE,0,AF638)</f>
        <v>0</v>
      </c>
      <c r="M638" s="42" t="s">
        <v>28</v>
      </c>
      <c r="N638" s="42" t="s">
        <v>28</v>
      </c>
      <c r="O638" s="42" t="s">
        <v>28</v>
      </c>
      <c r="P638" s="42" t="s">
        <v>28</v>
      </c>
      <c r="Q638" s="42">
        <f>IF(AG638=FALSE,0,AG638)</f>
        <v>0</v>
      </c>
      <c r="R638" s="42" t="s">
        <v>28</v>
      </c>
      <c r="S638" s="42">
        <f>IF(AH638=FALSE,0,AH638)</f>
        <v>0</v>
      </c>
      <c r="T638" s="42" t="s">
        <v>28</v>
      </c>
      <c r="U638" s="42">
        <f>IF(AI638=FALSE,0,AI638)</f>
        <v>0</v>
      </c>
      <c r="V638" s="42">
        <f>IF(AJ638=FALSE,0,AJ638)</f>
        <v>0</v>
      </c>
      <c r="W638" s="42">
        <f>IF(AK638=FALSE,0,AK638)</f>
        <v>0</v>
      </c>
      <c r="X638" s="42" t="s">
        <v>28</v>
      </c>
      <c r="Y638" s="42">
        <f>IF(AL638=FALSE,0,AL638)</f>
        <v>0</v>
      </c>
      <c r="Z638" s="42" t="s">
        <v>28</v>
      </c>
      <c r="AC638" s="8">
        <v>3974</v>
      </c>
      <c r="AD638" s="8" t="b">
        <v>0</v>
      </c>
      <c r="AE638" s="8" t="b">
        <v>0</v>
      </c>
      <c r="AF638" s="8" t="b">
        <v>0</v>
      </c>
      <c r="AG638" s="8" t="b">
        <v>0</v>
      </c>
      <c r="AH638" s="8" t="b">
        <v>0</v>
      </c>
      <c r="AI638" s="8" t="b">
        <v>0</v>
      </c>
      <c r="AJ638" s="8" t="b">
        <v>0</v>
      </c>
      <c r="AK638" s="8" t="b">
        <v>0</v>
      </c>
      <c r="AL638" s="8" t="b">
        <v>0</v>
      </c>
    </row>
    <row r="639" spans="1:41" ht="30" customHeight="1">
      <c r="A639" s="109"/>
      <c r="B639" s="109" t="s">
        <v>295</v>
      </c>
      <c r="C639" s="110">
        <f>C621+C630</f>
        <v>612.4</v>
      </c>
      <c r="D639" s="109" t="s">
        <v>19</v>
      </c>
      <c r="E639" s="47" t="s">
        <v>20</v>
      </c>
      <c r="F639" s="39">
        <f>G639+I639+J639+L639+Q639+S639+U639+V639+W639+Y639+Z639</f>
        <v>2433677.6</v>
      </c>
      <c r="G639" s="40">
        <f>G621+G630</f>
        <v>2433677.6</v>
      </c>
      <c r="H639" s="39">
        <f t="shared" ref="H639:Z639" si="306">H621+H630</f>
        <v>0</v>
      </c>
      <c r="I639" s="39">
        <f t="shared" si="306"/>
        <v>0</v>
      </c>
      <c r="J639" s="39">
        <f t="shared" si="306"/>
        <v>0</v>
      </c>
      <c r="K639" s="39">
        <f t="shared" si="306"/>
        <v>0</v>
      </c>
      <c r="L639" s="39">
        <f t="shared" si="306"/>
        <v>0</v>
      </c>
      <c r="M639" s="39">
        <f t="shared" si="306"/>
        <v>0</v>
      </c>
      <c r="N639" s="39">
        <f t="shared" si="306"/>
        <v>0</v>
      </c>
      <c r="O639" s="39">
        <f t="shared" si="306"/>
        <v>0</v>
      </c>
      <c r="P639" s="39">
        <f t="shared" si="306"/>
        <v>0</v>
      </c>
      <c r="Q639" s="39">
        <f t="shared" si="306"/>
        <v>0</v>
      </c>
      <c r="R639" s="39">
        <f t="shared" si="306"/>
        <v>0</v>
      </c>
      <c r="S639" s="39">
        <f t="shared" si="306"/>
        <v>0</v>
      </c>
      <c r="T639" s="39">
        <f t="shared" si="306"/>
        <v>0</v>
      </c>
      <c r="U639" s="39">
        <f t="shared" si="306"/>
        <v>0</v>
      </c>
      <c r="V639" s="39">
        <f t="shared" si="306"/>
        <v>0</v>
      </c>
      <c r="W639" s="39">
        <f t="shared" si="306"/>
        <v>0</v>
      </c>
      <c r="X639" s="39">
        <f t="shared" si="306"/>
        <v>0</v>
      </c>
      <c r="Y639" s="39">
        <f t="shared" si="306"/>
        <v>0</v>
      </c>
      <c r="Z639" s="39">
        <f t="shared" si="306"/>
        <v>0</v>
      </c>
      <c r="AN639" s="6">
        <f>L639-M639</f>
        <v>0</v>
      </c>
    </row>
    <row r="640" spans="1:41" ht="60" customHeight="1">
      <c r="A640" s="109"/>
      <c r="B640" s="109"/>
      <c r="C640" s="110"/>
      <c r="D640" s="109"/>
      <c r="E640" s="47" t="s">
        <v>21</v>
      </c>
      <c r="F640" s="39">
        <f t="shared" ref="F640:F644" si="307">G640+I640+J640+L640+Q640+S640+U640+V640+W640+Y640+Z640</f>
        <v>0</v>
      </c>
      <c r="G640" s="39">
        <f t="shared" ref="G640:Z640" si="308">G622+G631</f>
        <v>0</v>
      </c>
      <c r="H640" s="39">
        <f t="shared" si="308"/>
        <v>0</v>
      </c>
      <c r="I640" s="39">
        <f t="shared" si="308"/>
        <v>0</v>
      </c>
      <c r="J640" s="39">
        <f t="shared" si="308"/>
        <v>0</v>
      </c>
      <c r="K640" s="39">
        <f t="shared" si="308"/>
        <v>0</v>
      </c>
      <c r="L640" s="39">
        <f t="shared" si="308"/>
        <v>0</v>
      </c>
      <c r="M640" s="39">
        <f t="shared" si="308"/>
        <v>0</v>
      </c>
      <c r="N640" s="39">
        <f t="shared" si="308"/>
        <v>0</v>
      </c>
      <c r="O640" s="39">
        <f t="shared" si="308"/>
        <v>0</v>
      </c>
      <c r="P640" s="39">
        <f t="shared" si="308"/>
        <v>0</v>
      </c>
      <c r="Q640" s="39">
        <f t="shared" si="308"/>
        <v>0</v>
      </c>
      <c r="R640" s="39">
        <f t="shared" si="308"/>
        <v>0</v>
      </c>
      <c r="S640" s="39">
        <f t="shared" si="308"/>
        <v>0</v>
      </c>
      <c r="T640" s="39">
        <f t="shared" si="308"/>
        <v>0</v>
      </c>
      <c r="U640" s="39">
        <f t="shared" si="308"/>
        <v>0</v>
      </c>
      <c r="V640" s="39">
        <f t="shared" si="308"/>
        <v>0</v>
      </c>
      <c r="W640" s="39">
        <f t="shared" si="308"/>
        <v>0</v>
      </c>
      <c r="X640" s="39">
        <f t="shared" si="308"/>
        <v>0</v>
      </c>
      <c r="Y640" s="39">
        <f t="shared" si="308"/>
        <v>0</v>
      </c>
      <c r="Z640" s="39">
        <f t="shared" si="308"/>
        <v>0</v>
      </c>
    </row>
    <row r="641" spans="1:41" ht="120" customHeight="1">
      <c r="A641" s="109"/>
      <c r="B641" s="109"/>
      <c r="C641" s="110"/>
      <c r="D641" s="109" t="s">
        <v>22</v>
      </c>
      <c r="E641" s="47" t="s">
        <v>23</v>
      </c>
      <c r="F641" s="39">
        <f t="shared" si="307"/>
        <v>0</v>
      </c>
      <c r="G641" s="39">
        <f t="shared" ref="G641:Z641" si="309">G623+G632</f>
        <v>0</v>
      </c>
      <c r="H641" s="39">
        <f t="shared" si="309"/>
        <v>0</v>
      </c>
      <c r="I641" s="39">
        <f t="shared" si="309"/>
        <v>0</v>
      </c>
      <c r="J641" s="39">
        <f t="shared" si="309"/>
        <v>0</v>
      </c>
      <c r="K641" s="39">
        <f t="shared" si="309"/>
        <v>0</v>
      </c>
      <c r="L641" s="39">
        <f t="shared" si="309"/>
        <v>0</v>
      </c>
      <c r="M641" s="39">
        <f t="shared" si="309"/>
        <v>0</v>
      </c>
      <c r="N641" s="39">
        <f t="shared" si="309"/>
        <v>0</v>
      </c>
      <c r="O641" s="39">
        <f t="shared" si="309"/>
        <v>0</v>
      </c>
      <c r="P641" s="39">
        <f t="shared" si="309"/>
        <v>0</v>
      </c>
      <c r="Q641" s="39">
        <f t="shared" si="309"/>
        <v>0</v>
      </c>
      <c r="R641" s="39">
        <f t="shared" si="309"/>
        <v>0</v>
      </c>
      <c r="S641" s="39">
        <f t="shared" si="309"/>
        <v>0</v>
      </c>
      <c r="T641" s="39">
        <f t="shared" si="309"/>
        <v>0</v>
      </c>
      <c r="U641" s="39">
        <f t="shared" si="309"/>
        <v>0</v>
      </c>
      <c r="V641" s="39">
        <f t="shared" si="309"/>
        <v>0</v>
      </c>
      <c r="W641" s="39">
        <f t="shared" si="309"/>
        <v>0</v>
      </c>
      <c r="X641" s="39">
        <f t="shared" si="309"/>
        <v>0</v>
      </c>
      <c r="Y641" s="39">
        <f t="shared" si="309"/>
        <v>0</v>
      </c>
      <c r="Z641" s="39">
        <f t="shared" si="309"/>
        <v>0</v>
      </c>
    </row>
    <row r="642" spans="1:41" ht="30" customHeight="1">
      <c r="A642" s="109"/>
      <c r="B642" s="109"/>
      <c r="C642" s="110"/>
      <c r="D642" s="109"/>
      <c r="E642" s="47" t="s">
        <v>24</v>
      </c>
      <c r="F642" s="39">
        <f t="shared" si="307"/>
        <v>0</v>
      </c>
      <c r="G642" s="39">
        <f t="shared" ref="G642:Z642" si="310">G624+G633</f>
        <v>0</v>
      </c>
      <c r="H642" s="39">
        <f t="shared" si="310"/>
        <v>0</v>
      </c>
      <c r="I642" s="39">
        <f t="shared" si="310"/>
        <v>0</v>
      </c>
      <c r="J642" s="39">
        <f t="shared" si="310"/>
        <v>0</v>
      </c>
      <c r="K642" s="39">
        <f t="shared" si="310"/>
        <v>0</v>
      </c>
      <c r="L642" s="39">
        <f t="shared" si="310"/>
        <v>0</v>
      </c>
      <c r="M642" s="39">
        <f t="shared" si="310"/>
        <v>0</v>
      </c>
      <c r="N642" s="39">
        <f t="shared" si="310"/>
        <v>0</v>
      </c>
      <c r="O642" s="39">
        <f t="shared" si="310"/>
        <v>0</v>
      </c>
      <c r="P642" s="39">
        <f t="shared" si="310"/>
        <v>0</v>
      </c>
      <c r="Q642" s="39">
        <f t="shared" si="310"/>
        <v>0</v>
      </c>
      <c r="R642" s="39">
        <f t="shared" si="310"/>
        <v>0</v>
      </c>
      <c r="S642" s="39">
        <f t="shared" si="310"/>
        <v>0</v>
      </c>
      <c r="T642" s="39">
        <f t="shared" si="310"/>
        <v>0</v>
      </c>
      <c r="U642" s="39">
        <f t="shared" si="310"/>
        <v>0</v>
      </c>
      <c r="V642" s="39">
        <f t="shared" si="310"/>
        <v>0</v>
      </c>
      <c r="W642" s="39">
        <f t="shared" si="310"/>
        <v>0</v>
      </c>
      <c r="X642" s="39">
        <f t="shared" si="310"/>
        <v>0</v>
      </c>
      <c r="Y642" s="39">
        <f t="shared" si="310"/>
        <v>0</v>
      </c>
      <c r="Z642" s="39">
        <f t="shared" si="310"/>
        <v>0</v>
      </c>
    </row>
    <row r="643" spans="1:41" ht="30" customHeight="1">
      <c r="A643" s="109"/>
      <c r="B643" s="109"/>
      <c r="C643" s="110"/>
      <c r="D643" s="109"/>
      <c r="E643" s="47" t="s">
        <v>25</v>
      </c>
      <c r="F643" s="39">
        <f t="shared" si="307"/>
        <v>0</v>
      </c>
      <c r="G643" s="39">
        <f t="shared" ref="G643:Z643" si="311">G625+G634</f>
        <v>0</v>
      </c>
      <c r="H643" s="39">
        <f t="shared" si="311"/>
        <v>0</v>
      </c>
      <c r="I643" s="39">
        <f t="shared" si="311"/>
        <v>0</v>
      </c>
      <c r="J643" s="39">
        <f t="shared" si="311"/>
        <v>0</v>
      </c>
      <c r="K643" s="39">
        <f t="shared" si="311"/>
        <v>0</v>
      </c>
      <c r="L643" s="39">
        <f t="shared" si="311"/>
        <v>0</v>
      </c>
      <c r="M643" s="39">
        <f t="shared" si="311"/>
        <v>0</v>
      </c>
      <c r="N643" s="39">
        <f t="shared" si="311"/>
        <v>0</v>
      </c>
      <c r="O643" s="39">
        <f t="shared" si="311"/>
        <v>0</v>
      </c>
      <c r="P643" s="39">
        <f t="shared" si="311"/>
        <v>0</v>
      </c>
      <c r="Q643" s="39">
        <f t="shared" si="311"/>
        <v>0</v>
      </c>
      <c r="R643" s="39">
        <f t="shared" si="311"/>
        <v>0</v>
      </c>
      <c r="S643" s="39">
        <f t="shared" si="311"/>
        <v>0</v>
      </c>
      <c r="T643" s="39">
        <f t="shared" si="311"/>
        <v>0</v>
      </c>
      <c r="U643" s="39">
        <f t="shared" si="311"/>
        <v>0</v>
      </c>
      <c r="V643" s="39">
        <f t="shared" si="311"/>
        <v>0</v>
      </c>
      <c r="W643" s="39">
        <f t="shared" si="311"/>
        <v>0</v>
      </c>
      <c r="X643" s="39">
        <f t="shared" si="311"/>
        <v>0</v>
      </c>
      <c r="Y643" s="39">
        <f t="shared" si="311"/>
        <v>0</v>
      </c>
      <c r="Z643" s="39">
        <f t="shared" si="311"/>
        <v>0</v>
      </c>
    </row>
    <row r="644" spans="1:41" ht="30" customHeight="1">
      <c r="A644" s="109"/>
      <c r="B644" s="109"/>
      <c r="C644" s="110"/>
      <c r="D644" s="109"/>
      <c r="E644" s="47" t="s">
        <v>26</v>
      </c>
      <c r="F644" s="39">
        <f t="shared" si="307"/>
        <v>0</v>
      </c>
      <c r="G644" s="39">
        <f t="shared" ref="G644:Z644" si="312">G626+G635</f>
        <v>0</v>
      </c>
      <c r="H644" s="39">
        <f t="shared" si="312"/>
        <v>0</v>
      </c>
      <c r="I644" s="39">
        <f t="shared" si="312"/>
        <v>0</v>
      </c>
      <c r="J644" s="39">
        <f t="shared" si="312"/>
        <v>0</v>
      </c>
      <c r="K644" s="39">
        <f t="shared" si="312"/>
        <v>0</v>
      </c>
      <c r="L644" s="39">
        <f t="shared" si="312"/>
        <v>0</v>
      </c>
      <c r="M644" s="39">
        <f t="shared" si="312"/>
        <v>0</v>
      </c>
      <c r="N644" s="39">
        <f t="shared" si="312"/>
        <v>0</v>
      </c>
      <c r="O644" s="39">
        <f t="shared" si="312"/>
        <v>0</v>
      </c>
      <c r="P644" s="39">
        <f t="shared" si="312"/>
        <v>0</v>
      </c>
      <c r="Q644" s="39">
        <f t="shared" si="312"/>
        <v>0</v>
      </c>
      <c r="R644" s="39">
        <f t="shared" si="312"/>
        <v>0</v>
      </c>
      <c r="S644" s="39">
        <f t="shared" si="312"/>
        <v>0</v>
      </c>
      <c r="T644" s="39">
        <f t="shared" si="312"/>
        <v>0</v>
      </c>
      <c r="U644" s="39">
        <f t="shared" si="312"/>
        <v>0</v>
      </c>
      <c r="V644" s="39">
        <f t="shared" si="312"/>
        <v>0</v>
      </c>
      <c r="W644" s="39">
        <f t="shared" si="312"/>
        <v>0</v>
      </c>
      <c r="X644" s="39">
        <f t="shared" si="312"/>
        <v>0</v>
      </c>
      <c r="Y644" s="39">
        <f t="shared" si="312"/>
        <v>0</v>
      </c>
      <c r="Z644" s="39">
        <f t="shared" si="312"/>
        <v>0</v>
      </c>
    </row>
    <row r="645" spans="1:41" s="3" customFormat="1" ht="30" customHeight="1">
      <c r="A645" s="109"/>
      <c r="B645" s="109"/>
      <c r="C645" s="110"/>
      <c r="D645" s="111" t="s">
        <v>27</v>
      </c>
      <c r="E645" s="111"/>
      <c r="F645" s="39">
        <f>F639+F640+F641+F642+F643+F644</f>
        <v>2433677.6</v>
      </c>
      <c r="G645" s="39">
        <f t="shared" ref="G645:Z645" si="313">G639+G640+G641+G642+G643+G644</f>
        <v>2433677.6</v>
      </c>
      <c r="H645" s="39">
        <f t="shared" si="313"/>
        <v>0</v>
      </c>
      <c r="I645" s="39">
        <f t="shared" si="313"/>
        <v>0</v>
      </c>
      <c r="J645" s="39">
        <f t="shared" si="313"/>
        <v>0</v>
      </c>
      <c r="K645" s="39">
        <f t="shared" si="313"/>
        <v>0</v>
      </c>
      <c r="L645" s="39">
        <f t="shared" si="313"/>
        <v>0</v>
      </c>
      <c r="M645" s="39">
        <f t="shared" si="313"/>
        <v>0</v>
      </c>
      <c r="N645" s="39">
        <f t="shared" si="313"/>
        <v>0</v>
      </c>
      <c r="O645" s="39">
        <f t="shared" si="313"/>
        <v>0</v>
      </c>
      <c r="P645" s="39">
        <f t="shared" si="313"/>
        <v>0</v>
      </c>
      <c r="Q645" s="39">
        <f t="shared" si="313"/>
        <v>0</v>
      </c>
      <c r="R645" s="39">
        <f t="shared" si="313"/>
        <v>0</v>
      </c>
      <c r="S645" s="39">
        <f t="shared" si="313"/>
        <v>0</v>
      </c>
      <c r="T645" s="39">
        <f t="shared" si="313"/>
        <v>0</v>
      </c>
      <c r="U645" s="39">
        <f t="shared" si="313"/>
        <v>0</v>
      </c>
      <c r="V645" s="39">
        <f t="shared" si="313"/>
        <v>0</v>
      </c>
      <c r="W645" s="39">
        <f t="shared" si="313"/>
        <v>0</v>
      </c>
      <c r="X645" s="39">
        <f t="shared" si="313"/>
        <v>0</v>
      </c>
      <c r="Y645" s="39">
        <f t="shared" si="313"/>
        <v>0</v>
      </c>
      <c r="Z645" s="39">
        <f t="shared" si="313"/>
        <v>0</v>
      </c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N645" s="6">
        <f>L645-M645</f>
        <v>0</v>
      </c>
      <c r="AO645" s="14"/>
    </row>
    <row r="646" spans="1:41" ht="75" customHeight="1">
      <c r="A646" s="109"/>
      <c r="B646" s="109"/>
      <c r="C646" s="110"/>
      <c r="D646" s="127" t="s">
        <v>45</v>
      </c>
      <c r="E646" s="128"/>
      <c r="F646" s="41">
        <f>ROUND(F645/C639,2)</f>
        <v>3974</v>
      </c>
      <c r="G646" s="41">
        <f>ROUND(G645/C639,2)</f>
        <v>3974</v>
      </c>
      <c r="H646" s="41">
        <f>ROUND(H645/C639,2)</f>
        <v>0</v>
      </c>
      <c r="I646" s="41">
        <f>ROUND(I645/C639,2)</f>
        <v>0</v>
      </c>
      <c r="J646" s="41">
        <f>ROUND(J645/C639,2)</f>
        <v>0</v>
      </c>
      <c r="K646" s="41">
        <f>ROUND(K645/C639,2)</f>
        <v>0</v>
      </c>
      <c r="L646" s="41">
        <f>ROUND(L645/C639,2)</f>
        <v>0</v>
      </c>
      <c r="M646" s="41">
        <f>ROUND(M645/C639,2)</f>
        <v>0</v>
      </c>
      <c r="N646" s="41">
        <f>ROUND(N645/C639,2)</f>
        <v>0</v>
      </c>
      <c r="O646" s="41">
        <f>ROUND(O645/C639,2)</f>
        <v>0</v>
      </c>
      <c r="P646" s="41">
        <f>ROUND(P645/C639,2)</f>
        <v>0</v>
      </c>
      <c r="Q646" s="41">
        <f>ROUND(Q645/C639,2)</f>
        <v>0</v>
      </c>
      <c r="R646" s="41">
        <f>ROUND(R645/C639,2)</f>
        <v>0</v>
      </c>
      <c r="S646" s="41">
        <f>ROUND(S645/C639,2)</f>
        <v>0</v>
      </c>
      <c r="T646" s="41">
        <f>ROUND(T645/C639,2)</f>
        <v>0</v>
      </c>
      <c r="U646" s="41">
        <f>ROUND(U645/C639,2)</f>
        <v>0</v>
      </c>
      <c r="V646" s="41">
        <f>ROUND(V645/C639,2)</f>
        <v>0</v>
      </c>
      <c r="W646" s="41">
        <f>ROUND(W645/C639,2)</f>
        <v>0</v>
      </c>
      <c r="X646" s="41">
        <f>ROUND(X645/C639,2)</f>
        <v>0</v>
      </c>
      <c r="Y646" s="41">
        <f>ROUND(Y645/C639,2)</f>
        <v>0</v>
      </c>
      <c r="Z646" s="41">
        <f>ROUND(Z645/C639,2)</f>
        <v>0</v>
      </c>
      <c r="AC646" s="8" t="b">
        <v>0</v>
      </c>
      <c r="AD646" s="8" t="b">
        <v>0</v>
      </c>
      <c r="AE646" s="8" t="b">
        <v>0</v>
      </c>
      <c r="AF646" s="8" t="b">
        <v>0</v>
      </c>
      <c r="AG646" s="8" t="b">
        <v>0</v>
      </c>
      <c r="AH646" s="8" t="b">
        <v>0</v>
      </c>
      <c r="AI646" s="8" t="b">
        <v>0</v>
      </c>
      <c r="AJ646" s="8" t="b">
        <v>0</v>
      </c>
      <c r="AK646" s="8" t="b">
        <v>0</v>
      </c>
      <c r="AL646" s="8" t="b">
        <v>0</v>
      </c>
    </row>
    <row r="647" spans="1:41" ht="90" customHeight="1">
      <c r="A647" s="109"/>
      <c r="B647" s="109"/>
      <c r="C647" s="110"/>
      <c r="D647" s="127" t="s">
        <v>46</v>
      </c>
      <c r="E647" s="128"/>
      <c r="F647" s="39" t="s">
        <v>28</v>
      </c>
      <c r="G647" s="42">
        <f>IF(AC647=FALSE,0,AC647)</f>
        <v>3974</v>
      </c>
      <c r="H647" s="42" t="s">
        <v>28</v>
      </c>
      <c r="I647" s="42">
        <f>IF(AD647=FALSE,0,AD647)</f>
        <v>0</v>
      </c>
      <c r="J647" s="42">
        <f>IF(AE647=FALSE,0,AE647)</f>
        <v>0</v>
      </c>
      <c r="K647" s="42" t="s">
        <v>28</v>
      </c>
      <c r="L647" s="42">
        <f>IF(AF647=FALSE,0,AF647)</f>
        <v>0</v>
      </c>
      <c r="M647" s="42" t="s">
        <v>28</v>
      </c>
      <c r="N647" s="42" t="s">
        <v>28</v>
      </c>
      <c r="O647" s="42" t="s">
        <v>28</v>
      </c>
      <c r="P647" s="42" t="s">
        <v>28</v>
      </c>
      <c r="Q647" s="42">
        <f>IF(AG647=FALSE,0,AG647)</f>
        <v>0</v>
      </c>
      <c r="R647" s="42" t="s">
        <v>28</v>
      </c>
      <c r="S647" s="42">
        <f>IF(AH647=FALSE,0,AH647)</f>
        <v>0</v>
      </c>
      <c r="T647" s="42" t="s">
        <v>28</v>
      </c>
      <c r="U647" s="42">
        <f>IF(AI647=FALSE,0,AI647)</f>
        <v>0</v>
      </c>
      <c r="V647" s="42">
        <f>IF(AJ647=FALSE,0,AJ647)</f>
        <v>0</v>
      </c>
      <c r="W647" s="42">
        <f>IF(AK647=FALSE,0,AK647)</f>
        <v>0</v>
      </c>
      <c r="X647" s="42" t="s">
        <v>28</v>
      </c>
      <c r="Y647" s="42">
        <f>IF(AL647=FALSE,0,AL647)</f>
        <v>0</v>
      </c>
      <c r="Z647" s="42" t="s">
        <v>28</v>
      </c>
      <c r="AC647" s="8">
        <v>3974</v>
      </c>
      <c r="AD647" s="8" t="b">
        <v>0</v>
      </c>
      <c r="AE647" s="8" t="b">
        <v>0</v>
      </c>
      <c r="AF647" s="8" t="b">
        <v>0</v>
      </c>
      <c r="AG647" s="8" t="b">
        <v>0</v>
      </c>
      <c r="AH647" s="8" t="b">
        <v>0</v>
      </c>
      <c r="AI647" s="8" t="b">
        <v>0</v>
      </c>
      <c r="AJ647" s="8" t="b">
        <v>0</v>
      </c>
      <c r="AK647" s="8" t="b">
        <v>0</v>
      </c>
      <c r="AL647" s="8" t="b">
        <v>0</v>
      </c>
    </row>
    <row r="648" spans="1:41" ht="30" customHeight="1">
      <c r="A648" s="109"/>
      <c r="B648" s="109" t="s">
        <v>119</v>
      </c>
      <c r="C648" s="110">
        <f>C639</f>
        <v>612.4</v>
      </c>
      <c r="D648" s="109" t="s">
        <v>19</v>
      </c>
      <c r="E648" s="47" t="s">
        <v>20</v>
      </c>
      <c r="F648" s="39">
        <f>G648+I648+J648+L648+Q648+S648+U648+V648+W648+Y648+Z648</f>
        <v>2433677.6</v>
      </c>
      <c r="G648" s="40">
        <f>G639</f>
        <v>2433677.6</v>
      </c>
      <c r="H648" s="39">
        <f t="shared" ref="H648:Z648" si="314">H639</f>
        <v>0</v>
      </c>
      <c r="I648" s="39">
        <f t="shared" si="314"/>
        <v>0</v>
      </c>
      <c r="J648" s="39">
        <f t="shared" si="314"/>
        <v>0</v>
      </c>
      <c r="K648" s="39">
        <f t="shared" si="314"/>
        <v>0</v>
      </c>
      <c r="L648" s="39">
        <f t="shared" si="314"/>
        <v>0</v>
      </c>
      <c r="M648" s="39">
        <f t="shared" si="314"/>
        <v>0</v>
      </c>
      <c r="N648" s="39">
        <f t="shared" si="314"/>
        <v>0</v>
      </c>
      <c r="O648" s="39">
        <f t="shared" si="314"/>
        <v>0</v>
      </c>
      <c r="P648" s="39">
        <f t="shared" si="314"/>
        <v>0</v>
      </c>
      <c r="Q648" s="39">
        <f t="shared" si="314"/>
        <v>0</v>
      </c>
      <c r="R648" s="39">
        <f t="shared" si="314"/>
        <v>0</v>
      </c>
      <c r="S648" s="39">
        <f t="shared" si="314"/>
        <v>0</v>
      </c>
      <c r="T648" s="39">
        <f t="shared" si="314"/>
        <v>0</v>
      </c>
      <c r="U648" s="39">
        <f t="shared" si="314"/>
        <v>0</v>
      </c>
      <c r="V648" s="39">
        <f t="shared" si="314"/>
        <v>0</v>
      </c>
      <c r="W648" s="39">
        <f t="shared" si="314"/>
        <v>0</v>
      </c>
      <c r="X648" s="39">
        <f t="shared" si="314"/>
        <v>0</v>
      </c>
      <c r="Y648" s="39">
        <f t="shared" si="314"/>
        <v>0</v>
      </c>
      <c r="Z648" s="39">
        <f t="shared" si="314"/>
        <v>0</v>
      </c>
      <c r="AN648" s="6">
        <f>L648-M648</f>
        <v>0</v>
      </c>
    </row>
    <row r="649" spans="1:41" ht="60" customHeight="1">
      <c r="A649" s="109"/>
      <c r="B649" s="109"/>
      <c r="C649" s="110"/>
      <c r="D649" s="109"/>
      <c r="E649" s="47" t="s">
        <v>21</v>
      </c>
      <c r="F649" s="39">
        <f t="shared" ref="F649:F653" si="315">G649+I649+J649+L649+Q649+S649+U649+V649+W649+Y649+Z649</f>
        <v>0</v>
      </c>
      <c r="G649" s="39">
        <f t="shared" ref="G649:Z649" si="316">G640</f>
        <v>0</v>
      </c>
      <c r="H649" s="39">
        <f t="shared" si="316"/>
        <v>0</v>
      </c>
      <c r="I649" s="39">
        <f t="shared" si="316"/>
        <v>0</v>
      </c>
      <c r="J649" s="39">
        <f t="shared" si="316"/>
        <v>0</v>
      </c>
      <c r="K649" s="39">
        <f t="shared" si="316"/>
        <v>0</v>
      </c>
      <c r="L649" s="39">
        <f t="shared" si="316"/>
        <v>0</v>
      </c>
      <c r="M649" s="39">
        <f t="shared" si="316"/>
        <v>0</v>
      </c>
      <c r="N649" s="39">
        <f t="shared" si="316"/>
        <v>0</v>
      </c>
      <c r="O649" s="39">
        <f t="shared" si="316"/>
        <v>0</v>
      </c>
      <c r="P649" s="39">
        <f t="shared" si="316"/>
        <v>0</v>
      </c>
      <c r="Q649" s="39">
        <f t="shared" si="316"/>
        <v>0</v>
      </c>
      <c r="R649" s="39">
        <f t="shared" si="316"/>
        <v>0</v>
      </c>
      <c r="S649" s="39">
        <f t="shared" si="316"/>
        <v>0</v>
      </c>
      <c r="T649" s="39">
        <f t="shared" si="316"/>
        <v>0</v>
      </c>
      <c r="U649" s="39">
        <f t="shared" si="316"/>
        <v>0</v>
      </c>
      <c r="V649" s="39">
        <f t="shared" si="316"/>
        <v>0</v>
      </c>
      <c r="W649" s="39">
        <f t="shared" si="316"/>
        <v>0</v>
      </c>
      <c r="X649" s="39">
        <f t="shared" si="316"/>
        <v>0</v>
      </c>
      <c r="Y649" s="39">
        <f t="shared" si="316"/>
        <v>0</v>
      </c>
      <c r="Z649" s="39">
        <f t="shared" si="316"/>
        <v>0</v>
      </c>
    </row>
    <row r="650" spans="1:41" ht="120" customHeight="1">
      <c r="A650" s="109"/>
      <c r="B650" s="109"/>
      <c r="C650" s="110"/>
      <c r="D650" s="109" t="s">
        <v>22</v>
      </c>
      <c r="E650" s="47" t="s">
        <v>23</v>
      </c>
      <c r="F650" s="39">
        <f t="shared" si="315"/>
        <v>0</v>
      </c>
      <c r="G650" s="39">
        <f t="shared" ref="G650:Z650" si="317">G641</f>
        <v>0</v>
      </c>
      <c r="H650" s="39">
        <f t="shared" si="317"/>
        <v>0</v>
      </c>
      <c r="I650" s="39">
        <f t="shared" si="317"/>
        <v>0</v>
      </c>
      <c r="J650" s="39">
        <f t="shared" si="317"/>
        <v>0</v>
      </c>
      <c r="K650" s="39">
        <f t="shared" si="317"/>
        <v>0</v>
      </c>
      <c r="L650" s="39">
        <f t="shared" si="317"/>
        <v>0</v>
      </c>
      <c r="M650" s="39">
        <f t="shared" si="317"/>
        <v>0</v>
      </c>
      <c r="N650" s="39">
        <f t="shared" si="317"/>
        <v>0</v>
      </c>
      <c r="O650" s="39">
        <f t="shared" si="317"/>
        <v>0</v>
      </c>
      <c r="P650" s="39">
        <f t="shared" si="317"/>
        <v>0</v>
      </c>
      <c r="Q650" s="39">
        <f t="shared" si="317"/>
        <v>0</v>
      </c>
      <c r="R650" s="39">
        <f t="shared" si="317"/>
        <v>0</v>
      </c>
      <c r="S650" s="39">
        <f t="shared" si="317"/>
        <v>0</v>
      </c>
      <c r="T650" s="39">
        <f t="shared" si="317"/>
        <v>0</v>
      </c>
      <c r="U650" s="39">
        <f t="shared" si="317"/>
        <v>0</v>
      </c>
      <c r="V650" s="39">
        <f t="shared" si="317"/>
        <v>0</v>
      </c>
      <c r="W650" s="39">
        <f t="shared" si="317"/>
        <v>0</v>
      </c>
      <c r="X650" s="39">
        <f t="shared" si="317"/>
        <v>0</v>
      </c>
      <c r="Y650" s="39">
        <f t="shared" si="317"/>
        <v>0</v>
      </c>
      <c r="Z650" s="39">
        <f t="shared" si="317"/>
        <v>0</v>
      </c>
    </row>
    <row r="651" spans="1:41" ht="30" customHeight="1">
      <c r="A651" s="109"/>
      <c r="B651" s="109"/>
      <c r="C651" s="110"/>
      <c r="D651" s="109"/>
      <c r="E651" s="47" t="s">
        <v>24</v>
      </c>
      <c r="F651" s="39">
        <f t="shared" si="315"/>
        <v>0</v>
      </c>
      <c r="G651" s="39">
        <f t="shared" ref="G651:Z651" si="318">G642</f>
        <v>0</v>
      </c>
      <c r="H651" s="39">
        <f t="shared" si="318"/>
        <v>0</v>
      </c>
      <c r="I651" s="39">
        <f t="shared" si="318"/>
        <v>0</v>
      </c>
      <c r="J651" s="39">
        <f t="shared" si="318"/>
        <v>0</v>
      </c>
      <c r="K651" s="39">
        <f t="shared" si="318"/>
        <v>0</v>
      </c>
      <c r="L651" s="39">
        <f t="shared" si="318"/>
        <v>0</v>
      </c>
      <c r="M651" s="39">
        <f t="shared" si="318"/>
        <v>0</v>
      </c>
      <c r="N651" s="39">
        <f t="shared" si="318"/>
        <v>0</v>
      </c>
      <c r="O651" s="39">
        <f t="shared" si="318"/>
        <v>0</v>
      </c>
      <c r="P651" s="39">
        <f t="shared" si="318"/>
        <v>0</v>
      </c>
      <c r="Q651" s="39">
        <f t="shared" si="318"/>
        <v>0</v>
      </c>
      <c r="R651" s="39">
        <f t="shared" si="318"/>
        <v>0</v>
      </c>
      <c r="S651" s="39">
        <f t="shared" si="318"/>
        <v>0</v>
      </c>
      <c r="T651" s="39">
        <f t="shared" si="318"/>
        <v>0</v>
      </c>
      <c r="U651" s="39">
        <f t="shared" si="318"/>
        <v>0</v>
      </c>
      <c r="V651" s="39">
        <f t="shared" si="318"/>
        <v>0</v>
      </c>
      <c r="W651" s="39">
        <f t="shared" si="318"/>
        <v>0</v>
      </c>
      <c r="X651" s="39">
        <f t="shared" si="318"/>
        <v>0</v>
      </c>
      <c r="Y651" s="39">
        <f t="shared" si="318"/>
        <v>0</v>
      </c>
      <c r="Z651" s="39">
        <f t="shared" si="318"/>
        <v>0</v>
      </c>
    </row>
    <row r="652" spans="1:41" ht="30" customHeight="1">
      <c r="A652" s="109"/>
      <c r="B652" s="109"/>
      <c r="C652" s="110"/>
      <c r="D652" s="109"/>
      <c r="E652" s="47" t="s">
        <v>25</v>
      </c>
      <c r="F652" s="39">
        <f t="shared" si="315"/>
        <v>0</v>
      </c>
      <c r="G652" s="39">
        <f t="shared" ref="G652:Z652" si="319">G643</f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0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0</v>
      </c>
    </row>
    <row r="653" spans="1:41" ht="30" customHeight="1">
      <c r="A653" s="109"/>
      <c r="B653" s="109"/>
      <c r="C653" s="110"/>
      <c r="D653" s="109"/>
      <c r="E653" s="47" t="s">
        <v>26</v>
      </c>
      <c r="F653" s="39">
        <f t="shared" si="315"/>
        <v>0</v>
      </c>
      <c r="G653" s="39">
        <f t="shared" ref="G653:Z653" si="320">G644</f>
        <v>0</v>
      </c>
      <c r="H653" s="39">
        <f t="shared" si="320"/>
        <v>0</v>
      </c>
      <c r="I653" s="39">
        <f t="shared" si="320"/>
        <v>0</v>
      </c>
      <c r="J653" s="39">
        <f t="shared" si="320"/>
        <v>0</v>
      </c>
      <c r="K653" s="39">
        <f t="shared" si="320"/>
        <v>0</v>
      </c>
      <c r="L653" s="39">
        <f t="shared" si="320"/>
        <v>0</v>
      </c>
      <c r="M653" s="39">
        <f t="shared" si="320"/>
        <v>0</v>
      </c>
      <c r="N653" s="39">
        <f t="shared" si="320"/>
        <v>0</v>
      </c>
      <c r="O653" s="39">
        <f t="shared" si="320"/>
        <v>0</v>
      </c>
      <c r="P653" s="39">
        <f t="shared" si="320"/>
        <v>0</v>
      </c>
      <c r="Q653" s="39">
        <f t="shared" si="320"/>
        <v>0</v>
      </c>
      <c r="R653" s="39">
        <f t="shared" si="320"/>
        <v>0</v>
      </c>
      <c r="S653" s="39">
        <f t="shared" si="320"/>
        <v>0</v>
      </c>
      <c r="T653" s="39">
        <f t="shared" si="320"/>
        <v>0</v>
      </c>
      <c r="U653" s="39">
        <f t="shared" si="320"/>
        <v>0</v>
      </c>
      <c r="V653" s="39">
        <f t="shared" si="320"/>
        <v>0</v>
      </c>
      <c r="W653" s="39">
        <f t="shared" si="320"/>
        <v>0</v>
      </c>
      <c r="X653" s="39">
        <f t="shared" si="320"/>
        <v>0</v>
      </c>
      <c r="Y653" s="39">
        <f t="shared" si="320"/>
        <v>0</v>
      </c>
      <c r="Z653" s="39">
        <f t="shared" si="320"/>
        <v>0</v>
      </c>
    </row>
    <row r="654" spans="1:41" s="3" customFormat="1" ht="30" customHeight="1">
      <c r="A654" s="109"/>
      <c r="B654" s="109"/>
      <c r="C654" s="110"/>
      <c r="D654" s="111" t="s">
        <v>27</v>
      </c>
      <c r="E654" s="111"/>
      <c r="F654" s="39">
        <f>F648+F649+F650+F651+F652+F653</f>
        <v>2433677.6</v>
      </c>
      <c r="G654" s="39">
        <f t="shared" ref="G654:Z654" si="321">G648+G649+G650+G651+G652+G653</f>
        <v>2433677.6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0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0</v>
      </c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N654" s="6">
        <f>L654-M654</f>
        <v>0</v>
      </c>
      <c r="AO654" s="14"/>
    </row>
    <row r="655" spans="1:41" ht="75" customHeight="1">
      <c r="A655" s="109"/>
      <c r="B655" s="109"/>
      <c r="C655" s="110"/>
      <c r="D655" s="127" t="s">
        <v>45</v>
      </c>
      <c r="E655" s="128"/>
      <c r="F655" s="41">
        <f>ROUND(F654/C648,2)</f>
        <v>3974</v>
      </c>
      <c r="G655" s="41">
        <f>ROUND(G654/C648,2)</f>
        <v>3974</v>
      </c>
      <c r="H655" s="41">
        <f>ROUND(H654/C648,2)</f>
        <v>0</v>
      </c>
      <c r="I655" s="41">
        <f>ROUND(I654/C648,2)</f>
        <v>0</v>
      </c>
      <c r="J655" s="41">
        <f>ROUND(J654/C648,2)</f>
        <v>0</v>
      </c>
      <c r="K655" s="41">
        <f>ROUND(K654/C648,2)</f>
        <v>0</v>
      </c>
      <c r="L655" s="41">
        <f>ROUND(L654/C648,2)</f>
        <v>0</v>
      </c>
      <c r="M655" s="41">
        <f>ROUND(M654/C648,2)</f>
        <v>0</v>
      </c>
      <c r="N655" s="41">
        <f>ROUND(N654/C648,2)</f>
        <v>0</v>
      </c>
      <c r="O655" s="41">
        <f>ROUND(O654/C648,2)</f>
        <v>0</v>
      </c>
      <c r="P655" s="41">
        <f>ROUND(P654/C648,2)</f>
        <v>0</v>
      </c>
      <c r="Q655" s="41">
        <f>ROUND(Q654/C648,2)</f>
        <v>0</v>
      </c>
      <c r="R655" s="41">
        <f>ROUND(R654/C648,2)</f>
        <v>0</v>
      </c>
      <c r="S655" s="41">
        <f>ROUND(S654/C648,2)</f>
        <v>0</v>
      </c>
      <c r="T655" s="41">
        <f>ROUND(T654/C648,2)</f>
        <v>0</v>
      </c>
      <c r="U655" s="41">
        <f>ROUND(U654/C648,2)</f>
        <v>0</v>
      </c>
      <c r="V655" s="41">
        <f>ROUND(V654/C648,2)</f>
        <v>0</v>
      </c>
      <c r="W655" s="41">
        <f>ROUND(W654/C648,2)</f>
        <v>0</v>
      </c>
      <c r="X655" s="41">
        <f>ROUND(X654/C648,2)</f>
        <v>0</v>
      </c>
      <c r="Y655" s="41">
        <f>ROUND(Y654/C648,2)</f>
        <v>0</v>
      </c>
      <c r="Z655" s="41">
        <f>ROUND(Z654/C648,2)</f>
        <v>0</v>
      </c>
      <c r="AC655" s="8" t="b">
        <v>0</v>
      </c>
      <c r="AD655" s="8" t="b">
        <v>0</v>
      </c>
      <c r="AE655" s="8" t="b">
        <v>0</v>
      </c>
      <c r="AF655" s="8" t="b">
        <v>0</v>
      </c>
      <c r="AG655" s="8" t="b">
        <v>0</v>
      </c>
      <c r="AH655" s="8" t="b">
        <v>0</v>
      </c>
      <c r="AI655" s="8" t="b">
        <v>0</v>
      </c>
      <c r="AJ655" s="8" t="b">
        <v>0</v>
      </c>
      <c r="AK655" s="8" t="b">
        <v>0</v>
      </c>
      <c r="AL655" s="8" t="b">
        <v>0</v>
      </c>
    </row>
    <row r="656" spans="1:41" ht="90" customHeight="1">
      <c r="A656" s="109"/>
      <c r="B656" s="109"/>
      <c r="C656" s="110"/>
      <c r="D656" s="127" t="s">
        <v>46</v>
      </c>
      <c r="E656" s="128"/>
      <c r="F656" s="39" t="s">
        <v>28</v>
      </c>
      <c r="G656" s="42">
        <f>IF(AC656=FALSE,0,AC656)</f>
        <v>3974</v>
      </c>
      <c r="H656" s="42" t="s">
        <v>28</v>
      </c>
      <c r="I656" s="42">
        <f>IF(AD656=FALSE,0,AD656)</f>
        <v>0</v>
      </c>
      <c r="J656" s="42">
        <f>IF(AE656=FALSE,0,AE656)</f>
        <v>0</v>
      </c>
      <c r="K656" s="42" t="s">
        <v>28</v>
      </c>
      <c r="L656" s="42">
        <f>IF(AF656=FALSE,0,AF656)</f>
        <v>0</v>
      </c>
      <c r="M656" s="42" t="s">
        <v>28</v>
      </c>
      <c r="N656" s="42" t="s">
        <v>28</v>
      </c>
      <c r="O656" s="42" t="s">
        <v>28</v>
      </c>
      <c r="P656" s="42" t="s">
        <v>28</v>
      </c>
      <c r="Q656" s="42">
        <f>IF(AG656=FALSE,0,AG656)</f>
        <v>0</v>
      </c>
      <c r="R656" s="42" t="s">
        <v>28</v>
      </c>
      <c r="S656" s="42">
        <f>IF(AH656=FALSE,0,AH656)</f>
        <v>0</v>
      </c>
      <c r="T656" s="42" t="s">
        <v>28</v>
      </c>
      <c r="U656" s="42">
        <f>IF(AI656=FALSE,0,AI656)</f>
        <v>0</v>
      </c>
      <c r="V656" s="42">
        <f>IF(AJ656=FALSE,0,AJ656)</f>
        <v>0</v>
      </c>
      <c r="W656" s="42">
        <f>IF(AK656=FALSE,0,AK656)</f>
        <v>0</v>
      </c>
      <c r="X656" s="42" t="s">
        <v>28</v>
      </c>
      <c r="Y656" s="42">
        <f>IF(AL656=FALSE,0,AL656)</f>
        <v>0</v>
      </c>
      <c r="Z656" s="42" t="s">
        <v>28</v>
      </c>
      <c r="AC656" s="8">
        <v>3974</v>
      </c>
      <c r="AD656" s="8" t="b">
        <v>0</v>
      </c>
      <c r="AE656" s="8" t="b">
        <v>0</v>
      </c>
      <c r="AF656" s="8" t="b">
        <v>0</v>
      </c>
      <c r="AG656" s="8" t="b">
        <v>0</v>
      </c>
      <c r="AH656" s="8" t="b">
        <v>0</v>
      </c>
      <c r="AI656" s="8" t="b">
        <v>0</v>
      </c>
      <c r="AJ656" s="8" t="b">
        <v>0</v>
      </c>
      <c r="AK656" s="8" t="b">
        <v>0</v>
      </c>
      <c r="AL656" s="8" t="b">
        <v>0</v>
      </c>
    </row>
    <row r="657" spans="1:41" ht="15" customHeight="1">
      <c r="A657" s="125" t="s">
        <v>368</v>
      </c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26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:41" ht="15" customHeight="1">
      <c r="A658" s="149" t="s">
        <v>165</v>
      </c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1"/>
    </row>
    <row r="659" spans="1:41" ht="30" customHeight="1">
      <c r="A659" s="144" t="s">
        <v>17</v>
      </c>
      <c r="B659" s="138" t="s">
        <v>120</v>
      </c>
      <c r="C659" s="110">
        <v>542.20000000000005</v>
      </c>
      <c r="D659" s="171" t="s">
        <v>19</v>
      </c>
      <c r="E659" s="38" t="s">
        <v>20</v>
      </c>
      <c r="F659" s="39">
        <f>G659+I659+J659+L659+Q659+S659+U659+V659+W659+Y659+Z659</f>
        <v>528449.81000000006</v>
      </c>
      <c r="G659" s="40">
        <v>0</v>
      </c>
      <c r="H659" s="39">
        <v>0</v>
      </c>
      <c r="I659" s="40">
        <v>0</v>
      </c>
      <c r="J659" s="40">
        <v>528449.81000000006</v>
      </c>
      <c r="K659" s="39">
        <v>0</v>
      </c>
      <c r="L659" s="40">
        <v>0</v>
      </c>
      <c r="M659" s="39">
        <v>0</v>
      </c>
      <c r="N659" s="39">
        <v>0</v>
      </c>
      <c r="O659" s="39">
        <v>0</v>
      </c>
      <c r="P659" s="39">
        <v>0</v>
      </c>
      <c r="Q659" s="40">
        <v>0</v>
      </c>
      <c r="R659" s="39">
        <v>0</v>
      </c>
      <c r="S659" s="40">
        <v>0</v>
      </c>
      <c r="T659" s="39">
        <v>0</v>
      </c>
      <c r="U659" s="40">
        <v>0</v>
      </c>
      <c r="V659" s="40">
        <v>0</v>
      </c>
      <c r="W659" s="40">
        <v>0</v>
      </c>
      <c r="X659" s="39">
        <v>0</v>
      </c>
      <c r="Y659" s="40">
        <v>0</v>
      </c>
      <c r="Z659" s="39">
        <v>0</v>
      </c>
      <c r="AN659" s="6">
        <f>L659-M659</f>
        <v>0</v>
      </c>
    </row>
    <row r="660" spans="1:41" ht="60" customHeight="1">
      <c r="A660" s="144"/>
      <c r="B660" s="139"/>
      <c r="C660" s="110"/>
      <c r="D660" s="171"/>
      <c r="E660" s="38" t="s">
        <v>21</v>
      </c>
      <c r="F660" s="39">
        <f t="shared" ref="F660:F664" si="322">G660+I660+J660+L660+Q660+S660+U660+V660+W660+Y660+Z660</f>
        <v>0</v>
      </c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41" ht="120" customHeight="1">
      <c r="A661" s="144"/>
      <c r="B661" s="139"/>
      <c r="C661" s="110"/>
      <c r="D661" s="171" t="s">
        <v>22</v>
      </c>
      <c r="E661" s="38" t="s">
        <v>23</v>
      </c>
      <c r="F661" s="39">
        <f t="shared" si="322"/>
        <v>0</v>
      </c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41" ht="30" customHeight="1">
      <c r="A662" s="144"/>
      <c r="B662" s="139"/>
      <c r="C662" s="110"/>
      <c r="D662" s="171"/>
      <c r="E662" s="38" t="s">
        <v>24</v>
      </c>
      <c r="F662" s="39">
        <f t="shared" si="322"/>
        <v>0</v>
      </c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41" ht="30" customHeight="1">
      <c r="A663" s="144"/>
      <c r="B663" s="139"/>
      <c r="C663" s="110"/>
      <c r="D663" s="171"/>
      <c r="E663" s="38" t="s">
        <v>25</v>
      </c>
      <c r="F663" s="39">
        <f t="shared" si="322"/>
        <v>0</v>
      </c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41" ht="30" customHeight="1">
      <c r="A664" s="144"/>
      <c r="B664" s="139"/>
      <c r="C664" s="110"/>
      <c r="D664" s="171"/>
      <c r="E664" s="38" t="s">
        <v>26</v>
      </c>
      <c r="F664" s="39">
        <f t="shared" si="322"/>
        <v>0</v>
      </c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41" ht="30" customHeight="1">
      <c r="A665" s="144"/>
      <c r="B665" s="139"/>
      <c r="C665" s="110"/>
      <c r="D665" s="181" t="s">
        <v>27</v>
      </c>
      <c r="E665" s="181"/>
      <c r="F665" s="39">
        <f>F659+F660+F661+F662+F663+F664</f>
        <v>528449.81000000006</v>
      </c>
      <c r="G665" s="39">
        <f t="shared" ref="G665:Z665" si="323">G659+G660+G661+G662+G663+G664</f>
        <v>0</v>
      </c>
      <c r="H665" s="39">
        <f t="shared" si="323"/>
        <v>0</v>
      </c>
      <c r="I665" s="39">
        <f t="shared" si="323"/>
        <v>0</v>
      </c>
      <c r="J665" s="39">
        <f t="shared" si="323"/>
        <v>528449.81000000006</v>
      </c>
      <c r="K665" s="39">
        <f t="shared" si="323"/>
        <v>0</v>
      </c>
      <c r="L665" s="39">
        <f t="shared" si="323"/>
        <v>0</v>
      </c>
      <c r="M665" s="39">
        <f t="shared" si="323"/>
        <v>0</v>
      </c>
      <c r="N665" s="39">
        <f t="shared" si="323"/>
        <v>0</v>
      </c>
      <c r="O665" s="39">
        <f t="shared" si="323"/>
        <v>0</v>
      </c>
      <c r="P665" s="39">
        <f t="shared" si="323"/>
        <v>0</v>
      </c>
      <c r="Q665" s="39">
        <f t="shared" si="323"/>
        <v>0</v>
      </c>
      <c r="R665" s="39">
        <f t="shared" si="323"/>
        <v>0</v>
      </c>
      <c r="S665" s="39">
        <f t="shared" si="323"/>
        <v>0</v>
      </c>
      <c r="T665" s="39">
        <f t="shared" si="323"/>
        <v>0</v>
      </c>
      <c r="U665" s="39">
        <f t="shared" si="323"/>
        <v>0</v>
      </c>
      <c r="V665" s="39">
        <f t="shared" si="323"/>
        <v>0</v>
      </c>
      <c r="W665" s="39">
        <f t="shared" si="323"/>
        <v>0</v>
      </c>
      <c r="X665" s="39">
        <f t="shared" si="323"/>
        <v>0</v>
      </c>
      <c r="Y665" s="39">
        <f t="shared" si="323"/>
        <v>0</v>
      </c>
      <c r="Z665" s="39">
        <f t="shared" si="323"/>
        <v>0</v>
      </c>
      <c r="AN665" s="6">
        <f>L665-M665</f>
        <v>0</v>
      </c>
      <c r="AO665" s="14"/>
    </row>
    <row r="666" spans="1:41" ht="75" customHeight="1">
      <c r="A666" s="144"/>
      <c r="B666" s="139"/>
      <c r="C666" s="110"/>
      <c r="D666" s="127" t="s">
        <v>45</v>
      </c>
      <c r="E666" s="128"/>
      <c r="F666" s="41">
        <f>ROUND(F665/C659,2)</f>
        <v>974.64</v>
      </c>
      <c r="G666" s="41">
        <f>ROUND(G665/C659,2)</f>
        <v>0</v>
      </c>
      <c r="H666" s="41">
        <f>ROUND(H665/C659,2)</f>
        <v>0</v>
      </c>
      <c r="I666" s="41">
        <f>ROUND(I665/C659,2)</f>
        <v>0</v>
      </c>
      <c r="J666" s="41">
        <f>ROUND(J665/C659,2)</f>
        <v>974.64</v>
      </c>
      <c r="K666" s="41">
        <f>ROUND(K665/C659,2)</f>
        <v>0</v>
      </c>
      <c r="L666" s="41">
        <f>ROUND(L665/C659,2)</f>
        <v>0</v>
      </c>
      <c r="M666" s="41">
        <f>ROUND(M665/C659,2)</f>
        <v>0</v>
      </c>
      <c r="N666" s="41">
        <f>ROUND(N665/C659,2)</f>
        <v>0</v>
      </c>
      <c r="O666" s="41">
        <f>ROUND(O665/C659,2)</f>
        <v>0</v>
      </c>
      <c r="P666" s="41">
        <f>ROUND(P665/C659,2)</f>
        <v>0</v>
      </c>
      <c r="Q666" s="41">
        <f>ROUND(Q665/C659,2)</f>
        <v>0</v>
      </c>
      <c r="R666" s="41">
        <f>ROUND(R665/C659,2)</f>
        <v>0</v>
      </c>
      <c r="S666" s="41">
        <f>ROUND(S665/C659,2)</f>
        <v>0</v>
      </c>
      <c r="T666" s="41">
        <f>ROUND(T665/C659,2)</f>
        <v>0</v>
      </c>
      <c r="U666" s="41">
        <f>ROUND(U665/C659,2)</f>
        <v>0</v>
      </c>
      <c r="V666" s="41">
        <f>ROUND(V665/C659,2)</f>
        <v>0</v>
      </c>
      <c r="W666" s="41">
        <f>ROUND(W665/C659,2)</f>
        <v>0</v>
      </c>
      <c r="X666" s="41">
        <f>ROUND(X665/C659,2)</f>
        <v>0</v>
      </c>
      <c r="Y666" s="41">
        <f>ROUND(Y665/C659,2)</f>
        <v>0</v>
      </c>
      <c r="Z666" s="41">
        <f>ROUND(Z665/C659,2)</f>
        <v>0</v>
      </c>
      <c r="AC666" s="8" t="b">
        <v>0</v>
      </c>
      <c r="AD666" s="8" t="b">
        <v>0</v>
      </c>
      <c r="AE666" s="8" t="b">
        <v>0</v>
      </c>
      <c r="AF666" s="8" t="b">
        <v>0</v>
      </c>
      <c r="AG666" s="8" t="b">
        <v>0</v>
      </c>
      <c r="AH666" s="8" t="b">
        <v>0</v>
      </c>
      <c r="AI666" s="8" t="b">
        <v>0</v>
      </c>
      <c r="AJ666" s="8" t="b">
        <v>0</v>
      </c>
      <c r="AK666" s="8" t="b">
        <v>0</v>
      </c>
      <c r="AL666" s="8" t="b">
        <v>0</v>
      </c>
    </row>
    <row r="667" spans="1:41" ht="90" customHeight="1">
      <c r="A667" s="144"/>
      <c r="B667" s="140"/>
      <c r="C667" s="110"/>
      <c r="D667" s="127" t="s">
        <v>46</v>
      </c>
      <c r="E667" s="128"/>
      <c r="F667" s="39" t="s">
        <v>28</v>
      </c>
      <c r="G667" s="42">
        <f>IF(AC667=FALSE,0,AC667)</f>
        <v>0</v>
      </c>
      <c r="H667" s="42" t="s">
        <v>28</v>
      </c>
      <c r="I667" s="42">
        <f>IF(AD667=FALSE,0,AD667)</f>
        <v>0</v>
      </c>
      <c r="J667" s="42">
        <f>IF(AE667=FALSE,0,AE667)</f>
        <v>974.64</v>
      </c>
      <c r="K667" s="42" t="s">
        <v>28</v>
      </c>
      <c r="L667" s="42">
        <f>IF(AF667=FALSE,0,AF667)</f>
        <v>0</v>
      </c>
      <c r="M667" s="42" t="s">
        <v>28</v>
      </c>
      <c r="N667" s="42" t="s">
        <v>28</v>
      </c>
      <c r="O667" s="42" t="s">
        <v>28</v>
      </c>
      <c r="P667" s="42" t="s">
        <v>28</v>
      </c>
      <c r="Q667" s="42">
        <f>IF(AG667=FALSE,0,AG667)</f>
        <v>0</v>
      </c>
      <c r="R667" s="42" t="s">
        <v>28</v>
      </c>
      <c r="S667" s="42">
        <f>IF(AH667=FALSE,0,AH667)</f>
        <v>0</v>
      </c>
      <c r="T667" s="42" t="s">
        <v>28</v>
      </c>
      <c r="U667" s="42">
        <f>IF(AI667=FALSE,0,AI667)</f>
        <v>0</v>
      </c>
      <c r="V667" s="42">
        <f>IF(AJ667=FALSE,0,AJ667)</f>
        <v>0</v>
      </c>
      <c r="W667" s="42">
        <f>IF(AK667=FALSE,0,AK667)</f>
        <v>0</v>
      </c>
      <c r="X667" s="42" t="s">
        <v>28</v>
      </c>
      <c r="Y667" s="42">
        <f>IF(AL667=FALSE,0,AL667)</f>
        <v>0</v>
      </c>
      <c r="Z667" s="42" t="s">
        <v>28</v>
      </c>
      <c r="AC667" s="8" t="b">
        <v>0</v>
      </c>
      <c r="AD667" s="8" t="b">
        <v>0</v>
      </c>
      <c r="AE667" s="8">
        <v>974.64</v>
      </c>
      <c r="AF667" s="8" t="b">
        <v>0</v>
      </c>
      <c r="AG667" s="8" t="b">
        <v>0</v>
      </c>
      <c r="AH667" s="8" t="b">
        <v>0</v>
      </c>
      <c r="AI667" s="8" t="b">
        <v>0</v>
      </c>
      <c r="AJ667" s="8" t="b">
        <v>0</v>
      </c>
      <c r="AK667" s="8" t="b">
        <v>0</v>
      </c>
      <c r="AL667" s="8" t="b">
        <v>0</v>
      </c>
    </row>
    <row r="668" spans="1:41" ht="30" customHeight="1">
      <c r="A668" s="144" t="s">
        <v>30</v>
      </c>
      <c r="B668" s="138" t="s">
        <v>121</v>
      </c>
      <c r="C668" s="110">
        <v>541.4</v>
      </c>
      <c r="D668" s="171" t="s">
        <v>19</v>
      </c>
      <c r="E668" s="38" t="s">
        <v>20</v>
      </c>
      <c r="F668" s="39">
        <f>G668+I668+J668+L668+Q668+S668+U668+V668+W668+Y668+Z668</f>
        <v>527670.1</v>
      </c>
      <c r="G668" s="40">
        <v>0</v>
      </c>
      <c r="H668" s="39">
        <v>0</v>
      </c>
      <c r="I668" s="40">
        <v>0</v>
      </c>
      <c r="J668" s="40">
        <v>527670.1</v>
      </c>
      <c r="K668" s="39">
        <v>0</v>
      </c>
      <c r="L668" s="40">
        <v>0</v>
      </c>
      <c r="M668" s="39">
        <v>0</v>
      </c>
      <c r="N668" s="39">
        <v>0</v>
      </c>
      <c r="O668" s="39">
        <v>0</v>
      </c>
      <c r="P668" s="39">
        <v>0</v>
      </c>
      <c r="Q668" s="40">
        <v>0</v>
      </c>
      <c r="R668" s="39">
        <v>0</v>
      </c>
      <c r="S668" s="40">
        <v>0</v>
      </c>
      <c r="T668" s="39">
        <v>0</v>
      </c>
      <c r="U668" s="40">
        <v>0</v>
      </c>
      <c r="V668" s="40">
        <v>0</v>
      </c>
      <c r="W668" s="40">
        <v>0</v>
      </c>
      <c r="X668" s="39">
        <v>0</v>
      </c>
      <c r="Y668" s="40">
        <v>0</v>
      </c>
      <c r="Z668" s="39">
        <v>0</v>
      </c>
      <c r="AN668" s="6">
        <f>L668-M668</f>
        <v>0</v>
      </c>
    </row>
    <row r="669" spans="1:41" ht="60" customHeight="1">
      <c r="A669" s="144"/>
      <c r="B669" s="139"/>
      <c r="C669" s="110"/>
      <c r="D669" s="171"/>
      <c r="E669" s="38" t="s">
        <v>21</v>
      </c>
      <c r="F669" s="39">
        <f t="shared" ref="F669:F673" si="324">G669+I669+J669+L669+Q669+S669+U669+V669+W669+Y669+Z669</f>
        <v>0</v>
      </c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41" ht="120" customHeight="1">
      <c r="A670" s="144"/>
      <c r="B670" s="139"/>
      <c r="C670" s="110"/>
      <c r="D670" s="171" t="s">
        <v>22</v>
      </c>
      <c r="E670" s="38" t="s">
        <v>23</v>
      </c>
      <c r="F670" s="39">
        <f t="shared" si="324"/>
        <v>0</v>
      </c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41" ht="30" customHeight="1">
      <c r="A671" s="144"/>
      <c r="B671" s="139"/>
      <c r="C671" s="110"/>
      <c r="D671" s="171"/>
      <c r="E671" s="38" t="s">
        <v>24</v>
      </c>
      <c r="F671" s="39">
        <f t="shared" si="324"/>
        <v>0</v>
      </c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41" ht="30" customHeight="1">
      <c r="A672" s="144"/>
      <c r="B672" s="139"/>
      <c r="C672" s="110"/>
      <c r="D672" s="171"/>
      <c r="E672" s="38" t="s">
        <v>25</v>
      </c>
      <c r="F672" s="39">
        <f t="shared" si="324"/>
        <v>0</v>
      </c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41" ht="30" customHeight="1">
      <c r="A673" s="144"/>
      <c r="B673" s="139"/>
      <c r="C673" s="110"/>
      <c r="D673" s="171"/>
      <c r="E673" s="38" t="s">
        <v>26</v>
      </c>
      <c r="F673" s="39">
        <f t="shared" si="324"/>
        <v>0</v>
      </c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41" ht="30" customHeight="1">
      <c r="A674" s="144"/>
      <c r="B674" s="139"/>
      <c r="C674" s="110"/>
      <c r="D674" s="181" t="s">
        <v>27</v>
      </c>
      <c r="E674" s="181"/>
      <c r="F674" s="39">
        <f>F668+F669+F670+F671+F672+F673</f>
        <v>527670.1</v>
      </c>
      <c r="G674" s="39">
        <f t="shared" ref="G674:Z674" si="325">G668+G669+G670+G671+G672+G673</f>
        <v>0</v>
      </c>
      <c r="H674" s="39">
        <f t="shared" si="325"/>
        <v>0</v>
      </c>
      <c r="I674" s="39">
        <f t="shared" si="325"/>
        <v>0</v>
      </c>
      <c r="J674" s="39">
        <f t="shared" si="325"/>
        <v>527670.1</v>
      </c>
      <c r="K674" s="39">
        <f t="shared" si="325"/>
        <v>0</v>
      </c>
      <c r="L674" s="39">
        <f t="shared" si="325"/>
        <v>0</v>
      </c>
      <c r="M674" s="39">
        <f t="shared" si="325"/>
        <v>0</v>
      </c>
      <c r="N674" s="39">
        <f t="shared" si="325"/>
        <v>0</v>
      </c>
      <c r="O674" s="39">
        <f t="shared" si="325"/>
        <v>0</v>
      </c>
      <c r="P674" s="39">
        <f t="shared" si="325"/>
        <v>0</v>
      </c>
      <c r="Q674" s="39">
        <f t="shared" si="325"/>
        <v>0</v>
      </c>
      <c r="R674" s="39">
        <f t="shared" si="325"/>
        <v>0</v>
      </c>
      <c r="S674" s="39">
        <f t="shared" si="325"/>
        <v>0</v>
      </c>
      <c r="T674" s="39">
        <f t="shared" si="325"/>
        <v>0</v>
      </c>
      <c r="U674" s="39">
        <f t="shared" si="325"/>
        <v>0</v>
      </c>
      <c r="V674" s="39">
        <f t="shared" si="325"/>
        <v>0</v>
      </c>
      <c r="W674" s="39">
        <f t="shared" si="325"/>
        <v>0</v>
      </c>
      <c r="X674" s="39">
        <f t="shared" si="325"/>
        <v>0</v>
      </c>
      <c r="Y674" s="39">
        <f t="shared" si="325"/>
        <v>0</v>
      </c>
      <c r="Z674" s="39">
        <f t="shared" si="325"/>
        <v>0</v>
      </c>
      <c r="AN674" s="6">
        <f>L674-M674</f>
        <v>0</v>
      </c>
      <c r="AO674" s="14"/>
    </row>
    <row r="675" spans="1:41" ht="75" customHeight="1">
      <c r="A675" s="144"/>
      <c r="B675" s="139"/>
      <c r="C675" s="110"/>
      <c r="D675" s="127" t="s">
        <v>45</v>
      </c>
      <c r="E675" s="128"/>
      <c r="F675" s="41">
        <f>ROUND(F674/C668,2)</f>
        <v>974.64</v>
      </c>
      <c r="G675" s="41">
        <f>ROUND(G674/C668,2)</f>
        <v>0</v>
      </c>
      <c r="H675" s="41">
        <f>ROUND(H674/C668,2)</f>
        <v>0</v>
      </c>
      <c r="I675" s="41">
        <f>ROUND(I674/C668,2)</f>
        <v>0</v>
      </c>
      <c r="J675" s="41">
        <f>ROUND(J674/C668,2)</f>
        <v>974.64</v>
      </c>
      <c r="K675" s="41">
        <f>ROUND(K674/C668,2)</f>
        <v>0</v>
      </c>
      <c r="L675" s="41">
        <f>ROUND(L674/C668,2)</f>
        <v>0</v>
      </c>
      <c r="M675" s="41">
        <f>ROUND(M674/C668,2)</f>
        <v>0</v>
      </c>
      <c r="N675" s="41">
        <f>ROUND(N674/C668,2)</f>
        <v>0</v>
      </c>
      <c r="O675" s="41">
        <f>ROUND(O674/C668,2)</f>
        <v>0</v>
      </c>
      <c r="P675" s="41">
        <f>ROUND(P674/C668,2)</f>
        <v>0</v>
      </c>
      <c r="Q675" s="41">
        <f>ROUND(Q674/C668,2)</f>
        <v>0</v>
      </c>
      <c r="R675" s="41">
        <f>ROUND(R674/C668,2)</f>
        <v>0</v>
      </c>
      <c r="S675" s="41">
        <f>ROUND(S674/C668,2)</f>
        <v>0</v>
      </c>
      <c r="T675" s="41">
        <f>ROUND(T674/C668,2)</f>
        <v>0</v>
      </c>
      <c r="U675" s="41">
        <f>ROUND(U674/C668,2)</f>
        <v>0</v>
      </c>
      <c r="V675" s="41">
        <f>ROUND(V674/C668,2)</f>
        <v>0</v>
      </c>
      <c r="W675" s="41">
        <f>ROUND(W674/C668,2)</f>
        <v>0</v>
      </c>
      <c r="X675" s="41">
        <f>ROUND(X674/C668,2)</f>
        <v>0</v>
      </c>
      <c r="Y675" s="41">
        <f>ROUND(Y674/C668,2)</f>
        <v>0</v>
      </c>
      <c r="Z675" s="41">
        <f>ROUND(Z674/C668,2)</f>
        <v>0</v>
      </c>
      <c r="AC675" s="8" t="b">
        <v>0</v>
      </c>
      <c r="AD675" s="8" t="b">
        <v>0</v>
      </c>
      <c r="AE675" s="8" t="b">
        <v>0</v>
      </c>
      <c r="AF675" s="8" t="b">
        <v>0</v>
      </c>
      <c r="AG675" s="8" t="b">
        <v>0</v>
      </c>
      <c r="AH675" s="8" t="b">
        <v>0</v>
      </c>
      <c r="AI675" s="8" t="b">
        <v>0</v>
      </c>
      <c r="AJ675" s="8" t="b">
        <v>0</v>
      </c>
      <c r="AK675" s="8" t="b">
        <v>0</v>
      </c>
      <c r="AL675" s="8" t="b">
        <v>0</v>
      </c>
    </row>
    <row r="676" spans="1:41" ht="90" customHeight="1">
      <c r="A676" s="144"/>
      <c r="B676" s="140"/>
      <c r="C676" s="110"/>
      <c r="D676" s="127" t="s">
        <v>46</v>
      </c>
      <c r="E676" s="128"/>
      <c r="F676" s="39" t="s">
        <v>28</v>
      </c>
      <c r="G676" s="42">
        <f>IF(AC676=FALSE,0,AC676)</f>
        <v>0</v>
      </c>
      <c r="H676" s="42" t="s">
        <v>28</v>
      </c>
      <c r="I676" s="42">
        <f>IF(AD676=FALSE,0,AD676)</f>
        <v>0</v>
      </c>
      <c r="J676" s="42">
        <f>IF(AE676=FALSE,0,AE676)</f>
        <v>974.64</v>
      </c>
      <c r="K676" s="42" t="s">
        <v>28</v>
      </c>
      <c r="L676" s="42">
        <f>IF(AF676=FALSE,0,AF676)</f>
        <v>0</v>
      </c>
      <c r="M676" s="42" t="s">
        <v>28</v>
      </c>
      <c r="N676" s="42" t="s">
        <v>28</v>
      </c>
      <c r="O676" s="42" t="s">
        <v>28</v>
      </c>
      <c r="P676" s="42" t="s">
        <v>28</v>
      </c>
      <c r="Q676" s="42">
        <f>IF(AG676=FALSE,0,AG676)</f>
        <v>0</v>
      </c>
      <c r="R676" s="42" t="s">
        <v>28</v>
      </c>
      <c r="S676" s="42">
        <f>IF(AH676=FALSE,0,AH676)</f>
        <v>0</v>
      </c>
      <c r="T676" s="42" t="s">
        <v>28</v>
      </c>
      <c r="U676" s="42">
        <f>IF(AI676=FALSE,0,AI676)</f>
        <v>0</v>
      </c>
      <c r="V676" s="42">
        <f>IF(AJ676=FALSE,0,AJ676)</f>
        <v>0</v>
      </c>
      <c r="W676" s="42">
        <f>IF(AK676=FALSE,0,AK676)</f>
        <v>0</v>
      </c>
      <c r="X676" s="42" t="s">
        <v>28</v>
      </c>
      <c r="Y676" s="42">
        <f>IF(AL676=FALSE,0,AL676)</f>
        <v>0</v>
      </c>
      <c r="Z676" s="42" t="s">
        <v>28</v>
      </c>
      <c r="AC676" s="8" t="b">
        <v>0</v>
      </c>
      <c r="AD676" s="8" t="b">
        <v>0</v>
      </c>
      <c r="AE676" s="8">
        <v>974.64</v>
      </c>
      <c r="AF676" s="8" t="b">
        <v>0</v>
      </c>
      <c r="AG676" s="8" t="b">
        <v>0</v>
      </c>
      <c r="AH676" s="8" t="b">
        <v>0</v>
      </c>
      <c r="AI676" s="8" t="b">
        <v>0</v>
      </c>
      <c r="AJ676" s="8" t="b">
        <v>0</v>
      </c>
      <c r="AK676" s="8" t="b">
        <v>0</v>
      </c>
      <c r="AL676" s="8" t="b">
        <v>0</v>
      </c>
    </row>
    <row r="677" spans="1:41" ht="30" customHeight="1">
      <c r="A677" s="144" t="s">
        <v>31</v>
      </c>
      <c r="B677" s="138" t="s">
        <v>122</v>
      </c>
      <c r="C677" s="110">
        <v>2676.62</v>
      </c>
      <c r="D677" s="171" t="s">
        <v>19</v>
      </c>
      <c r="E677" s="38" t="s">
        <v>20</v>
      </c>
      <c r="F677" s="39">
        <f>G677+I677+J677+L677+Q677+S677+U677+V677+W677+Y677+Z677</f>
        <v>5075674.51</v>
      </c>
      <c r="G677" s="40">
        <v>5075674.51</v>
      </c>
      <c r="H677" s="39">
        <v>0</v>
      </c>
      <c r="I677" s="40">
        <v>0</v>
      </c>
      <c r="J677" s="40">
        <v>0</v>
      </c>
      <c r="K677" s="39">
        <v>0</v>
      </c>
      <c r="L677" s="40">
        <v>0</v>
      </c>
      <c r="M677" s="39">
        <v>0</v>
      </c>
      <c r="N677" s="39">
        <v>0</v>
      </c>
      <c r="O677" s="39">
        <v>0</v>
      </c>
      <c r="P677" s="39">
        <v>0</v>
      </c>
      <c r="Q677" s="40">
        <v>0</v>
      </c>
      <c r="R677" s="39">
        <v>0</v>
      </c>
      <c r="S677" s="40">
        <v>0</v>
      </c>
      <c r="T677" s="39">
        <v>0</v>
      </c>
      <c r="U677" s="40">
        <v>0</v>
      </c>
      <c r="V677" s="40">
        <v>0</v>
      </c>
      <c r="W677" s="40">
        <v>0</v>
      </c>
      <c r="X677" s="39">
        <v>0</v>
      </c>
      <c r="Y677" s="40">
        <v>0</v>
      </c>
      <c r="Z677" s="39">
        <v>0</v>
      </c>
      <c r="AN677" s="6">
        <f>L677-M677</f>
        <v>0</v>
      </c>
    </row>
    <row r="678" spans="1:41" ht="60" customHeight="1">
      <c r="A678" s="144"/>
      <c r="B678" s="139"/>
      <c r="C678" s="110"/>
      <c r="D678" s="171"/>
      <c r="E678" s="38" t="s">
        <v>21</v>
      </c>
      <c r="F678" s="39">
        <f t="shared" ref="F678:F682" si="326">G678+I678+J678+L678+Q678+S678+U678+V678+W678+Y678+Z678</f>
        <v>0</v>
      </c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41" ht="120" customHeight="1">
      <c r="A679" s="144"/>
      <c r="B679" s="139"/>
      <c r="C679" s="110"/>
      <c r="D679" s="171" t="s">
        <v>22</v>
      </c>
      <c r="E679" s="38" t="s">
        <v>23</v>
      </c>
      <c r="F679" s="39">
        <f t="shared" si="326"/>
        <v>0</v>
      </c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41" ht="30" customHeight="1">
      <c r="A680" s="144"/>
      <c r="B680" s="139"/>
      <c r="C680" s="110"/>
      <c r="D680" s="171"/>
      <c r="E680" s="38" t="s">
        <v>24</v>
      </c>
      <c r="F680" s="39">
        <f t="shared" si="326"/>
        <v>0</v>
      </c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41" ht="30" customHeight="1">
      <c r="A681" s="144"/>
      <c r="B681" s="139"/>
      <c r="C681" s="110"/>
      <c r="D681" s="171"/>
      <c r="E681" s="38" t="s">
        <v>25</v>
      </c>
      <c r="F681" s="39">
        <f t="shared" si="326"/>
        <v>0</v>
      </c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41" ht="30" customHeight="1">
      <c r="A682" s="144"/>
      <c r="B682" s="139"/>
      <c r="C682" s="110"/>
      <c r="D682" s="171"/>
      <c r="E682" s="38" t="s">
        <v>26</v>
      </c>
      <c r="F682" s="39">
        <f t="shared" si="326"/>
        <v>0</v>
      </c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41" ht="30" customHeight="1">
      <c r="A683" s="144"/>
      <c r="B683" s="139"/>
      <c r="C683" s="110"/>
      <c r="D683" s="181" t="s">
        <v>27</v>
      </c>
      <c r="E683" s="181"/>
      <c r="F683" s="39">
        <f>F677+F678+F679+F680+F681+F682</f>
        <v>5075674.51</v>
      </c>
      <c r="G683" s="39">
        <f t="shared" ref="G683:Z683" si="327">G677+G678+G679+G680+G681+G682</f>
        <v>5075674.51</v>
      </c>
      <c r="H683" s="39">
        <f t="shared" si="327"/>
        <v>0</v>
      </c>
      <c r="I683" s="39">
        <f t="shared" si="327"/>
        <v>0</v>
      </c>
      <c r="J683" s="39">
        <f t="shared" si="327"/>
        <v>0</v>
      </c>
      <c r="K683" s="39">
        <f t="shared" si="327"/>
        <v>0</v>
      </c>
      <c r="L683" s="39">
        <f t="shared" si="327"/>
        <v>0</v>
      </c>
      <c r="M683" s="39">
        <f t="shared" si="327"/>
        <v>0</v>
      </c>
      <c r="N683" s="39">
        <f t="shared" si="327"/>
        <v>0</v>
      </c>
      <c r="O683" s="39">
        <f t="shared" si="327"/>
        <v>0</v>
      </c>
      <c r="P683" s="39">
        <f t="shared" si="327"/>
        <v>0</v>
      </c>
      <c r="Q683" s="39">
        <f t="shared" si="327"/>
        <v>0</v>
      </c>
      <c r="R683" s="39">
        <f t="shared" si="327"/>
        <v>0</v>
      </c>
      <c r="S683" s="39">
        <f t="shared" si="327"/>
        <v>0</v>
      </c>
      <c r="T683" s="39">
        <f t="shared" si="327"/>
        <v>0</v>
      </c>
      <c r="U683" s="39">
        <f t="shared" si="327"/>
        <v>0</v>
      </c>
      <c r="V683" s="39">
        <f t="shared" si="327"/>
        <v>0</v>
      </c>
      <c r="W683" s="39">
        <f t="shared" si="327"/>
        <v>0</v>
      </c>
      <c r="X683" s="39">
        <f t="shared" si="327"/>
        <v>0</v>
      </c>
      <c r="Y683" s="39">
        <f t="shared" si="327"/>
        <v>0</v>
      </c>
      <c r="Z683" s="39">
        <f t="shared" si="327"/>
        <v>0</v>
      </c>
      <c r="AN683" s="6">
        <f>L683-M683</f>
        <v>0</v>
      </c>
      <c r="AO683" s="14"/>
    </row>
    <row r="684" spans="1:41" ht="75" customHeight="1">
      <c r="A684" s="144"/>
      <c r="B684" s="139"/>
      <c r="C684" s="110"/>
      <c r="D684" s="127" t="s">
        <v>45</v>
      </c>
      <c r="E684" s="128"/>
      <c r="F684" s="41">
        <f>ROUND(F683/C677,2)</f>
        <v>1896.3</v>
      </c>
      <c r="G684" s="41">
        <f>ROUND(G683/C677,2)</f>
        <v>1896.3</v>
      </c>
      <c r="H684" s="41">
        <f>ROUND(H683/C677,2)</f>
        <v>0</v>
      </c>
      <c r="I684" s="41">
        <f>ROUND(I683/C677,2)</f>
        <v>0</v>
      </c>
      <c r="J684" s="41">
        <f>ROUND(J683/C677,2)</f>
        <v>0</v>
      </c>
      <c r="K684" s="41">
        <f>ROUND(K683/C677,2)</f>
        <v>0</v>
      </c>
      <c r="L684" s="41">
        <f>ROUND(L683/C677,2)</f>
        <v>0</v>
      </c>
      <c r="M684" s="41">
        <f>ROUND(M683/C677,2)</f>
        <v>0</v>
      </c>
      <c r="N684" s="41">
        <f>ROUND(N683/C677,2)</f>
        <v>0</v>
      </c>
      <c r="O684" s="41">
        <f>ROUND(O683/C677,2)</f>
        <v>0</v>
      </c>
      <c r="P684" s="41">
        <f>ROUND(P683/C677,2)</f>
        <v>0</v>
      </c>
      <c r="Q684" s="41">
        <f>ROUND(Q683/C677,2)</f>
        <v>0</v>
      </c>
      <c r="R684" s="41">
        <f>ROUND(R683/C677,2)</f>
        <v>0</v>
      </c>
      <c r="S684" s="41">
        <f>ROUND(S683/C677,2)</f>
        <v>0</v>
      </c>
      <c r="T684" s="41">
        <f>ROUND(T683/C677,2)</f>
        <v>0</v>
      </c>
      <c r="U684" s="41">
        <f>ROUND(U683/C677,2)</f>
        <v>0</v>
      </c>
      <c r="V684" s="41">
        <f>ROUND(V683/C677,2)</f>
        <v>0</v>
      </c>
      <c r="W684" s="41">
        <f>ROUND(W683/C677,2)</f>
        <v>0</v>
      </c>
      <c r="X684" s="41">
        <f>ROUND(X683/C677,2)</f>
        <v>0</v>
      </c>
      <c r="Y684" s="41">
        <f>ROUND(Y683/C677,2)</f>
        <v>0</v>
      </c>
      <c r="Z684" s="41">
        <f>ROUND(Z683/C677,2)</f>
        <v>0</v>
      </c>
      <c r="AC684" s="8" t="b">
        <v>0</v>
      </c>
      <c r="AD684" s="8" t="b">
        <v>0</v>
      </c>
      <c r="AE684" s="8" t="b">
        <v>0</v>
      </c>
      <c r="AF684" s="8" t="b">
        <v>0</v>
      </c>
      <c r="AG684" s="8" t="b">
        <v>0</v>
      </c>
      <c r="AH684" s="8" t="b">
        <v>0</v>
      </c>
      <c r="AI684" s="8" t="b">
        <v>0</v>
      </c>
      <c r="AJ684" s="8" t="b">
        <v>0</v>
      </c>
      <c r="AK684" s="8" t="b">
        <v>0</v>
      </c>
      <c r="AL684" s="8" t="b">
        <v>0</v>
      </c>
    </row>
    <row r="685" spans="1:41" ht="90" customHeight="1">
      <c r="A685" s="144"/>
      <c r="B685" s="140"/>
      <c r="C685" s="110"/>
      <c r="D685" s="127" t="s">
        <v>46</v>
      </c>
      <c r="E685" s="128"/>
      <c r="F685" s="39" t="s">
        <v>28</v>
      </c>
      <c r="G685" s="42">
        <f>IF(AC685=FALSE,0,AC685)</f>
        <v>1896.3</v>
      </c>
      <c r="H685" s="42" t="s">
        <v>28</v>
      </c>
      <c r="I685" s="42">
        <f>IF(AD685=FALSE,0,AD685)</f>
        <v>0</v>
      </c>
      <c r="J685" s="42">
        <f>IF(AE685=FALSE,0,AE685)</f>
        <v>0</v>
      </c>
      <c r="K685" s="42" t="s">
        <v>28</v>
      </c>
      <c r="L685" s="42">
        <f>IF(AF685=FALSE,0,AF685)</f>
        <v>0</v>
      </c>
      <c r="M685" s="42" t="s">
        <v>28</v>
      </c>
      <c r="N685" s="42" t="s">
        <v>28</v>
      </c>
      <c r="O685" s="42" t="s">
        <v>28</v>
      </c>
      <c r="P685" s="42" t="s">
        <v>28</v>
      </c>
      <c r="Q685" s="42">
        <f>IF(AG685=FALSE,0,AG685)</f>
        <v>0</v>
      </c>
      <c r="R685" s="42" t="s">
        <v>28</v>
      </c>
      <c r="S685" s="42">
        <f>IF(AH685=FALSE,0,AH685)</f>
        <v>0</v>
      </c>
      <c r="T685" s="42" t="s">
        <v>28</v>
      </c>
      <c r="U685" s="42">
        <f>IF(AI685=FALSE,0,AI685)</f>
        <v>0</v>
      </c>
      <c r="V685" s="42">
        <f>IF(AJ685=FALSE,0,AJ685)</f>
        <v>0</v>
      </c>
      <c r="W685" s="42">
        <f>IF(AK685=FALSE,0,AK685)</f>
        <v>0</v>
      </c>
      <c r="X685" s="42" t="s">
        <v>28</v>
      </c>
      <c r="Y685" s="42">
        <f>IF(AL685=FALSE,0,AL685)</f>
        <v>0</v>
      </c>
      <c r="Z685" s="42" t="s">
        <v>28</v>
      </c>
      <c r="AC685" s="8">
        <v>1896.3</v>
      </c>
      <c r="AD685" s="8" t="b">
        <v>0</v>
      </c>
      <c r="AE685" s="8" t="b">
        <v>0</v>
      </c>
      <c r="AF685" s="8" t="b">
        <v>0</v>
      </c>
      <c r="AG685" s="8" t="b">
        <v>0</v>
      </c>
      <c r="AH685" s="8" t="b">
        <v>0</v>
      </c>
      <c r="AI685" s="8" t="b">
        <v>0</v>
      </c>
      <c r="AJ685" s="8" t="b">
        <v>0</v>
      </c>
      <c r="AK685" s="8" t="b">
        <v>0</v>
      </c>
      <c r="AL685" s="8" t="b">
        <v>0</v>
      </c>
    </row>
    <row r="686" spans="1:41" ht="30" customHeight="1">
      <c r="A686" s="144" t="s">
        <v>32</v>
      </c>
      <c r="B686" s="138" t="s">
        <v>123</v>
      </c>
      <c r="C686" s="110">
        <v>2555.37</v>
      </c>
      <c r="D686" s="171" t="s">
        <v>19</v>
      </c>
      <c r="E686" s="38" t="s">
        <v>20</v>
      </c>
      <c r="F686" s="39">
        <f>G686+I686+J686+L686+Q686+S686+U686+V686+W686+Y686+Z686</f>
        <v>4845748.13</v>
      </c>
      <c r="G686" s="40">
        <v>4845748.13</v>
      </c>
      <c r="H686" s="39">
        <v>0</v>
      </c>
      <c r="I686" s="40">
        <v>0</v>
      </c>
      <c r="J686" s="40">
        <v>0</v>
      </c>
      <c r="K686" s="39">
        <v>0</v>
      </c>
      <c r="L686" s="40">
        <v>0</v>
      </c>
      <c r="M686" s="39">
        <v>0</v>
      </c>
      <c r="N686" s="39">
        <v>0</v>
      </c>
      <c r="O686" s="39">
        <v>0</v>
      </c>
      <c r="P686" s="39">
        <v>0</v>
      </c>
      <c r="Q686" s="40">
        <v>0</v>
      </c>
      <c r="R686" s="39">
        <v>0</v>
      </c>
      <c r="S686" s="40">
        <v>0</v>
      </c>
      <c r="T686" s="39">
        <v>0</v>
      </c>
      <c r="U686" s="40">
        <v>0</v>
      </c>
      <c r="V686" s="40">
        <v>0</v>
      </c>
      <c r="W686" s="40">
        <v>0</v>
      </c>
      <c r="X686" s="39">
        <v>0</v>
      </c>
      <c r="Y686" s="40">
        <v>0</v>
      </c>
      <c r="Z686" s="39">
        <v>0</v>
      </c>
      <c r="AN686" s="6">
        <f>L686-M686</f>
        <v>0</v>
      </c>
    </row>
    <row r="687" spans="1:41" ht="60" customHeight="1">
      <c r="A687" s="144"/>
      <c r="B687" s="139"/>
      <c r="C687" s="110"/>
      <c r="D687" s="171"/>
      <c r="E687" s="38" t="s">
        <v>21</v>
      </c>
      <c r="F687" s="39">
        <f t="shared" ref="F687:F691" si="328">G687+I687+J687+L687+Q687+S687+U687+V687+W687+Y687+Z687</f>
        <v>0</v>
      </c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41" ht="120" customHeight="1">
      <c r="A688" s="144"/>
      <c r="B688" s="139"/>
      <c r="C688" s="110"/>
      <c r="D688" s="171" t="s">
        <v>22</v>
      </c>
      <c r="E688" s="38" t="s">
        <v>23</v>
      </c>
      <c r="F688" s="39">
        <f t="shared" si="328"/>
        <v>0</v>
      </c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41" ht="30" customHeight="1">
      <c r="A689" s="144"/>
      <c r="B689" s="139"/>
      <c r="C689" s="110"/>
      <c r="D689" s="171"/>
      <c r="E689" s="38" t="s">
        <v>24</v>
      </c>
      <c r="F689" s="39">
        <f t="shared" si="328"/>
        <v>0</v>
      </c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41" ht="30" customHeight="1">
      <c r="A690" s="144"/>
      <c r="B690" s="139"/>
      <c r="C690" s="110"/>
      <c r="D690" s="171"/>
      <c r="E690" s="38" t="s">
        <v>25</v>
      </c>
      <c r="F690" s="39">
        <f t="shared" si="328"/>
        <v>0</v>
      </c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41" ht="30" customHeight="1">
      <c r="A691" s="144"/>
      <c r="B691" s="139"/>
      <c r="C691" s="110"/>
      <c r="D691" s="171"/>
      <c r="E691" s="38" t="s">
        <v>26</v>
      </c>
      <c r="F691" s="39">
        <f t="shared" si="328"/>
        <v>0</v>
      </c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41" ht="30" customHeight="1">
      <c r="A692" s="144"/>
      <c r="B692" s="139"/>
      <c r="C692" s="110"/>
      <c r="D692" s="181" t="s">
        <v>27</v>
      </c>
      <c r="E692" s="181"/>
      <c r="F692" s="39">
        <f>F686+F687+F688+F689+F690+F691</f>
        <v>4845748.13</v>
      </c>
      <c r="G692" s="39">
        <f t="shared" ref="G692:Z692" si="329">G686+G687+G688+G689+G690+G691</f>
        <v>4845748.13</v>
      </c>
      <c r="H692" s="39">
        <f t="shared" si="329"/>
        <v>0</v>
      </c>
      <c r="I692" s="39">
        <f t="shared" si="329"/>
        <v>0</v>
      </c>
      <c r="J692" s="39">
        <f t="shared" si="329"/>
        <v>0</v>
      </c>
      <c r="K692" s="39">
        <f t="shared" si="329"/>
        <v>0</v>
      </c>
      <c r="L692" s="39">
        <f t="shared" si="329"/>
        <v>0</v>
      </c>
      <c r="M692" s="39">
        <f t="shared" si="329"/>
        <v>0</v>
      </c>
      <c r="N692" s="39">
        <f t="shared" si="329"/>
        <v>0</v>
      </c>
      <c r="O692" s="39">
        <f t="shared" si="329"/>
        <v>0</v>
      </c>
      <c r="P692" s="39">
        <f t="shared" si="329"/>
        <v>0</v>
      </c>
      <c r="Q692" s="39">
        <f t="shared" si="329"/>
        <v>0</v>
      </c>
      <c r="R692" s="39">
        <f t="shared" si="329"/>
        <v>0</v>
      </c>
      <c r="S692" s="39">
        <f t="shared" si="329"/>
        <v>0</v>
      </c>
      <c r="T692" s="39">
        <f t="shared" si="329"/>
        <v>0</v>
      </c>
      <c r="U692" s="39">
        <f t="shared" si="329"/>
        <v>0</v>
      </c>
      <c r="V692" s="39">
        <f t="shared" si="329"/>
        <v>0</v>
      </c>
      <c r="W692" s="39">
        <f t="shared" si="329"/>
        <v>0</v>
      </c>
      <c r="X692" s="39">
        <f t="shared" si="329"/>
        <v>0</v>
      </c>
      <c r="Y692" s="39">
        <f t="shared" si="329"/>
        <v>0</v>
      </c>
      <c r="Z692" s="39">
        <f t="shared" si="329"/>
        <v>0</v>
      </c>
      <c r="AN692" s="6">
        <f>L692-M692</f>
        <v>0</v>
      </c>
      <c r="AO692" s="14"/>
    </row>
    <row r="693" spans="1:41" ht="75" customHeight="1">
      <c r="A693" s="144"/>
      <c r="B693" s="139"/>
      <c r="C693" s="110"/>
      <c r="D693" s="127" t="s">
        <v>45</v>
      </c>
      <c r="E693" s="128"/>
      <c r="F693" s="41">
        <f>ROUND(F692/C686,2)</f>
        <v>1896.3</v>
      </c>
      <c r="G693" s="41">
        <f>ROUND(G692/C686,2)</f>
        <v>1896.3</v>
      </c>
      <c r="H693" s="41">
        <f>ROUND(H692/C686,2)</f>
        <v>0</v>
      </c>
      <c r="I693" s="41">
        <f>ROUND(I692/C686,2)</f>
        <v>0</v>
      </c>
      <c r="J693" s="41">
        <f>ROUND(J692/C686,2)</f>
        <v>0</v>
      </c>
      <c r="K693" s="41">
        <f>ROUND(K692/C686,2)</f>
        <v>0</v>
      </c>
      <c r="L693" s="41">
        <f>ROUND(L692/C686,2)</f>
        <v>0</v>
      </c>
      <c r="M693" s="41">
        <f>ROUND(M692/C686,2)</f>
        <v>0</v>
      </c>
      <c r="N693" s="41">
        <f>ROUND(N692/C686,2)</f>
        <v>0</v>
      </c>
      <c r="O693" s="41">
        <f>ROUND(O692/C686,2)</f>
        <v>0</v>
      </c>
      <c r="P693" s="41">
        <f>ROUND(P692/C686,2)</f>
        <v>0</v>
      </c>
      <c r="Q693" s="41">
        <f>ROUND(Q692/C686,2)</f>
        <v>0</v>
      </c>
      <c r="R693" s="41">
        <f>ROUND(R692/C686,2)</f>
        <v>0</v>
      </c>
      <c r="S693" s="41">
        <f>ROUND(S692/C686,2)</f>
        <v>0</v>
      </c>
      <c r="T693" s="41">
        <f>ROUND(T692/C686,2)</f>
        <v>0</v>
      </c>
      <c r="U693" s="41">
        <f>ROUND(U692/C686,2)</f>
        <v>0</v>
      </c>
      <c r="V693" s="41">
        <f>ROUND(V692/C686,2)</f>
        <v>0</v>
      </c>
      <c r="W693" s="41">
        <f>ROUND(W692/C686,2)</f>
        <v>0</v>
      </c>
      <c r="X693" s="41">
        <f>ROUND(X692/C686,2)</f>
        <v>0</v>
      </c>
      <c r="Y693" s="41">
        <f>ROUND(Y692/C686,2)</f>
        <v>0</v>
      </c>
      <c r="Z693" s="41">
        <f>ROUND(Z692/C686,2)</f>
        <v>0</v>
      </c>
      <c r="AC693" s="8" t="b">
        <v>0</v>
      </c>
      <c r="AD693" s="8" t="b">
        <v>0</v>
      </c>
      <c r="AE693" s="8" t="b">
        <v>0</v>
      </c>
      <c r="AF693" s="8" t="b">
        <v>0</v>
      </c>
      <c r="AG693" s="8" t="b">
        <v>0</v>
      </c>
      <c r="AH693" s="8" t="b">
        <v>0</v>
      </c>
      <c r="AI693" s="8" t="b">
        <v>0</v>
      </c>
      <c r="AJ693" s="8" t="b">
        <v>0</v>
      </c>
      <c r="AK693" s="8" t="b">
        <v>0</v>
      </c>
      <c r="AL693" s="8" t="b">
        <v>0</v>
      </c>
    </row>
    <row r="694" spans="1:41" ht="90" customHeight="1">
      <c r="A694" s="144"/>
      <c r="B694" s="140"/>
      <c r="C694" s="110"/>
      <c r="D694" s="127" t="s">
        <v>46</v>
      </c>
      <c r="E694" s="128"/>
      <c r="F694" s="39" t="s">
        <v>28</v>
      </c>
      <c r="G694" s="42">
        <f>IF(AC694=FALSE,0,AC694)</f>
        <v>1896.3</v>
      </c>
      <c r="H694" s="42" t="s">
        <v>28</v>
      </c>
      <c r="I694" s="42">
        <f>IF(AD694=FALSE,0,AD694)</f>
        <v>0</v>
      </c>
      <c r="J694" s="42">
        <f>IF(AE694=FALSE,0,AE694)</f>
        <v>0</v>
      </c>
      <c r="K694" s="42" t="s">
        <v>28</v>
      </c>
      <c r="L694" s="42">
        <f>IF(AF694=FALSE,0,AF694)</f>
        <v>0</v>
      </c>
      <c r="M694" s="42" t="s">
        <v>28</v>
      </c>
      <c r="N694" s="42" t="s">
        <v>28</v>
      </c>
      <c r="O694" s="42" t="s">
        <v>28</v>
      </c>
      <c r="P694" s="42" t="s">
        <v>28</v>
      </c>
      <c r="Q694" s="42">
        <f>IF(AG694=FALSE,0,AG694)</f>
        <v>0</v>
      </c>
      <c r="R694" s="42" t="s">
        <v>28</v>
      </c>
      <c r="S694" s="42">
        <f>IF(AH694=FALSE,0,AH694)</f>
        <v>0</v>
      </c>
      <c r="T694" s="42" t="s">
        <v>28</v>
      </c>
      <c r="U694" s="42">
        <f>IF(AI694=FALSE,0,AI694)</f>
        <v>0</v>
      </c>
      <c r="V694" s="42">
        <f>IF(AJ694=FALSE,0,AJ694)</f>
        <v>0</v>
      </c>
      <c r="W694" s="42">
        <f>IF(AK694=FALSE,0,AK694)</f>
        <v>0</v>
      </c>
      <c r="X694" s="42" t="s">
        <v>28</v>
      </c>
      <c r="Y694" s="42">
        <f>IF(AL694=FALSE,0,AL694)</f>
        <v>0</v>
      </c>
      <c r="Z694" s="42" t="s">
        <v>28</v>
      </c>
      <c r="AC694" s="8">
        <v>1896.3</v>
      </c>
      <c r="AD694" s="8" t="b">
        <v>0</v>
      </c>
      <c r="AE694" s="8" t="b">
        <v>0</v>
      </c>
      <c r="AF694" s="8" t="b">
        <v>0</v>
      </c>
      <c r="AG694" s="8" t="b">
        <v>0</v>
      </c>
      <c r="AH694" s="8" t="b">
        <v>0</v>
      </c>
      <c r="AI694" s="8" t="b">
        <v>0</v>
      </c>
      <c r="AJ694" s="8" t="b">
        <v>0</v>
      </c>
      <c r="AK694" s="8" t="b">
        <v>0</v>
      </c>
      <c r="AL694" s="8" t="b">
        <v>0</v>
      </c>
    </row>
    <row r="695" spans="1:41" ht="30" customHeight="1">
      <c r="A695" s="144" t="s">
        <v>33</v>
      </c>
      <c r="B695" s="138" t="s">
        <v>124</v>
      </c>
      <c r="C695" s="110">
        <v>1541.1</v>
      </c>
      <c r="D695" s="171" t="s">
        <v>19</v>
      </c>
      <c r="E695" s="38" t="s">
        <v>20</v>
      </c>
      <c r="F695" s="39">
        <f>G695+I695+J695+L695+Q695+S695+U695+V695+W695+Y695+Z695</f>
        <v>2922387.93</v>
      </c>
      <c r="G695" s="40">
        <v>2922387.93</v>
      </c>
      <c r="H695" s="39">
        <v>0</v>
      </c>
      <c r="I695" s="40">
        <v>0</v>
      </c>
      <c r="J695" s="40">
        <v>0</v>
      </c>
      <c r="K695" s="39">
        <v>0</v>
      </c>
      <c r="L695" s="40">
        <v>0</v>
      </c>
      <c r="M695" s="39">
        <v>0</v>
      </c>
      <c r="N695" s="39">
        <v>0</v>
      </c>
      <c r="O695" s="39">
        <v>0</v>
      </c>
      <c r="P695" s="39">
        <v>0</v>
      </c>
      <c r="Q695" s="40">
        <v>0</v>
      </c>
      <c r="R695" s="39">
        <v>0</v>
      </c>
      <c r="S695" s="40">
        <v>0</v>
      </c>
      <c r="T695" s="39">
        <v>0</v>
      </c>
      <c r="U695" s="40">
        <v>0</v>
      </c>
      <c r="V695" s="40">
        <v>0</v>
      </c>
      <c r="W695" s="40">
        <v>0</v>
      </c>
      <c r="X695" s="39">
        <v>0</v>
      </c>
      <c r="Y695" s="40">
        <v>0</v>
      </c>
      <c r="Z695" s="39">
        <v>0</v>
      </c>
      <c r="AN695" s="6">
        <f>L695-M695</f>
        <v>0</v>
      </c>
    </row>
    <row r="696" spans="1:41" ht="60" customHeight="1">
      <c r="A696" s="144"/>
      <c r="B696" s="139"/>
      <c r="C696" s="110"/>
      <c r="D696" s="171"/>
      <c r="E696" s="38" t="s">
        <v>21</v>
      </c>
      <c r="F696" s="39">
        <f t="shared" ref="F696:F700" si="330">G696+I696+J696+L696+Q696+S696+U696+V696+W696+Y696+Z696</f>
        <v>0</v>
      </c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41" ht="120" customHeight="1">
      <c r="A697" s="144"/>
      <c r="B697" s="139"/>
      <c r="C697" s="110"/>
      <c r="D697" s="171" t="s">
        <v>22</v>
      </c>
      <c r="E697" s="38" t="s">
        <v>23</v>
      </c>
      <c r="F697" s="39">
        <f t="shared" si="330"/>
        <v>0</v>
      </c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41" ht="30" customHeight="1">
      <c r="A698" s="144"/>
      <c r="B698" s="139"/>
      <c r="C698" s="110"/>
      <c r="D698" s="171"/>
      <c r="E698" s="38" t="s">
        <v>24</v>
      </c>
      <c r="F698" s="39">
        <f t="shared" si="330"/>
        <v>0</v>
      </c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41" ht="30" customHeight="1">
      <c r="A699" s="144"/>
      <c r="B699" s="139"/>
      <c r="C699" s="110"/>
      <c r="D699" s="171"/>
      <c r="E699" s="38" t="s">
        <v>25</v>
      </c>
      <c r="F699" s="39">
        <f t="shared" si="330"/>
        <v>0</v>
      </c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41" ht="30" customHeight="1">
      <c r="A700" s="144"/>
      <c r="B700" s="139"/>
      <c r="C700" s="110"/>
      <c r="D700" s="171"/>
      <c r="E700" s="38" t="s">
        <v>26</v>
      </c>
      <c r="F700" s="39">
        <f t="shared" si="330"/>
        <v>0</v>
      </c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41" ht="30" customHeight="1">
      <c r="A701" s="144"/>
      <c r="B701" s="139"/>
      <c r="C701" s="110"/>
      <c r="D701" s="181" t="s">
        <v>27</v>
      </c>
      <c r="E701" s="181"/>
      <c r="F701" s="39">
        <f>F695+F696+F697+F698+F699+F700</f>
        <v>2922387.93</v>
      </c>
      <c r="G701" s="39">
        <f t="shared" ref="G701:Z701" si="331">G695+G696+G697+G698+G699+G700</f>
        <v>2922387.93</v>
      </c>
      <c r="H701" s="39">
        <f t="shared" si="331"/>
        <v>0</v>
      </c>
      <c r="I701" s="39">
        <f t="shared" si="331"/>
        <v>0</v>
      </c>
      <c r="J701" s="39">
        <f t="shared" si="331"/>
        <v>0</v>
      </c>
      <c r="K701" s="39">
        <f t="shared" si="331"/>
        <v>0</v>
      </c>
      <c r="L701" s="39">
        <f t="shared" si="331"/>
        <v>0</v>
      </c>
      <c r="M701" s="39">
        <f t="shared" si="331"/>
        <v>0</v>
      </c>
      <c r="N701" s="39">
        <f t="shared" si="331"/>
        <v>0</v>
      </c>
      <c r="O701" s="39">
        <f t="shared" si="331"/>
        <v>0</v>
      </c>
      <c r="P701" s="39">
        <f t="shared" si="331"/>
        <v>0</v>
      </c>
      <c r="Q701" s="39">
        <f t="shared" si="331"/>
        <v>0</v>
      </c>
      <c r="R701" s="39">
        <f t="shared" si="331"/>
        <v>0</v>
      </c>
      <c r="S701" s="39">
        <f t="shared" si="331"/>
        <v>0</v>
      </c>
      <c r="T701" s="39">
        <f t="shared" si="331"/>
        <v>0</v>
      </c>
      <c r="U701" s="39">
        <f t="shared" si="331"/>
        <v>0</v>
      </c>
      <c r="V701" s="39">
        <f t="shared" si="331"/>
        <v>0</v>
      </c>
      <c r="W701" s="39">
        <f t="shared" si="331"/>
        <v>0</v>
      </c>
      <c r="X701" s="39">
        <f t="shared" si="331"/>
        <v>0</v>
      </c>
      <c r="Y701" s="39">
        <f t="shared" si="331"/>
        <v>0</v>
      </c>
      <c r="Z701" s="39">
        <f t="shared" si="331"/>
        <v>0</v>
      </c>
      <c r="AN701" s="6">
        <f>L701-M701</f>
        <v>0</v>
      </c>
      <c r="AO701" s="14"/>
    </row>
    <row r="702" spans="1:41" ht="75" customHeight="1">
      <c r="A702" s="144"/>
      <c r="B702" s="139"/>
      <c r="C702" s="110"/>
      <c r="D702" s="127" t="s">
        <v>45</v>
      </c>
      <c r="E702" s="128"/>
      <c r="F702" s="41">
        <f>ROUND(F701/C695,2)</f>
        <v>1896.3</v>
      </c>
      <c r="G702" s="41">
        <f>ROUND(G701/C695,2)</f>
        <v>1896.3</v>
      </c>
      <c r="H702" s="41">
        <f>ROUND(H701/C695,2)</f>
        <v>0</v>
      </c>
      <c r="I702" s="41">
        <f>ROUND(I701/C695,2)</f>
        <v>0</v>
      </c>
      <c r="J702" s="41">
        <f>ROUND(J701/C695,2)</f>
        <v>0</v>
      </c>
      <c r="K702" s="41">
        <f>ROUND(K701/C695,2)</f>
        <v>0</v>
      </c>
      <c r="L702" s="41">
        <f>ROUND(L701/C695,2)</f>
        <v>0</v>
      </c>
      <c r="M702" s="41">
        <f>ROUND(M701/C695,2)</f>
        <v>0</v>
      </c>
      <c r="N702" s="41">
        <f>ROUND(N701/C695,2)</f>
        <v>0</v>
      </c>
      <c r="O702" s="41">
        <f>ROUND(O701/C695,2)</f>
        <v>0</v>
      </c>
      <c r="P702" s="41">
        <f>ROUND(P701/C695,2)</f>
        <v>0</v>
      </c>
      <c r="Q702" s="41">
        <f>ROUND(Q701/C695,2)</f>
        <v>0</v>
      </c>
      <c r="R702" s="41">
        <f>ROUND(R701/C695,2)</f>
        <v>0</v>
      </c>
      <c r="S702" s="41">
        <f>ROUND(S701/C695,2)</f>
        <v>0</v>
      </c>
      <c r="T702" s="41">
        <f>ROUND(T701/C695,2)</f>
        <v>0</v>
      </c>
      <c r="U702" s="41">
        <f>ROUND(U701/C695,2)</f>
        <v>0</v>
      </c>
      <c r="V702" s="41">
        <f>ROUND(V701/C695,2)</f>
        <v>0</v>
      </c>
      <c r="W702" s="41">
        <f>ROUND(W701/C695,2)</f>
        <v>0</v>
      </c>
      <c r="X702" s="41">
        <f>ROUND(X701/C695,2)</f>
        <v>0</v>
      </c>
      <c r="Y702" s="41">
        <f>ROUND(Y701/C695,2)</f>
        <v>0</v>
      </c>
      <c r="Z702" s="41">
        <f>ROUND(Z701/C695,2)</f>
        <v>0</v>
      </c>
      <c r="AC702" s="8" t="b">
        <v>0</v>
      </c>
      <c r="AD702" s="8" t="b">
        <v>0</v>
      </c>
      <c r="AE702" s="8" t="b">
        <v>0</v>
      </c>
      <c r="AF702" s="8" t="b">
        <v>0</v>
      </c>
      <c r="AG702" s="8" t="b">
        <v>0</v>
      </c>
      <c r="AH702" s="8" t="b">
        <v>0</v>
      </c>
      <c r="AI702" s="8" t="b">
        <v>0</v>
      </c>
      <c r="AJ702" s="8" t="b">
        <v>0</v>
      </c>
      <c r="AK702" s="8" t="b">
        <v>0</v>
      </c>
      <c r="AL702" s="8" t="b">
        <v>0</v>
      </c>
    </row>
    <row r="703" spans="1:41" ht="90" customHeight="1">
      <c r="A703" s="144"/>
      <c r="B703" s="140"/>
      <c r="C703" s="110"/>
      <c r="D703" s="127" t="s">
        <v>46</v>
      </c>
      <c r="E703" s="128"/>
      <c r="F703" s="39" t="s">
        <v>28</v>
      </c>
      <c r="G703" s="42">
        <f>IF(AC703=FALSE,0,AC703)</f>
        <v>1896.3</v>
      </c>
      <c r="H703" s="42" t="s">
        <v>28</v>
      </c>
      <c r="I703" s="42">
        <f>IF(AD703=FALSE,0,AD703)</f>
        <v>0</v>
      </c>
      <c r="J703" s="42">
        <f>IF(AE703=FALSE,0,AE703)</f>
        <v>0</v>
      </c>
      <c r="K703" s="42" t="s">
        <v>28</v>
      </c>
      <c r="L703" s="42">
        <f>IF(AF703=FALSE,0,AF703)</f>
        <v>0</v>
      </c>
      <c r="M703" s="42" t="s">
        <v>28</v>
      </c>
      <c r="N703" s="42" t="s">
        <v>28</v>
      </c>
      <c r="O703" s="42" t="s">
        <v>28</v>
      </c>
      <c r="P703" s="42" t="s">
        <v>28</v>
      </c>
      <c r="Q703" s="42">
        <f>IF(AG703=FALSE,0,AG703)</f>
        <v>0</v>
      </c>
      <c r="R703" s="42" t="s">
        <v>28</v>
      </c>
      <c r="S703" s="42">
        <f>IF(AH703=FALSE,0,AH703)</f>
        <v>0</v>
      </c>
      <c r="T703" s="42" t="s">
        <v>28</v>
      </c>
      <c r="U703" s="42">
        <f>IF(AI703=FALSE,0,AI703)</f>
        <v>0</v>
      </c>
      <c r="V703" s="42">
        <f>IF(AJ703=FALSE,0,AJ703)</f>
        <v>0</v>
      </c>
      <c r="W703" s="42">
        <f>IF(AK703=FALSE,0,AK703)</f>
        <v>0</v>
      </c>
      <c r="X703" s="42" t="s">
        <v>28</v>
      </c>
      <c r="Y703" s="42">
        <f>IF(AL703=FALSE,0,AL703)</f>
        <v>0</v>
      </c>
      <c r="Z703" s="42" t="s">
        <v>28</v>
      </c>
      <c r="AC703" s="8">
        <v>1896.3</v>
      </c>
      <c r="AD703" s="8" t="b">
        <v>0</v>
      </c>
      <c r="AE703" s="8" t="b">
        <v>0</v>
      </c>
      <c r="AF703" s="8" t="b">
        <v>0</v>
      </c>
      <c r="AG703" s="8" t="b">
        <v>0</v>
      </c>
      <c r="AH703" s="8" t="b">
        <v>0</v>
      </c>
      <c r="AI703" s="8" t="b">
        <v>0</v>
      </c>
      <c r="AJ703" s="8" t="b">
        <v>0</v>
      </c>
      <c r="AK703" s="8" t="b">
        <v>0</v>
      </c>
      <c r="AL703" s="8" t="b">
        <v>0</v>
      </c>
    </row>
    <row r="704" spans="1:41" ht="30" customHeight="1">
      <c r="A704" s="144" t="s">
        <v>34</v>
      </c>
      <c r="B704" s="138" t="s">
        <v>125</v>
      </c>
      <c r="C704" s="110">
        <v>382.65</v>
      </c>
      <c r="D704" s="171" t="s">
        <v>19</v>
      </c>
      <c r="E704" s="38" t="s">
        <v>20</v>
      </c>
      <c r="F704" s="39">
        <f>G704+I704+J704+L704+Q704+S704+U704+V704+W704+Y704+Z704</f>
        <v>372946</v>
      </c>
      <c r="G704" s="40">
        <v>0</v>
      </c>
      <c r="H704" s="39">
        <v>0</v>
      </c>
      <c r="I704" s="40">
        <v>0</v>
      </c>
      <c r="J704" s="40">
        <v>372946</v>
      </c>
      <c r="K704" s="39">
        <v>0</v>
      </c>
      <c r="L704" s="40">
        <v>0</v>
      </c>
      <c r="M704" s="39">
        <v>0</v>
      </c>
      <c r="N704" s="39">
        <v>0</v>
      </c>
      <c r="O704" s="39">
        <v>0</v>
      </c>
      <c r="P704" s="39">
        <v>0</v>
      </c>
      <c r="Q704" s="40">
        <v>0</v>
      </c>
      <c r="R704" s="39">
        <v>0</v>
      </c>
      <c r="S704" s="40">
        <v>0</v>
      </c>
      <c r="T704" s="39">
        <v>0</v>
      </c>
      <c r="U704" s="40">
        <v>0</v>
      </c>
      <c r="V704" s="40">
        <v>0</v>
      </c>
      <c r="W704" s="40">
        <v>0</v>
      </c>
      <c r="X704" s="39">
        <v>0</v>
      </c>
      <c r="Y704" s="40">
        <v>0</v>
      </c>
      <c r="Z704" s="39">
        <v>0</v>
      </c>
      <c r="AN704" s="6">
        <f>L704-M704</f>
        <v>0</v>
      </c>
    </row>
    <row r="705" spans="1:41" ht="60" customHeight="1">
      <c r="A705" s="144"/>
      <c r="B705" s="139"/>
      <c r="C705" s="110"/>
      <c r="D705" s="171"/>
      <c r="E705" s="38" t="s">
        <v>21</v>
      </c>
      <c r="F705" s="39">
        <f t="shared" ref="F705:F709" si="332">G705+I705+J705+L705+Q705+S705+U705+V705+W705+Y705+Z705</f>
        <v>0</v>
      </c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41" ht="120" customHeight="1">
      <c r="A706" s="144"/>
      <c r="B706" s="139"/>
      <c r="C706" s="110"/>
      <c r="D706" s="171" t="s">
        <v>22</v>
      </c>
      <c r="E706" s="38" t="s">
        <v>23</v>
      </c>
      <c r="F706" s="39">
        <f t="shared" si="332"/>
        <v>0</v>
      </c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41" ht="30" customHeight="1">
      <c r="A707" s="144"/>
      <c r="B707" s="139"/>
      <c r="C707" s="110"/>
      <c r="D707" s="171"/>
      <c r="E707" s="38" t="s">
        <v>24</v>
      </c>
      <c r="F707" s="39">
        <f t="shared" si="332"/>
        <v>0</v>
      </c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41" ht="30" customHeight="1">
      <c r="A708" s="144"/>
      <c r="B708" s="139"/>
      <c r="C708" s="110"/>
      <c r="D708" s="171"/>
      <c r="E708" s="38" t="s">
        <v>25</v>
      </c>
      <c r="F708" s="39">
        <f t="shared" si="332"/>
        <v>0</v>
      </c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41" ht="30" customHeight="1">
      <c r="A709" s="144"/>
      <c r="B709" s="139"/>
      <c r="C709" s="110"/>
      <c r="D709" s="171"/>
      <c r="E709" s="38" t="s">
        <v>26</v>
      </c>
      <c r="F709" s="39">
        <f t="shared" si="332"/>
        <v>0</v>
      </c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41" ht="30" customHeight="1">
      <c r="A710" s="144"/>
      <c r="B710" s="139"/>
      <c r="C710" s="110"/>
      <c r="D710" s="181" t="s">
        <v>27</v>
      </c>
      <c r="E710" s="181"/>
      <c r="F710" s="39">
        <f>F704+F705+F706+F707+F708+F709</f>
        <v>372946</v>
      </c>
      <c r="G710" s="39">
        <f t="shared" ref="G710:Z710" si="333">G704+G705+G706+G707+G708+G709</f>
        <v>0</v>
      </c>
      <c r="H710" s="39">
        <f t="shared" si="333"/>
        <v>0</v>
      </c>
      <c r="I710" s="39">
        <f t="shared" si="333"/>
        <v>0</v>
      </c>
      <c r="J710" s="39">
        <f t="shared" si="333"/>
        <v>372946</v>
      </c>
      <c r="K710" s="39">
        <f t="shared" si="333"/>
        <v>0</v>
      </c>
      <c r="L710" s="39">
        <f t="shared" si="333"/>
        <v>0</v>
      </c>
      <c r="M710" s="39">
        <f t="shared" si="333"/>
        <v>0</v>
      </c>
      <c r="N710" s="39">
        <f t="shared" si="333"/>
        <v>0</v>
      </c>
      <c r="O710" s="39">
        <f t="shared" si="333"/>
        <v>0</v>
      </c>
      <c r="P710" s="39">
        <f t="shared" si="333"/>
        <v>0</v>
      </c>
      <c r="Q710" s="39">
        <f t="shared" si="333"/>
        <v>0</v>
      </c>
      <c r="R710" s="39">
        <f t="shared" si="333"/>
        <v>0</v>
      </c>
      <c r="S710" s="39">
        <f t="shared" si="333"/>
        <v>0</v>
      </c>
      <c r="T710" s="39">
        <f t="shared" si="333"/>
        <v>0</v>
      </c>
      <c r="U710" s="39">
        <f t="shared" si="333"/>
        <v>0</v>
      </c>
      <c r="V710" s="39">
        <f t="shared" si="333"/>
        <v>0</v>
      </c>
      <c r="W710" s="39">
        <f t="shared" si="333"/>
        <v>0</v>
      </c>
      <c r="X710" s="39">
        <f t="shared" si="333"/>
        <v>0</v>
      </c>
      <c r="Y710" s="39">
        <f t="shared" si="333"/>
        <v>0</v>
      </c>
      <c r="Z710" s="39">
        <f t="shared" si="333"/>
        <v>0</v>
      </c>
      <c r="AN710" s="6">
        <f>L710-M710</f>
        <v>0</v>
      </c>
      <c r="AO710" s="14"/>
    </row>
    <row r="711" spans="1:41" ht="75" customHeight="1">
      <c r="A711" s="144"/>
      <c r="B711" s="139"/>
      <c r="C711" s="110"/>
      <c r="D711" s="127" t="s">
        <v>45</v>
      </c>
      <c r="E711" s="128"/>
      <c r="F711" s="41">
        <f>ROUND(F710/C704,2)</f>
        <v>974.64</v>
      </c>
      <c r="G711" s="41">
        <f>ROUND(G710/C704,2)</f>
        <v>0</v>
      </c>
      <c r="H711" s="41">
        <f>ROUND(H710/C704,2)</f>
        <v>0</v>
      </c>
      <c r="I711" s="41">
        <f>ROUND(I710/C704,2)</f>
        <v>0</v>
      </c>
      <c r="J711" s="41">
        <f>ROUND(J710/C704,2)</f>
        <v>974.64</v>
      </c>
      <c r="K711" s="41">
        <f>ROUND(K710/C704,2)</f>
        <v>0</v>
      </c>
      <c r="L711" s="41">
        <f>ROUND(L710/C704,2)</f>
        <v>0</v>
      </c>
      <c r="M711" s="41">
        <f>ROUND(M710/C704,2)</f>
        <v>0</v>
      </c>
      <c r="N711" s="41">
        <f>ROUND(N710/C704,2)</f>
        <v>0</v>
      </c>
      <c r="O711" s="41">
        <f>ROUND(O710/C704,2)</f>
        <v>0</v>
      </c>
      <c r="P711" s="41">
        <f>ROUND(P710/C704,2)</f>
        <v>0</v>
      </c>
      <c r="Q711" s="41">
        <f>ROUND(Q710/C704,2)</f>
        <v>0</v>
      </c>
      <c r="R711" s="41">
        <f>ROUND(R710/C704,2)</f>
        <v>0</v>
      </c>
      <c r="S711" s="41">
        <f>ROUND(S710/C704,2)</f>
        <v>0</v>
      </c>
      <c r="T711" s="41">
        <f>ROUND(T710/C704,2)</f>
        <v>0</v>
      </c>
      <c r="U711" s="41">
        <f>ROUND(U710/C704,2)</f>
        <v>0</v>
      </c>
      <c r="V711" s="41">
        <f>ROUND(V710/C704,2)</f>
        <v>0</v>
      </c>
      <c r="W711" s="41">
        <f>ROUND(W710/C704,2)</f>
        <v>0</v>
      </c>
      <c r="X711" s="41">
        <f>ROUND(X710/C704,2)</f>
        <v>0</v>
      </c>
      <c r="Y711" s="41">
        <f>ROUND(Y710/C704,2)</f>
        <v>0</v>
      </c>
      <c r="Z711" s="41">
        <f>ROUND(Z710/C704,2)</f>
        <v>0</v>
      </c>
      <c r="AC711" s="8" t="b">
        <v>0</v>
      </c>
      <c r="AD711" s="8" t="b">
        <v>0</v>
      </c>
      <c r="AE711" s="8" t="b">
        <v>0</v>
      </c>
      <c r="AF711" s="8" t="b">
        <v>0</v>
      </c>
      <c r="AG711" s="8" t="b">
        <v>0</v>
      </c>
      <c r="AH711" s="8" t="b">
        <v>0</v>
      </c>
      <c r="AI711" s="8" t="b">
        <v>0</v>
      </c>
      <c r="AJ711" s="8" t="b">
        <v>0</v>
      </c>
      <c r="AK711" s="8" t="b">
        <v>0</v>
      </c>
      <c r="AL711" s="8" t="b">
        <v>0</v>
      </c>
    </row>
    <row r="712" spans="1:41" ht="90" customHeight="1">
      <c r="A712" s="144"/>
      <c r="B712" s="140"/>
      <c r="C712" s="110"/>
      <c r="D712" s="127" t="s">
        <v>46</v>
      </c>
      <c r="E712" s="128"/>
      <c r="F712" s="39" t="s">
        <v>28</v>
      </c>
      <c r="G712" s="42">
        <f>IF(AC712=FALSE,0,AC712)</f>
        <v>0</v>
      </c>
      <c r="H712" s="42" t="s">
        <v>28</v>
      </c>
      <c r="I712" s="42">
        <f>IF(AD712=FALSE,0,AD712)</f>
        <v>0</v>
      </c>
      <c r="J712" s="42">
        <f>IF(AE712=FALSE,0,AE712)</f>
        <v>974.64</v>
      </c>
      <c r="K712" s="42" t="s">
        <v>28</v>
      </c>
      <c r="L712" s="42">
        <f>IF(AF712=FALSE,0,AF712)</f>
        <v>0</v>
      </c>
      <c r="M712" s="42" t="s">
        <v>28</v>
      </c>
      <c r="N712" s="42" t="s">
        <v>28</v>
      </c>
      <c r="O712" s="42" t="s">
        <v>28</v>
      </c>
      <c r="P712" s="42" t="s">
        <v>28</v>
      </c>
      <c r="Q712" s="42">
        <f>IF(AG712=FALSE,0,AG712)</f>
        <v>0</v>
      </c>
      <c r="R712" s="42" t="s">
        <v>28</v>
      </c>
      <c r="S712" s="42">
        <f>IF(AH712=FALSE,0,AH712)</f>
        <v>0</v>
      </c>
      <c r="T712" s="42" t="s">
        <v>28</v>
      </c>
      <c r="U712" s="42">
        <f>IF(AI712=FALSE,0,AI712)</f>
        <v>0</v>
      </c>
      <c r="V712" s="42">
        <f>IF(AJ712=FALSE,0,AJ712)</f>
        <v>0</v>
      </c>
      <c r="W712" s="42">
        <f>IF(AK712=FALSE,0,AK712)</f>
        <v>0</v>
      </c>
      <c r="X712" s="42" t="s">
        <v>28</v>
      </c>
      <c r="Y712" s="42">
        <f>IF(AL712=FALSE,0,AL712)</f>
        <v>0</v>
      </c>
      <c r="Z712" s="42" t="s">
        <v>28</v>
      </c>
      <c r="AC712" s="8" t="b">
        <v>0</v>
      </c>
      <c r="AD712" s="8" t="b">
        <v>0</v>
      </c>
      <c r="AE712" s="8">
        <v>974.64</v>
      </c>
      <c r="AF712" s="8" t="b">
        <v>0</v>
      </c>
      <c r="AG712" s="8" t="b">
        <v>0</v>
      </c>
      <c r="AH712" s="8" t="b">
        <v>0</v>
      </c>
      <c r="AI712" s="8" t="b">
        <v>0</v>
      </c>
      <c r="AJ712" s="8" t="b">
        <v>0</v>
      </c>
      <c r="AK712" s="8" t="b">
        <v>0</v>
      </c>
      <c r="AL712" s="8" t="b">
        <v>0</v>
      </c>
    </row>
    <row r="713" spans="1:41" ht="30" customHeight="1">
      <c r="A713" s="144" t="s">
        <v>35</v>
      </c>
      <c r="B713" s="138" t="s">
        <v>126</v>
      </c>
      <c r="C713" s="110">
        <v>530.66</v>
      </c>
      <c r="D713" s="171" t="s">
        <v>19</v>
      </c>
      <c r="E713" s="38" t="s">
        <v>20</v>
      </c>
      <c r="F713" s="39">
        <f>G713+I713+J713+L713+Q713+S713+U713+V713+W713+Y713+Z713</f>
        <v>345608.24</v>
      </c>
      <c r="G713" s="40">
        <v>0</v>
      </c>
      <c r="H713" s="39">
        <v>0</v>
      </c>
      <c r="I713" s="40">
        <v>0</v>
      </c>
      <c r="J713" s="40">
        <v>345608.24</v>
      </c>
      <c r="K713" s="39">
        <v>0</v>
      </c>
      <c r="L713" s="40">
        <v>0</v>
      </c>
      <c r="M713" s="39">
        <v>0</v>
      </c>
      <c r="N713" s="39">
        <v>0</v>
      </c>
      <c r="O713" s="39">
        <v>0</v>
      </c>
      <c r="P713" s="39">
        <v>0</v>
      </c>
      <c r="Q713" s="40">
        <v>0</v>
      </c>
      <c r="R713" s="39">
        <v>0</v>
      </c>
      <c r="S713" s="40">
        <v>0</v>
      </c>
      <c r="T713" s="39">
        <v>0</v>
      </c>
      <c r="U713" s="40">
        <v>0</v>
      </c>
      <c r="V713" s="40">
        <v>0</v>
      </c>
      <c r="W713" s="40">
        <v>0</v>
      </c>
      <c r="X713" s="39">
        <v>0</v>
      </c>
      <c r="Y713" s="40">
        <v>0</v>
      </c>
      <c r="Z713" s="39">
        <v>0</v>
      </c>
      <c r="AN713" s="6">
        <f>L713-M713</f>
        <v>0</v>
      </c>
    </row>
    <row r="714" spans="1:41" ht="60" customHeight="1">
      <c r="A714" s="144"/>
      <c r="B714" s="139"/>
      <c r="C714" s="110"/>
      <c r="D714" s="171"/>
      <c r="E714" s="38" t="s">
        <v>21</v>
      </c>
      <c r="F714" s="39">
        <f t="shared" ref="F714:F718" si="334">G714+I714+J714+L714+Q714+S714+U714+V714+W714+Y714+Z714</f>
        <v>0</v>
      </c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41" ht="120" customHeight="1">
      <c r="A715" s="144"/>
      <c r="B715" s="139"/>
      <c r="C715" s="110"/>
      <c r="D715" s="171" t="s">
        <v>22</v>
      </c>
      <c r="E715" s="38" t="s">
        <v>23</v>
      </c>
      <c r="F715" s="39">
        <f t="shared" si="334"/>
        <v>0</v>
      </c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41" ht="30" customHeight="1">
      <c r="A716" s="144"/>
      <c r="B716" s="139"/>
      <c r="C716" s="110"/>
      <c r="D716" s="171"/>
      <c r="E716" s="38" t="s">
        <v>24</v>
      </c>
      <c r="F716" s="39">
        <f t="shared" si="334"/>
        <v>0</v>
      </c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41" ht="30" customHeight="1">
      <c r="A717" s="144"/>
      <c r="B717" s="139"/>
      <c r="C717" s="110"/>
      <c r="D717" s="171"/>
      <c r="E717" s="38" t="s">
        <v>25</v>
      </c>
      <c r="F717" s="39">
        <f t="shared" si="334"/>
        <v>0</v>
      </c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41" ht="30" customHeight="1">
      <c r="A718" s="144"/>
      <c r="B718" s="139"/>
      <c r="C718" s="110"/>
      <c r="D718" s="171"/>
      <c r="E718" s="38" t="s">
        <v>26</v>
      </c>
      <c r="F718" s="39">
        <f t="shared" si="334"/>
        <v>0</v>
      </c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41" ht="30" customHeight="1">
      <c r="A719" s="144"/>
      <c r="B719" s="139"/>
      <c r="C719" s="110"/>
      <c r="D719" s="181" t="s">
        <v>27</v>
      </c>
      <c r="E719" s="181"/>
      <c r="F719" s="39">
        <f>F713+F714+F715+F716+F717+F718</f>
        <v>345608.24</v>
      </c>
      <c r="G719" s="39">
        <f t="shared" ref="G719:Z719" si="335">G713+G714+G715+G716+G717+G718</f>
        <v>0</v>
      </c>
      <c r="H719" s="39">
        <f t="shared" si="335"/>
        <v>0</v>
      </c>
      <c r="I719" s="39">
        <f t="shared" si="335"/>
        <v>0</v>
      </c>
      <c r="J719" s="39">
        <f t="shared" si="335"/>
        <v>345608.24</v>
      </c>
      <c r="K719" s="39">
        <f t="shared" si="335"/>
        <v>0</v>
      </c>
      <c r="L719" s="39">
        <f t="shared" si="335"/>
        <v>0</v>
      </c>
      <c r="M719" s="39">
        <f t="shared" si="335"/>
        <v>0</v>
      </c>
      <c r="N719" s="39">
        <f t="shared" si="335"/>
        <v>0</v>
      </c>
      <c r="O719" s="39">
        <f t="shared" si="335"/>
        <v>0</v>
      </c>
      <c r="P719" s="39">
        <f t="shared" si="335"/>
        <v>0</v>
      </c>
      <c r="Q719" s="39">
        <f t="shared" si="335"/>
        <v>0</v>
      </c>
      <c r="R719" s="39">
        <f t="shared" si="335"/>
        <v>0</v>
      </c>
      <c r="S719" s="39">
        <f t="shared" si="335"/>
        <v>0</v>
      </c>
      <c r="T719" s="39">
        <f t="shared" si="335"/>
        <v>0</v>
      </c>
      <c r="U719" s="39">
        <f t="shared" si="335"/>
        <v>0</v>
      </c>
      <c r="V719" s="39">
        <f t="shared" si="335"/>
        <v>0</v>
      </c>
      <c r="W719" s="39">
        <f t="shared" si="335"/>
        <v>0</v>
      </c>
      <c r="X719" s="39">
        <f t="shared" si="335"/>
        <v>0</v>
      </c>
      <c r="Y719" s="39">
        <f t="shared" si="335"/>
        <v>0</v>
      </c>
      <c r="Z719" s="39">
        <f t="shared" si="335"/>
        <v>0</v>
      </c>
      <c r="AN719" s="6">
        <f>L719-M719</f>
        <v>0</v>
      </c>
      <c r="AO719" s="14"/>
    </row>
    <row r="720" spans="1:41" ht="75" customHeight="1">
      <c r="A720" s="144"/>
      <c r="B720" s="139"/>
      <c r="C720" s="110"/>
      <c r="D720" s="127" t="s">
        <v>45</v>
      </c>
      <c r="E720" s="128"/>
      <c r="F720" s="41">
        <f>ROUND(F719/C713,2)</f>
        <v>651.28</v>
      </c>
      <c r="G720" s="41">
        <f>ROUND(G719/C713,2)</f>
        <v>0</v>
      </c>
      <c r="H720" s="41">
        <f>ROUND(H719/C713,2)</f>
        <v>0</v>
      </c>
      <c r="I720" s="41">
        <f>ROUND(I719/C713,2)</f>
        <v>0</v>
      </c>
      <c r="J720" s="41">
        <f>ROUND(J719/C713,2)</f>
        <v>651.28</v>
      </c>
      <c r="K720" s="41">
        <f>ROUND(K719/C713,2)</f>
        <v>0</v>
      </c>
      <c r="L720" s="41">
        <f>ROUND(L719/C713,2)</f>
        <v>0</v>
      </c>
      <c r="M720" s="41">
        <f>ROUND(M719/C713,2)</f>
        <v>0</v>
      </c>
      <c r="N720" s="41">
        <f>ROUND(N719/C713,2)</f>
        <v>0</v>
      </c>
      <c r="O720" s="41">
        <f>ROUND(O719/C713,2)</f>
        <v>0</v>
      </c>
      <c r="P720" s="41">
        <f>ROUND(P719/C713,2)</f>
        <v>0</v>
      </c>
      <c r="Q720" s="41">
        <f>ROUND(Q719/C713,2)</f>
        <v>0</v>
      </c>
      <c r="R720" s="41">
        <f>ROUND(R719/C713,2)</f>
        <v>0</v>
      </c>
      <c r="S720" s="41">
        <f>ROUND(S719/C713,2)</f>
        <v>0</v>
      </c>
      <c r="T720" s="41">
        <f>ROUND(T719/C713,2)</f>
        <v>0</v>
      </c>
      <c r="U720" s="41">
        <f>ROUND(U719/C713,2)</f>
        <v>0</v>
      </c>
      <c r="V720" s="41">
        <f>ROUND(V719/C713,2)</f>
        <v>0</v>
      </c>
      <c r="W720" s="41">
        <f>ROUND(W719/C713,2)</f>
        <v>0</v>
      </c>
      <c r="X720" s="41">
        <f>ROUND(X719/C713,2)</f>
        <v>0</v>
      </c>
      <c r="Y720" s="41">
        <f>ROUND(Y719/C713,2)</f>
        <v>0</v>
      </c>
      <c r="Z720" s="41">
        <f>ROUND(Z719/C713,2)</f>
        <v>0</v>
      </c>
      <c r="AC720" s="8" t="b">
        <v>0</v>
      </c>
      <c r="AD720" s="8" t="b">
        <v>0</v>
      </c>
      <c r="AE720" s="8" t="b">
        <v>0</v>
      </c>
      <c r="AF720" s="8" t="b">
        <v>0</v>
      </c>
      <c r="AG720" s="8" t="b">
        <v>0</v>
      </c>
      <c r="AH720" s="8" t="b">
        <v>0</v>
      </c>
      <c r="AI720" s="8" t="b">
        <v>0</v>
      </c>
      <c r="AJ720" s="8" t="b">
        <v>0</v>
      </c>
      <c r="AK720" s="8" t="b">
        <v>0</v>
      </c>
      <c r="AL720" s="8" t="b">
        <v>0</v>
      </c>
    </row>
    <row r="721" spans="1:41" ht="90" customHeight="1">
      <c r="A721" s="144"/>
      <c r="B721" s="140"/>
      <c r="C721" s="110"/>
      <c r="D721" s="127" t="s">
        <v>46</v>
      </c>
      <c r="E721" s="128"/>
      <c r="F721" s="39" t="s">
        <v>28</v>
      </c>
      <c r="G721" s="42">
        <f>IF(AC721=FALSE,0,AC721)</f>
        <v>0</v>
      </c>
      <c r="H721" s="42" t="s">
        <v>28</v>
      </c>
      <c r="I721" s="42">
        <f>IF(AD721=FALSE,0,AD721)</f>
        <v>0</v>
      </c>
      <c r="J721" s="42">
        <f>IF(AE721=FALSE,0,AE721)</f>
        <v>651.28</v>
      </c>
      <c r="K721" s="42" t="s">
        <v>28</v>
      </c>
      <c r="L721" s="42">
        <f>IF(AF721=FALSE,0,AF721)</f>
        <v>0</v>
      </c>
      <c r="M721" s="42" t="s">
        <v>28</v>
      </c>
      <c r="N721" s="42" t="s">
        <v>28</v>
      </c>
      <c r="O721" s="42" t="s">
        <v>28</v>
      </c>
      <c r="P721" s="42" t="s">
        <v>28</v>
      </c>
      <c r="Q721" s="42">
        <f>IF(AG721=FALSE,0,AG721)</f>
        <v>0</v>
      </c>
      <c r="R721" s="42" t="s">
        <v>28</v>
      </c>
      <c r="S721" s="42">
        <f>IF(AH721=FALSE,0,AH721)</f>
        <v>0</v>
      </c>
      <c r="T721" s="42" t="s">
        <v>28</v>
      </c>
      <c r="U721" s="42">
        <f>IF(AI721=FALSE,0,AI721)</f>
        <v>0</v>
      </c>
      <c r="V721" s="42">
        <f>IF(AJ721=FALSE,0,AJ721)</f>
        <v>0</v>
      </c>
      <c r="W721" s="42">
        <f>IF(AK721=FALSE,0,AK721)</f>
        <v>0</v>
      </c>
      <c r="X721" s="42" t="s">
        <v>28</v>
      </c>
      <c r="Y721" s="42">
        <f>IF(AL721=FALSE,0,AL721)</f>
        <v>0</v>
      </c>
      <c r="Z721" s="42" t="s">
        <v>28</v>
      </c>
      <c r="AC721" s="8" t="b">
        <v>0</v>
      </c>
      <c r="AD721" s="8" t="b">
        <v>0</v>
      </c>
      <c r="AE721" s="8">
        <v>651.28</v>
      </c>
      <c r="AF721" s="8" t="b">
        <v>0</v>
      </c>
      <c r="AG721" s="8" t="b">
        <v>0</v>
      </c>
      <c r="AH721" s="8" t="b">
        <v>0</v>
      </c>
      <c r="AI721" s="8" t="b">
        <v>0</v>
      </c>
      <c r="AJ721" s="8" t="b">
        <v>0</v>
      </c>
      <c r="AK721" s="8" t="b">
        <v>0</v>
      </c>
      <c r="AL721" s="8" t="b">
        <v>0</v>
      </c>
    </row>
    <row r="722" spans="1:41" ht="30" customHeight="1">
      <c r="A722" s="144" t="s">
        <v>36</v>
      </c>
      <c r="B722" s="138" t="s">
        <v>127</v>
      </c>
      <c r="C722" s="110">
        <v>533.39</v>
      </c>
      <c r="D722" s="171" t="s">
        <v>19</v>
      </c>
      <c r="E722" s="38" t="s">
        <v>20</v>
      </c>
      <c r="F722" s="39">
        <f>G722+I722+J722+L722+Q722+S722+U722+V722+W722+Y722+Z722</f>
        <v>1011467.46</v>
      </c>
      <c r="G722" s="40">
        <v>1011467.46</v>
      </c>
      <c r="H722" s="39">
        <v>0</v>
      </c>
      <c r="I722" s="40">
        <v>0</v>
      </c>
      <c r="J722" s="40">
        <v>0</v>
      </c>
      <c r="K722" s="39">
        <v>0</v>
      </c>
      <c r="L722" s="40">
        <v>0</v>
      </c>
      <c r="M722" s="39">
        <v>0</v>
      </c>
      <c r="N722" s="39">
        <v>0</v>
      </c>
      <c r="O722" s="39">
        <v>0</v>
      </c>
      <c r="P722" s="39">
        <v>0</v>
      </c>
      <c r="Q722" s="40">
        <v>0</v>
      </c>
      <c r="R722" s="39">
        <v>0</v>
      </c>
      <c r="S722" s="40">
        <v>0</v>
      </c>
      <c r="T722" s="39">
        <v>0</v>
      </c>
      <c r="U722" s="40">
        <v>0</v>
      </c>
      <c r="V722" s="40">
        <v>0</v>
      </c>
      <c r="W722" s="40">
        <v>0</v>
      </c>
      <c r="X722" s="39">
        <v>0</v>
      </c>
      <c r="Y722" s="40">
        <v>0</v>
      </c>
      <c r="Z722" s="39">
        <v>0</v>
      </c>
      <c r="AN722" s="6">
        <f>L722-M722</f>
        <v>0</v>
      </c>
    </row>
    <row r="723" spans="1:41" ht="60" customHeight="1">
      <c r="A723" s="144"/>
      <c r="B723" s="139"/>
      <c r="C723" s="110"/>
      <c r="D723" s="171"/>
      <c r="E723" s="38" t="s">
        <v>21</v>
      </c>
      <c r="F723" s="39">
        <f t="shared" ref="F723:F727" si="336">G723+I723+J723+L723+Q723+S723+U723+V723+W723+Y723+Z723</f>
        <v>0</v>
      </c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41" ht="120" customHeight="1">
      <c r="A724" s="144"/>
      <c r="B724" s="139"/>
      <c r="C724" s="110"/>
      <c r="D724" s="171" t="s">
        <v>22</v>
      </c>
      <c r="E724" s="38" t="s">
        <v>23</v>
      </c>
      <c r="F724" s="39">
        <f t="shared" si="336"/>
        <v>0</v>
      </c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41" ht="30" customHeight="1">
      <c r="A725" s="144"/>
      <c r="B725" s="139"/>
      <c r="C725" s="110"/>
      <c r="D725" s="171"/>
      <c r="E725" s="38" t="s">
        <v>24</v>
      </c>
      <c r="F725" s="39">
        <f t="shared" si="336"/>
        <v>0</v>
      </c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41" ht="30" customHeight="1">
      <c r="A726" s="144"/>
      <c r="B726" s="139"/>
      <c r="C726" s="110"/>
      <c r="D726" s="171"/>
      <c r="E726" s="38" t="s">
        <v>25</v>
      </c>
      <c r="F726" s="39">
        <f t="shared" si="336"/>
        <v>0</v>
      </c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41" ht="30" customHeight="1">
      <c r="A727" s="144"/>
      <c r="B727" s="139"/>
      <c r="C727" s="110"/>
      <c r="D727" s="171"/>
      <c r="E727" s="38" t="s">
        <v>26</v>
      </c>
      <c r="F727" s="39">
        <f t="shared" si="336"/>
        <v>0</v>
      </c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41" ht="30" customHeight="1">
      <c r="A728" s="144"/>
      <c r="B728" s="139"/>
      <c r="C728" s="110"/>
      <c r="D728" s="181" t="s">
        <v>27</v>
      </c>
      <c r="E728" s="181"/>
      <c r="F728" s="39">
        <f>F722+F723+F724+F725+F726+F727</f>
        <v>1011467.46</v>
      </c>
      <c r="G728" s="39">
        <f t="shared" ref="G728:Z728" si="337">G722+G723+G724+G725+G726+G727</f>
        <v>1011467.46</v>
      </c>
      <c r="H728" s="39">
        <f t="shared" si="337"/>
        <v>0</v>
      </c>
      <c r="I728" s="39">
        <f t="shared" si="337"/>
        <v>0</v>
      </c>
      <c r="J728" s="39">
        <f t="shared" si="337"/>
        <v>0</v>
      </c>
      <c r="K728" s="39">
        <f t="shared" si="337"/>
        <v>0</v>
      </c>
      <c r="L728" s="39">
        <f t="shared" si="337"/>
        <v>0</v>
      </c>
      <c r="M728" s="39">
        <f t="shared" si="337"/>
        <v>0</v>
      </c>
      <c r="N728" s="39">
        <f t="shared" si="337"/>
        <v>0</v>
      </c>
      <c r="O728" s="39">
        <f t="shared" si="337"/>
        <v>0</v>
      </c>
      <c r="P728" s="39">
        <f t="shared" si="337"/>
        <v>0</v>
      </c>
      <c r="Q728" s="39">
        <f t="shared" si="337"/>
        <v>0</v>
      </c>
      <c r="R728" s="39">
        <f t="shared" si="337"/>
        <v>0</v>
      </c>
      <c r="S728" s="39">
        <f t="shared" si="337"/>
        <v>0</v>
      </c>
      <c r="T728" s="39">
        <f t="shared" si="337"/>
        <v>0</v>
      </c>
      <c r="U728" s="39">
        <f t="shared" si="337"/>
        <v>0</v>
      </c>
      <c r="V728" s="39">
        <f t="shared" si="337"/>
        <v>0</v>
      </c>
      <c r="W728" s="39">
        <f t="shared" si="337"/>
        <v>0</v>
      </c>
      <c r="X728" s="39">
        <f t="shared" si="337"/>
        <v>0</v>
      </c>
      <c r="Y728" s="39">
        <f t="shared" si="337"/>
        <v>0</v>
      </c>
      <c r="Z728" s="39">
        <f t="shared" si="337"/>
        <v>0</v>
      </c>
      <c r="AN728" s="6">
        <f>L728-M728</f>
        <v>0</v>
      </c>
      <c r="AO728" s="14"/>
    </row>
    <row r="729" spans="1:41" ht="75" customHeight="1">
      <c r="A729" s="144"/>
      <c r="B729" s="139"/>
      <c r="C729" s="110"/>
      <c r="D729" s="127" t="s">
        <v>45</v>
      </c>
      <c r="E729" s="128"/>
      <c r="F729" s="41">
        <f>ROUND(F728/C722,2)</f>
        <v>1896.3</v>
      </c>
      <c r="G729" s="41">
        <f>ROUND(G728/C722,2)</f>
        <v>1896.3</v>
      </c>
      <c r="H729" s="41">
        <f>ROUND(H728/C722,2)</f>
        <v>0</v>
      </c>
      <c r="I729" s="41">
        <f>ROUND(I728/C722,2)</f>
        <v>0</v>
      </c>
      <c r="J729" s="41">
        <f>ROUND(J728/C722,2)</f>
        <v>0</v>
      </c>
      <c r="K729" s="41">
        <f>ROUND(K728/C722,2)</f>
        <v>0</v>
      </c>
      <c r="L729" s="41">
        <f>ROUND(L728/C722,2)</f>
        <v>0</v>
      </c>
      <c r="M729" s="41">
        <f>ROUND(M728/C722,2)</f>
        <v>0</v>
      </c>
      <c r="N729" s="41">
        <f>ROUND(N728/C722,2)</f>
        <v>0</v>
      </c>
      <c r="O729" s="41">
        <f>ROUND(O728/C722,2)</f>
        <v>0</v>
      </c>
      <c r="P729" s="41">
        <f>ROUND(P728/C722,2)</f>
        <v>0</v>
      </c>
      <c r="Q729" s="41">
        <f>ROUND(Q728/C722,2)</f>
        <v>0</v>
      </c>
      <c r="R729" s="41">
        <f>ROUND(R728/C722,2)</f>
        <v>0</v>
      </c>
      <c r="S729" s="41">
        <f>ROUND(S728/C722,2)</f>
        <v>0</v>
      </c>
      <c r="T729" s="41">
        <f>ROUND(T728/C722,2)</f>
        <v>0</v>
      </c>
      <c r="U729" s="41">
        <f>ROUND(U728/C722,2)</f>
        <v>0</v>
      </c>
      <c r="V729" s="41">
        <f>ROUND(V728/C722,2)</f>
        <v>0</v>
      </c>
      <c r="W729" s="41">
        <f>ROUND(W728/C722,2)</f>
        <v>0</v>
      </c>
      <c r="X729" s="41">
        <f>ROUND(X728/C722,2)</f>
        <v>0</v>
      </c>
      <c r="Y729" s="41">
        <f>ROUND(Y728/C722,2)</f>
        <v>0</v>
      </c>
      <c r="Z729" s="41">
        <f>ROUND(Z728/C722,2)</f>
        <v>0</v>
      </c>
      <c r="AC729" s="8" t="b">
        <v>0</v>
      </c>
      <c r="AD729" s="8" t="b">
        <v>0</v>
      </c>
      <c r="AE729" s="8" t="b">
        <v>0</v>
      </c>
      <c r="AF729" s="8" t="b">
        <v>0</v>
      </c>
      <c r="AG729" s="8" t="b">
        <v>0</v>
      </c>
      <c r="AH729" s="8" t="b">
        <v>0</v>
      </c>
      <c r="AI729" s="8" t="b">
        <v>0</v>
      </c>
      <c r="AJ729" s="8" t="b">
        <v>0</v>
      </c>
      <c r="AK729" s="8" t="b">
        <v>0</v>
      </c>
      <c r="AL729" s="8" t="b">
        <v>0</v>
      </c>
    </row>
    <row r="730" spans="1:41" ht="90" customHeight="1">
      <c r="A730" s="144"/>
      <c r="B730" s="140"/>
      <c r="C730" s="110"/>
      <c r="D730" s="127" t="s">
        <v>46</v>
      </c>
      <c r="E730" s="128"/>
      <c r="F730" s="39" t="s">
        <v>28</v>
      </c>
      <c r="G730" s="42">
        <f>IF(AC730=FALSE,0,AC730)</f>
        <v>1896.3</v>
      </c>
      <c r="H730" s="42" t="s">
        <v>28</v>
      </c>
      <c r="I730" s="42">
        <f>IF(AD730=FALSE,0,AD730)</f>
        <v>0</v>
      </c>
      <c r="J730" s="42">
        <f>IF(AE730=FALSE,0,AE730)</f>
        <v>0</v>
      </c>
      <c r="K730" s="42" t="s">
        <v>28</v>
      </c>
      <c r="L730" s="42">
        <f>IF(AF730=FALSE,0,AF730)</f>
        <v>0</v>
      </c>
      <c r="M730" s="42" t="s">
        <v>28</v>
      </c>
      <c r="N730" s="42" t="s">
        <v>28</v>
      </c>
      <c r="O730" s="42" t="s">
        <v>28</v>
      </c>
      <c r="P730" s="42" t="s">
        <v>28</v>
      </c>
      <c r="Q730" s="42">
        <f>IF(AG730=FALSE,0,AG730)</f>
        <v>0</v>
      </c>
      <c r="R730" s="42" t="s">
        <v>28</v>
      </c>
      <c r="S730" s="42">
        <f>IF(AH730=FALSE,0,AH730)</f>
        <v>0</v>
      </c>
      <c r="T730" s="42" t="s">
        <v>28</v>
      </c>
      <c r="U730" s="42">
        <f>IF(AI730=FALSE,0,AI730)</f>
        <v>0</v>
      </c>
      <c r="V730" s="42">
        <f>IF(AJ730=FALSE,0,AJ730)</f>
        <v>0</v>
      </c>
      <c r="W730" s="42">
        <f>IF(AK730=FALSE,0,AK730)</f>
        <v>0</v>
      </c>
      <c r="X730" s="42" t="s">
        <v>28</v>
      </c>
      <c r="Y730" s="42">
        <f>IF(AL730=FALSE,0,AL730)</f>
        <v>0</v>
      </c>
      <c r="Z730" s="42" t="s">
        <v>28</v>
      </c>
      <c r="AC730" s="8">
        <v>1896.3</v>
      </c>
      <c r="AD730" s="8" t="b">
        <v>0</v>
      </c>
      <c r="AE730" s="8" t="b">
        <v>0</v>
      </c>
      <c r="AF730" s="8" t="b">
        <v>0</v>
      </c>
      <c r="AG730" s="8" t="b">
        <v>0</v>
      </c>
      <c r="AH730" s="8" t="b">
        <v>0</v>
      </c>
      <c r="AI730" s="8" t="b">
        <v>0</v>
      </c>
      <c r="AJ730" s="8" t="b">
        <v>0</v>
      </c>
      <c r="AK730" s="8" t="b">
        <v>0</v>
      </c>
      <c r="AL730" s="8" t="b">
        <v>0</v>
      </c>
    </row>
    <row r="731" spans="1:41" ht="30" customHeight="1">
      <c r="A731" s="144" t="s">
        <v>37</v>
      </c>
      <c r="B731" s="138" t="s">
        <v>128</v>
      </c>
      <c r="C731" s="110">
        <v>531.47</v>
      </c>
      <c r="D731" s="171" t="s">
        <v>19</v>
      </c>
      <c r="E731" s="38" t="s">
        <v>20</v>
      </c>
      <c r="F731" s="39">
        <f>G731+I731+J731+L731+Q731+S731+U731+V731+W731+Y731+Z731</f>
        <v>517991.92</v>
      </c>
      <c r="G731" s="40">
        <v>0</v>
      </c>
      <c r="H731" s="39">
        <v>0</v>
      </c>
      <c r="I731" s="40">
        <v>0</v>
      </c>
      <c r="J731" s="40">
        <v>517991.92</v>
      </c>
      <c r="K731" s="39">
        <v>0</v>
      </c>
      <c r="L731" s="40">
        <v>0</v>
      </c>
      <c r="M731" s="39">
        <v>0</v>
      </c>
      <c r="N731" s="39">
        <v>0</v>
      </c>
      <c r="O731" s="39">
        <v>0</v>
      </c>
      <c r="P731" s="39">
        <v>0</v>
      </c>
      <c r="Q731" s="40">
        <v>0</v>
      </c>
      <c r="R731" s="39">
        <v>0</v>
      </c>
      <c r="S731" s="40">
        <v>0</v>
      </c>
      <c r="T731" s="39">
        <v>0</v>
      </c>
      <c r="U731" s="40">
        <v>0</v>
      </c>
      <c r="V731" s="40">
        <v>0</v>
      </c>
      <c r="W731" s="40">
        <v>0</v>
      </c>
      <c r="X731" s="39">
        <v>0</v>
      </c>
      <c r="Y731" s="40">
        <v>0</v>
      </c>
      <c r="Z731" s="39">
        <v>0</v>
      </c>
      <c r="AN731" s="6">
        <f>L731-M731</f>
        <v>0</v>
      </c>
    </row>
    <row r="732" spans="1:41" ht="60" customHeight="1">
      <c r="A732" s="144"/>
      <c r="B732" s="139"/>
      <c r="C732" s="110"/>
      <c r="D732" s="171"/>
      <c r="E732" s="38" t="s">
        <v>21</v>
      </c>
      <c r="F732" s="39">
        <f t="shared" ref="F732:F736" si="338">G732+I732+J732+L732+Q732+S732+U732+V732+W732+Y732+Z732</f>
        <v>0</v>
      </c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41" ht="120" customHeight="1">
      <c r="A733" s="144"/>
      <c r="B733" s="139"/>
      <c r="C733" s="110"/>
      <c r="D733" s="171" t="s">
        <v>22</v>
      </c>
      <c r="E733" s="38" t="s">
        <v>23</v>
      </c>
      <c r="F733" s="39">
        <f t="shared" si="338"/>
        <v>0</v>
      </c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41" ht="30" customHeight="1">
      <c r="A734" s="144"/>
      <c r="B734" s="139"/>
      <c r="C734" s="110"/>
      <c r="D734" s="171"/>
      <c r="E734" s="38" t="s">
        <v>24</v>
      </c>
      <c r="F734" s="39">
        <f t="shared" si="338"/>
        <v>0</v>
      </c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41" ht="30" customHeight="1">
      <c r="A735" s="144"/>
      <c r="B735" s="139"/>
      <c r="C735" s="110"/>
      <c r="D735" s="171"/>
      <c r="E735" s="38" t="s">
        <v>25</v>
      </c>
      <c r="F735" s="39">
        <f t="shared" si="338"/>
        <v>0</v>
      </c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41" ht="30" customHeight="1">
      <c r="A736" s="144"/>
      <c r="B736" s="139"/>
      <c r="C736" s="110"/>
      <c r="D736" s="171"/>
      <c r="E736" s="38" t="s">
        <v>26</v>
      </c>
      <c r="F736" s="39">
        <f t="shared" si="338"/>
        <v>0</v>
      </c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41" ht="30" customHeight="1">
      <c r="A737" s="144"/>
      <c r="B737" s="139"/>
      <c r="C737" s="110"/>
      <c r="D737" s="181" t="s">
        <v>27</v>
      </c>
      <c r="E737" s="181"/>
      <c r="F737" s="39">
        <f>F731+F732+F733+F734+F735+F736</f>
        <v>517991.92</v>
      </c>
      <c r="G737" s="39">
        <f t="shared" ref="G737:Z737" si="339">G731+G732+G733+G734+G735+G736</f>
        <v>0</v>
      </c>
      <c r="H737" s="39">
        <f t="shared" si="339"/>
        <v>0</v>
      </c>
      <c r="I737" s="39">
        <f t="shared" si="339"/>
        <v>0</v>
      </c>
      <c r="J737" s="39">
        <f t="shared" si="339"/>
        <v>517991.92</v>
      </c>
      <c r="K737" s="39">
        <f t="shared" si="339"/>
        <v>0</v>
      </c>
      <c r="L737" s="39">
        <f t="shared" si="339"/>
        <v>0</v>
      </c>
      <c r="M737" s="39">
        <f t="shared" si="339"/>
        <v>0</v>
      </c>
      <c r="N737" s="39">
        <f t="shared" si="339"/>
        <v>0</v>
      </c>
      <c r="O737" s="39">
        <f t="shared" si="339"/>
        <v>0</v>
      </c>
      <c r="P737" s="39">
        <f t="shared" si="339"/>
        <v>0</v>
      </c>
      <c r="Q737" s="39">
        <f t="shared" si="339"/>
        <v>0</v>
      </c>
      <c r="R737" s="39">
        <f t="shared" si="339"/>
        <v>0</v>
      </c>
      <c r="S737" s="39">
        <f t="shared" si="339"/>
        <v>0</v>
      </c>
      <c r="T737" s="39">
        <f t="shared" si="339"/>
        <v>0</v>
      </c>
      <c r="U737" s="39">
        <f t="shared" si="339"/>
        <v>0</v>
      </c>
      <c r="V737" s="39">
        <f t="shared" si="339"/>
        <v>0</v>
      </c>
      <c r="W737" s="39">
        <f t="shared" si="339"/>
        <v>0</v>
      </c>
      <c r="X737" s="39">
        <f t="shared" si="339"/>
        <v>0</v>
      </c>
      <c r="Y737" s="39">
        <f t="shared" si="339"/>
        <v>0</v>
      </c>
      <c r="Z737" s="39">
        <f t="shared" si="339"/>
        <v>0</v>
      </c>
      <c r="AN737" s="6">
        <f>L737-M737</f>
        <v>0</v>
      </c>
      <c r="AO737" s="14"/>
    </row>
    <row r="738" spans="1:41" ht="75" customHeight="1">
      <c r="A738" s="144"/>
      <c r="B738" s="139"/>
      <c r="C738" s="110"/>
      <c r="D738" s="127" t="s">
        <v>45</v>
      </c>
      <c r="E738" s="128"/>
      <c r="F738" s="41">
        <f>ROUND(F737/C731,2)</f>
        <v>974.64</v>
      </c>
      <c r="G738" s="41">
        <f>ROUND(G737/C731,2)</f>
        <v>0</v>
      </c>
      <c r="H738" s="41">
        <f>ROUND(H737/C731,2)</f>
        <v>0</v>
      </c>
      <c r="I738" s="41">
        <f>ROUND(I737/C731,2)</f>
        <v>0</v>
      </c>
      <c r="J738" s="41">
        <f>ROUND(J737/C731,2)</f>
        <v>974.64</v>
      </c>
      <c r="K738" s="41">
        <f>ROUND(K737/C731,2)</f>
        <v>0</v>
      </c>
      <c r="L738" s="41">
        <f>ROUND(L737/C731,2)</f>
        <v>0</v>
      </c>
      <c r="M738" s="41">
        <f>ROUND(M737/C731,2)</f>
        <v>0</v>
      </c>
      <c r="N738" s="41">
        <f>ROUND(N737/C731,2)</f>
        <v>0</v>
      </c>
      <c r="O738" s="41">
        <f>ROUND(O737/C731,2)</f>
        <v>0</v>
      </c>
      <c r="P738" s="41">
        <f>ROUND(P737/C731,2)</f>
        <v>0</v>
      </c>
      <c r="Q738" s="41">
        <f>ROUND(Q737/C731,2)</f>
        <v>0</v>
      </c>
      <c r="R738" s="41">
        <f>ROUND(R737/C731,2)</f>
        <v>0</v>
      </c>
      <c r="S738" s="41">
        <f>ROUND(S737/C731,2)</f>
        <v>0</v>
      </c>
      <c r="T738" s="41">
        <f>ROUND(T737/C731,2)</f>
        <v>0</v>
      </c>
      <c r="U738" s="41">
        <f>ROUND(U737/C731,2)</f>
        <v>0</v>
      </c>
      <c r="V738" s="41">
        <f>ROUND(V737/C731,2)</f>
        <v>0</v>
      </c>
      <c r="W738" s="41">
        <f>ROUND(W737/C731,2)</f>
        <v>0</v>
      </c>
      <c r="X738" s="41">
        <f>ROUND(X737/C731,2)</f>
        <v>0</v>
      </c>
      <c r="Y738" s="41">
        <f>ROUND(Y737/C731,2)</f>
        <v>0</v>
      </c>
      <c r="Z738" s="41">
        <f>ROUND(Z737/C731,2)</f>
        <v>0</v>
      </c>
      <c r="AC738" s="8" t="b">
        <v>0</v>
      </c>
      <c r="AD738" s="8" t="b">
        <v>0</v>
      </c>
      <c r="AE738" s="8" t="b">
        <v>0</v>
      </c>
      <c r="AF738" s="8" t="b">
        <v>0</v>
      </c>
      <c r="AG738" s="8" t="b">
        <v>0</v>
      </c>
      <c r="AH738" s="8" t="b">
        <v>0</v>
      </c>
      <c r="AI738" s="8" t="b">
        <v>0</v>
      </c>
      <c r="AJ738" s="8" t="b">
        <v>0</v>
      </c>
      <c r="AK738" s="8" t="b">
        <v>0</v>
      </c>
      <c r="AL738" s="8" t="b">
        <v>0</v>
      </c>
    </row>
    <row r="739" spans="1:41" ht="90" customHeight="1">
      <c r="A739" s="144"/>
      <c r="B739" s="140"/>
      <c r="C739" s="110"/>
      <c r="D739" s="127" t="s">
        <v>46</v>
      </c>
      <c r="E739" s="128"/>
      <c r="F739" s="39" t="s">
        <v>28</v>
      </c>
      <c r="G739" s="42">
        <f>IF(AC739=FALSE,0,AC739)</f>
        <v>0</v>
      </c>
      <c r="H739" s="42" t="s">
        <v>28</v>
      </c>
      <c r="I739" s="42">
        <f>IF(AD739=FALSE,0,AD739)</f>
        <v>0</v>
      </c>
      <c r="J739" s="42">
        <f>IF(AE739=FALSE,0,AE739)</f>
        <v>974.64</v>
      </c>
      <c r="K739" s="42" t="s">
        <v>28</v>
      </c>
      <c r="L739" s="42">
        <f>IF(AF739=FALSE,0,AF739)</f>
        <v>0</v>
      </c>
      <c r="M739" s="42" t="s">
        <v>28</v>
      </c>
      <c r="N739" s="42" t="s">
        <v>28</v>
      </c>
      <c r="O739" s="42" t="s">
        <v>28</v>
      </c>
      <c r="P739" s="42" t="s">
        <v>28</v>
      </c>
      <c r="Q739" s="42">
        <f>IF(AG739=FALSE,0,AG739)</f>
        <v>0</v>
      </c>
      <c r="R739" s="42" t="s">
        <v>28</v>
      </c>
      <c r="S739" s="42">
        <f>IF(AH739=FALSE,0,AH739)</f>
        <v>0</v>
      </c>
      <c r="T739" s="42" t="s">
        <v>28</v>
      </c>
      <c r="U739" s="42">
        <f>IF(AI739=FALSE,0,AI739)</f>
        <v>0</v>
      </c>
      <c r="V739" s="42">
        <f>IF(AJ739=FALSE,0,AJ739)</f>
        <v>0</v>
      </c>
      <c r="W739" s="42">
        <f>IF(AK739=FALSE,0,AK739)</f>
        <v>0</v>
      </c>
      <c r="X739" s="42" t="s">
        <v>28</v>
      </c>
      <c r="Y739" s="42">
        <f>IF(AL739=FALSE,0,AL739)</f>
        <v>0</v>
      </c>
      <c r="Z739" s="42" t="s">
        <v>28</v>
      </c>
      <c r="AC739" s="8" t="b">
        <v>0</v>
      </c>
      <c r="AD739" s="8" t="b">
        <v>0</v>
      </c>
      <c r="AE739" s="8">
        <v>974.64</v>
      </c>
      <c r="AF739" s="8" t="b">
        <v>0</v>
      </c>
      <c r="AG739" s="8" t="b">
        <v>0</v>
      </c>
      <c r="AH739" s="8" t="b">
        <v>0</v>
      </c>
      <c r="AI739" s="8" t="b">
        <v>0</v>
      </c>
      <c r="AJ739" s="8" t="b">
        <v>0</v>
      </c>
      <c r="AK739" s="8" t="b">
        <v>0</v>
      </c>
      <c r="AL739" s="8" t="b">
        <v>0</v>
      </c>
    </row>
    <row r="740" spans="1:41" ht="30" customHeight="1">
      <c r="A740" s="144" t="s">
        <v>42</v>
      </c>
      <c r="B740" s="138" t="s">
        <v>129</v>
      </c>
      <c r="C740" s="110">
        <v>532.28</v>
      </c>
      <c r="D740" s="171" t="s">
        <v>19</v>
      </c>
      <c r="E740" s="38" t="s">
        <v>20</v>
      </c>
      <c r="F740" s="39">
        <f>G740+I740+J740+L740+Q740+S740+U740+V740+W740+Y740+Z740</f>
        <v>518781.38</v>
      </c>
      <c r="G740" s="40">
        <v>0</v>
      </c>
      <c r="H740" s="39">
        <v>0</v>
      </c>
      <c r="I740" s="40">
        <v>0</v>
      </c>
      <c r="J740" s="40">
        <v>518781.38</v>
      </c>
      <c r="K740" s="39">
        <v>0</v>
      </c>
      <c r="L740" s="40">
        <v>0</v>
      </c>
      <c r="M740" s="39">
        <v>0</v>
      </c>
      <c r="N740" s="39">
        <v>0</v>
      </c>
      <c r="O740" s="39">
        <v>0</v>
      </c>
      <c r="P740" s="39">
        <v>0</v>
      </c>
      <c r="Q740" s="40">
        <v>0</v>
      </c>
      <c r="R740" s="39">
        <v>0</v>
      </c>
      <c r="S740" s="40">
        <v>0</v>
      </c>
      <c r="T740" s="39">
        <v>0</v>
      </c>
      <c r="U740" s="40">
        <v>0</v>
      </c>
      <c r="V740" s="40">
        <v>0</v>
      </c>
      <c r="W740" s="40">
        <v>0</v>
      </c>
      <c r="X740" s="39">
        <v>0</v>
      </c>
      <c r="Y740" s="40">
        <v>0</v>
      </c>
      <c r="Z740" s="39">
        <v>0</v>
      </c>
      <c r="AA740" s="10"/>
      <c r="AN740" s="6">
        <f>L740-M740</f>
        <v>0</v>
      </c>
    </row>
    <row r="741" spans="1:41" ht="60" customHeight="1">
      <c r="A741" s="144"/>
      <c r="B741" s="139"/>
      <c r="C741" s="110"/>
      <c r="D741" s="171"/>
      <c r="E741" s="38" t="s">
        <v>21</v>
      </c>
      <c r="F741" s="39">
        <f t="shared" ref="F741:F745" si="340">G741+I741+J741+L741+Q741+S741+U741+V741+W741+Y741+Z741</f>
        <v>0</v>
      </c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41" ht="120" customHeight="1">
      <c r="A742" s="144"/>
      <c r="B742" s="139"/>
      <c r="C742" s="110"/>
      <c r="D742" s="171" t="s">
        <v>22</v>
      </c>
      <c r="E742" s="38" t="s">
        <v>23</v>
      </c>
      <c r="F742" s="39">
        <f t="shared" si="340"/>
        <v>0</v>
      </c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41" ht="30" customHeight="1">
      <c r="A743" s="144"/>
      <c r="B743" s="139"/>
      <c r="C743" s="110"/>
      <c r="D743" s="171"/>
      <c r="E743" s="38" t="s">
        <v>24</v>
      </c>
      <c r="F743" s="39">
        <f t="shared" si="340"/>
        <v>0</v>
      </c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41" ht="30" customHeight="1">
      <c r="A744" s="144"/>
      <c r="B744" s="139"/>
      <c r="C744" s="110"/>
      <c r="D744" s="171"/>
      <c r="E744" s="38" t="s">
        <v>25</v>
      </c>
      <c r="F744" s="39">
        <f t="shared" si="340"/>
        <v>0</v>
      </c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41" ht="30" customHeight="1">
      <c r="A745" s="144"/>
      <c r="B745" s="139"/>
      <c r="C745" s="110"/>
      <c r="D745" s="171"/>
      <c r="E745" s="38" t="s">
        <v>26</v>
      </c>
      <c r="F745" s="39">
        <f t="shared" si="340"/>
        <v>0</v>
      </c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41" ht="30" customHeight="1">
      <c r="A746" s="144"/>
      <c r="B746" s="139"/>
      <c r="C746" s="110"/>
      <c r="D746" s="181" t="s">
        <v>27</v>
      </c>
      <c r="E746" s="181"/>
      <c r="F746" s="39">
        <f>F740+F741+F742+F743+F744+F745</f>
        <v>518781.38</v>
      </c>
      <c r="G746" s="39">
        <f t="shared" ref="G746:Z746" si="341">G740+G741+G742+G743+G744+G745</f>
        <v>0</v>
      </c>
      <c r="H746" s="39">
        <f t="shared" si="341"/>
        <v>0</v>
      </c>
      <c r="I746" s="39">
        <f t="shared" si="341"/>
        <v>0</v>
      </c>
      <c r="J746" s="39">
        <f t="shared" si="341"/>
        <v>518781.38</v>
      </c>
      <c r="K746" s="39">
        <f t="shared" si="341"/>
        <v>0</v>
      </c>
      <c r="L746" s="39">
        <f t="shared" si="341"/>
        <v>0</v>
      </c>
      <c r="M746" s="39">
        <f t="shared" si="341"/>
        <v>0</v>
      </c>
      <c r="N746" s="39">
        <f t="shared" si="341"/>
        <v>0</v>
      </c>
      <c r="O746" s="39">
        <f t="shared" si="341"/>
        <v>0</v>
      </c>
      <c r="P746" s="39">
        <f t="shared" si="341"/>
        <v>0</v>
      </c>
      <c r="Q746" s="39">
        <f t="shared" si="341"/>
        <v>0</v>
      </c>
      <c r="R746" s="39">
        <f t="shared" si="341"/>
        <v>0</v>
      </c>
      <c r="S746" s="39">
        <f t="shared" si="341"/>
        <v>0</v>
      </c>
      <c r="T746" s="39">
        <f t="shared" si="341"/>
        <v>0</v>
      </c>
      <c r="U746" s="39">
        <f t="shared" si="341"/>
        <v>0</v>
      </c>
      <c r="V746" s="39">
        <f t="shared" si="341"/>
        <v>0</v>
      </c>
      <c r="W746" s="39">
        <f t="shared" si="341"/>
        <v>0</v>
      </c>
      <c r="X746" s="39">
        <f t="shared" si="341"/>
        <v>0</v>
      </c>
      <c r="Y746" s="39">
        <f t="shared" si="341"/>
        <v>0</v>
      </c>
      <c r="Z746" s="39">
        <f t="shared" si="341"/>
        <v>0</v>
      </c>
      <c r="AN746" s="6">
        <f>L746-M746</f>
        <v>0</v>
      </c>
      <c r="AO746" s="14"/>
    </row>
    <row r="747" spans="1:41" ht="75" customHeight="1">
      <c r="A747" s="144"/>
      <c r="B747" s="139"/>
      <c r="C747" s="110"/>
      <c r="D747" s="127" t="s">
        <v>45</v>
      </c>
      <c r="E747" s="128"/>
      <c r="F747" s="41">
        <f>ROUND(F746/C740,2)</f>
        <v>974.64</v>
      </c>
      <c r="G747" s="41">
        <f>ROUND(G746/C740,2)</f>
        <v>0</v>
      </c>
      <c r="H747" s="41">
        <f>ROUND(H746/C740,2)</f>
        <v>0</v>
      </c>
      <c r="I747" s="41">
        <f>ROUND(I746/C740,2)</f>
        <v>0</v>
      </c>
      <c r="J747" s="41">
        <f>ROUND(J746/C740,2)</f>
        <v>974.64</v>
      </c>
      <c r="K747" s="41">
        <f>ROUND(K746/C740,2)</f>
        <v>0</v>
      </c>
      <c r="L747" s="41">
        <f>ROUND(L746/C740,2)</f>
        <v>0</v>
      </c>
      <c r="M747" s="41">
        <f>ROUND(M746/C740,2)</f>
        <v>0</v>
      </c>
      <c r="N747" s="41">
        <f>ROUND(N746/C740,2)</f>
        <v>0</v>
      </c>
      <c r="O747" s="41">
        <f>ROUND(O746/C740,2)</f>
        <v>0</v>
      </c>
      <c r="P747" s="41">
        <f>ROUND(P746/C740,2)</f>
        <v>0</v>
      </c>
      <c r="Q747" s="41">
        <f>ROUND(Q746/C740,2)</f>
        <v>0</v>
      </c>
      <c r="R747" s="41">
        <f>ROUND(R746/C740,2)</f>
        <v>0</v>
      </c>
      <c r="S747" s="41">
        <f>ROUND(S746/C740,2)</f>
        <v>0</v>
      </c>
      <c r="T747" s="41">
        <f>ROUND(T746/C740,2)</f>
        <v>0</v>
      </c>
      <c r="U747" s="41">
        <f>ROUND(U746/C740,2)</f>
        <v>0</v>
      </c>
      <c r="V747" s="41">
        <f>ROUND(V746/C740,2)</f>
        <v>0</v>
      </c>
      <c r="W747" s="41">
        <f>ROUND(W746/C740,2)</f>
        <v>0</v>
      </c>
      <c r="X747" s="41">
        <f>ROUND(X746/C740,2)</f>
        <v>0</v>
      </c>
      <c r="Y747" s="41">
        <f>ROUND(Y746/C740,2)</f>
        <v>0</v>
      </c>
      <c r="Z747" s="41">
        <f>ROUND(Z746/C740,2)</f>
        <v>0</v>
      </c>
      <c r="AC747" s="8" t="b">
        <v>0</v>
      </c>
      <c r="AD747" s="8" t="b">
        <v>0</v>
      </c>
      <c r="AE747" s="8" t="b">
        <v>0</v>
      </c>
      <c r="AF747" s="8" t="b">
        <v>0</v>
      </c>
      <c r="AG747" s="8" t="b">
        <v>0</v>
      </c>
      <c r="AH747" s="8" t="b">
        <v>0</v>
      </c>
      <c r="AI747" s="8" t="b">
        <v>0</v>
      </c>
      <c r="AJ747" s="8" t="b">
        <v>0</v>
      </c>
      <c r="AK747" s="8" t="b">
        <v>0</v>
      </c>
      <c r="AL747" s="8" t="b">
        <v>0</v>
      </c>
    </row>
    <row r="748" spans="1:41" ht="90" customHeight="1">
      <c r="A748" s="144"/>
      <c r="B748" s="140"/>
      <c r="C748" s="110"/>
      <c r="D748" s="127" t="s">
        <v>46</v>
      </c>
      <c r="E748" s="128"/>
      <c r="F748" s="39" t="s">
        <v>28</v>
      </c>
      <c r="G748" s="42">
        <f>IF(AC748=FALSE,0,AC748)</f>
        <v>0</v>
      </c>
      <c r="H748" s="42" t="s">
        <v>28</v>
      </c>
      <c r="I748" s="42">
        <f>IF(AD748=FALSE,0,AD748)</f>
        <v>0</v>
      </c>
      <c r="J748" s="42">
        <f>IF(AE748=FALSE,0,AE748)</f>
        <v>974.64</v>
      </c>
      <c r="K748" s="42" t="s">
        <v>28</v>
      </c>
      <c r="L748" s="42">
        <f>IF(AF748=FALSE,0,AF748)</f>
        <v>0</v>
      </c>
      <c r="M748" s="42" t="s">
        <v>28</v>
      </c>
      <c r="N748" s="42" t="s">
        <v>28</v>
      </c>
      <c r="O748" s="42" t="s">
        <v>28</v>
      </c>
      <c r="P748" s="42" t="s">
        <v>28</v>
      </c>
      <c r="Q748" s="42">
        <f>IF(AG748=FALSE,0,AG748)</f>
        <v>0</v>
      </c>
      <c r="R748" s="42" t="s">
        <v>28</v>
      </c>
      <c r="S748" s="42">
        <f>IF(AH748=FALSE,0,AH748)</f>
        <v>0</v>
      </c>
      <c r="T748" s="42" t="s">
        <v>28</v>
      </c>
      <c r="U748" s="42">
        <f>IF(AI748=FALSE,0,AI748)</f>
        <v>0</v>
      </c>
      <c r="V748" s="42">
        <f>IF(AJ748=FALSE,0,AJ748)</f>
        <v>0</v>
      </c>
      <c r="W748" s="42">
        <f>IF(AK748=FALSE,0,AK748)</f>
        <v>0</v>
      </c>
      <c r="X748" s="42" t="s">
        <v>28</v>
      </c>
      <c r="Y748" s="42">
        <f>IF(AL748=FALSE,0,AL748)</f>
        <v>0</v>
      </c>
      <c r="Z748" s="42" t="s">
        <v>28</v>
      </c>
      <c r="AC748" s="8" t="b">
        <v>0</v>
      </c>
      <c r="AD748" s="8" t="b">
        <v>0</v>
      </c>
      <c r="AE748" s="8">
        <v>974.64</v>
      </c>
      <c r="AF748" s="8" t="b">
        <v>0</v>
      </c>
      <c r="AG748" s="8" t="b">
        <v>0</v>
      </c>
      <c r="AH748" s="8" t="b">
        <v>0</v>
      </c>
      <c r="AI748" s="8" t="b">
        <v>0</v>
      </c>
      <c r="AJ748" s="8" t="b">
        <v>0</v>
      </c>
      <c r="AK748" s="8" t="b">
        <v>0</v>
      </c>
      <c r="AL748" s="8" t="b">
        <v>0</v>
      </c>
    </row>
    <row r="749" spans="1:41" ht="30" customHeight="1">
      <c r="A749" s="144" t="s">
        <v>64</v>
      </c>
      <c r="B749" s="138" t="s">
        <v>130</v>
      </c>
      <c r="C749" s="110">
        <v>532.74</v>
      </c>
      <c r="D749" s="171" t="s">
        <v>19</v>
      </c>
      <c r="E749" s="38" t="s">
        <v>20</v>
      </c>
      <c r="F749" s="39">
        <f>G749+I749+J749+L749+Q749+S749+U749+V749+W749+Y749+Z749</f>
        <v>914970.29999999993</v>
      </c>
      <c r="G749" s="40">
        <v>0</v>
      </c>
      <c r="H749" s="39">
        <v>0</v>
      </c>
      <c r="I749" s="40">
        <v>0</v>
      </c>
      <c r="J749" s="40">
        <v>0</v>
      </c>
      <c r="K749" s="39">
        <v>0</v>
      </c>
      <c r="L749" s="40">
        <v>531557.31999999995</v>
      </c>
      <c r="M749" s="39">
        <v>531557.31999999995</v>
      </c>
      <c r="N749" s="39">
        <v>0</v>
      </c>
      <c r="O749" s="39">
        <v>0</v>
      </c>
      <c r="P749" s="39">
        <v>0</v>
      </c>
      <c r="Q749" s="40">
        <v>383412.98</v>
      </c>
      <c r="R749" s="39">
        <v>0</v>
      </c>
      <c r="S749" s="40">
        <v>0</v>
      </c>
      <c r="T749" s="39">
        <v>0</v>
      </c>
      <c r="U749" s="40">
        <v>0</v>
      </c>
      <c r="V749" s="40">
        <v>0</v>
      </c>
      <c r="W749" s="40">
        <v>0</v>
      </c>
      <c r="X749" s="39">
        <v>0</v>
      </c>
      <c r="Y749" s="40">
        <v>0</v>
      </c>
      <c r="Z749" s="39">
        <v>0</v>
      </c>
      <c r="AN749" s="6">
        <f>L749-M749</f>
        <v>0</v>
      </c>
    </row>
    <row r="750" spans="1:41" ht="60" customHeight="1">
      <c r="A750" s="144"/>
      <c r="B750" s="139"/>
      <c r="C750" s="110"/>
      <c r="D750" s="171"/>
      <c r="E750" s="38" t="s">
        <v>21</v>
      </c>
      <c r="F750" s="39">
        <f t="shared" ref="F750:F754" si="342">G750+I750+J750+L750+Q750+S750+U750+V750+W750+Y750+Z750</f>
        <v>0</v>
      </c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41" ht="120" customHeight="1">
      <c r="A751" s="144"/>
      <c r="B751" s="139"/>
      <c r="C751" s="110"/>
      <c r="D751" s="171" t="s">
        <v>22</v>
      </c>
      <c r="E751" s="38" t="s">
        <v>23</v>
      </c>
      <c r="F751" s="39">
        <f t="shared" si="342"/>
        <v>0</v>
      </c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41" ht="30" customHeight="1">
      <c r="A752" s="144"/>
      <c r="B752" s="139"/>
      <c r="C752" s="110"/>
      <c r="D752" s="171"/>
      <c r="E752" s="38" t="s">
        <v>24</v>
      </c>
      <c r="F752" s="39">
        <f t="shared" si="342"/>
        <v>0</v>
      </c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41" ht="30" customHeight="1">
      <c r="A753" s="144"/>
      <c r="B753" s="139"/>
      <c r="C753" s="110"/>
      <c r="D753" s="171"/>
      <c r="E753" s="38" t="s">
        <v>25</v>
      </c>
      <c r="F753" s="39">
        <f t="shared" si="342"/>
        <v>0</v>
      </c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41" ht="30" customHeight="1">
      <c r="A754" s="144"/>
      <c r="B754" s="139"/>
      <c r="C754" s="110"/>
      <c r="D754" s="171"/>
      <c r="E754" s="38" t="s">
        <v>26</v>
      </c>
      <c r="F754" s="39">
        <f t="shared" si="342"/>
        <v>0</v>
      </c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41" ht="30" customHeight="1">
      <c r="A755" s="144"/>
      <c r="B755" s="139"/>
      <c r="C755" s="110"/>
      <c r="D755" s="181" t="s">
        <v>27</v>
      </c>
      <c r="E755" s="181"/>
      <c r="F755" s="39">
        <f>F749+F750+F751+F752+F753+F754</f>
        <v>914970.29999999993</v>
      </c>
      <c r="G755" s="39">
        <f t="shared" ref="G755:Z755" si="343">G749+G750+G751+G752+G753+G754</f>
        <v>0</v>
      </c>
      <c r="H755" s="39">
        <f t="shared" si="343"/>
        <v>0</v>
      </c>
      <c r="I755" s="39">
        <f t="shared" si="343"/>
        <v>0</v>
      </c>
      <c r="J755" s="39">
        <f t="shared" si="343"/>
        <v>0</v>
      </c>
      <c r="K755" s="39">
        <f t="shared" si="343"/>
        <v>0</v>
      </c>
      <c r="L755" s="39">
        <f t="shared" si="343"/>
        <v>531557.31999999995</v>
      </c>
      <c r="M755" s="39">
        <f t="shared" si="343"/>
        <v>531557.31999999995</v>
      </c>
      <c r="N755" s="39">
        <f t="shared" si="343"/>
        <v>0</v>
      </c>
      <c r="O755" s="39">
        <f t="shared" si="343"/>
        <v>0</v>
      </c>
      <c r="P755" s="39">
        <f t="shared" si="343"/>
        <v>0</v>
      </c>
      <c r="Q755" s="39">
        <f t="shared" si="343"/>
        <v>383412.98</v>
      </c>
      <c r="R755" s="39">
        <f t="shared" si="343"/>
        <v>0</v>
      </c>
      <c r="S755" s="39">
        <f t="shared" si="343"/>
        <v>0</v>
      </c>
      <c r="T755" s="39">
        <f t="shared" si="343"/>
        <v>0</v>
      </c>
      <c r="U755" s="39">
        <f t="shared" si="343"/>
        <v>0</v>
      </c>
      <c r="V755" s="39">
        <f t="shared" si="343"/>
        <v>0</v>
      </c>
      <c r="W755" s="39">
        <f t="shared" si="343"/>
        <v>0</v>
      </c>
      <c r="X755" s="39">
        <f t="shared" si="343"/>
        <v>0</v>
      </c>
      <c r="Y755" s="39">
        <f t="shared" si="343"/>
        <v>0</v>
      </c>
      <c r="Z755" s="39">
        <f t="shared" si="343"/>
        <v>0</v>
      </c>
      <c r="AN755" s="6">
        <f>L755-M755</f>
        <v>0</v>
      </c>
      <c r="AO755" s="14"/>
    </row>
    <row r="756" spans="1:41" ht="75" customHeight="1">
      <c r="A756" s="144"/>
      <c r="B756" s="139"/>
      <c r="C756" s="110"/>
      <c r="D756" s="127" t="s">
        <v>45</v>
      </c>
      <c r="E756" s="128"/>
      <c r="F756" s="41">
        <f>ROUND(F755/C749,2)</f>
        <v>1717.48</v>
      </c>
      <c r="G756" s="41">
        <f>ROUND(G755/C749,2)</f>
        <v>0</v>
      </c>
      <c r="H756" s="41">
        <f>ROUND(H755/C749,2)</f>
        <v>0</v>
      </c>
      <c r="I756" s="41">
        <f>ROUND(I755/C749,2)</f>
        <v>0</v>
      </c>
      <c r="J756" s="41">
        <f>ROUND(J755/C749,2)</f>
        <v>0</v>
      </c>
      <c r="K756" s="41">
        <f>ROUND(K755/C749,2)</f>
        <v>0</v>
      </c>
      <c r="L756" s="41">
        <f>ROUND(L755/C749,2)</f>
        <v>997.78</v>
      </c>
      <c r="M756" s="41">
        <f>ROUND(M755/C749,2)</f>
        <v>997.78</v>
      </c>
      <c r="N756" s="41">
        <f>ROUND(N755/C749,2)</f>
        <v>0</v>
      </c>
      <c r="O756" s="41">
        <f>ROUND(O755/C749,2)</f>
        <v>0</v>
      </c>
      <c r="P756" s="41">
        <f>ROUND(P755/C749,2)</f>
        <v>0</v>
      </c>
      <c r="Q756" s="41">
        <f>ROUND(Q755/C749,2)</f>
        <v>719.7</v>
      </c>
      <c r="R756" s="41">
        <f>ROUND(R755/C749,2)</f>
        <v>0</v>
      </c>
      <c r="S756" s="41">
        <f>ROUND(S755/C749,2)</f>
        <v>0</v>
      </c>
      <c r="T756" s="41">
        <f>ROUND(T755/C749,2)</f>
        <v>0</v>
      </c>
      <c r="U756" s="41">
        <f>ROUND(U755/C749,2)</f>
        <v>0</v>
      </c>
      <c r="V756" s="41">
        <f>ROUND(V755/C749,2)</f>
        <v>0</v>
      </c>
      <c r="W756" s="41">
        <f>ROUND(W755/C749,2)</f>
        <v>0</v>
      </c>
      <c r="X756" s="41">
        <f>ROUND(X755/C749,2)</f>
        <v>0</v>
      </c>
      <c r="Y756" s="41">
        <f>ROUND(Y755/C749,2)</f>
        <v>0</v>
      </c>
      <c r="Z756" s="41">
        <f>ROUND(Z755/C749,2)</f>
        <v>0</v>
      </c>
      <c r="AC756" s="8" t="b">
        <v>0</v>
      </c>
      <c r="AD756" s="8" t="b">
        <v>0</v>
      </c>
      <c r="AE756" s="8" t="b">
        <v>0</v>
      </c>
      <c r="AF756" s="8" t="b">
        <v>0</v>
      </c>
      <c r="AG756" s="8" t="b">
        <v>0</v>
      </c>
      <c r="AH756" s="8" t="b">
        <v>0</v>
      </c>
      <c r="AI756" s="8" t="b">
        <v>0</v>
      </c>
      <c r="AJ756" s="8" t="b">
        <v>0</v>
      </c>
      <c r="AK756" s="8" t="b">
        <v>0</v>
      </c>
      <c r="AL756" s="8" t="b">
        <v>0</v>
      </c>
    </row>
    <row r="757" spans="1:41" ht="90" customHeight="1">
      <c r="A757" s="144"/>
      <c r="B757" s="140"/>
      <c r="C757" s="110"/>
      <c r="D757" s="127" t="s">
        <v>46</v>
      </c>
      <c r="E757" s="128"/>
      <c r="F757" s="39" t="s">
        <v>28</v>
      </c>
      <c r="G757" s="42">
        <f>IF(AC757=FALSE,0,AC757)</f>
        <v>0</v>
      </c>
      <c r="H757" s="42" t="s">
        <v>28</v>
      </c>
      <c r="I757" s="42">
        <f>IF(AD757=FALSE,0,AD757)</f>
        <v>0</v>
      </c>
      <c r="J757" s="42">
        <f>IF(AE757=FALSE,0,AE757)</f>
        <v>0</v>
      </c>
      <c r="K757" s="42" t="s">
        <v>28</v>
      </c>
      <c r="L757" s="42">
        <f>IF(AF757=FALSE,0,AF757)</f>
        <v>997.78</v>
      </c>
      <c r="M757" s="42" t="s">
        <v>28</v>
      </c>
      <c r="N757" s="42" t="s">
        <v>28</v>
      </c>
      <c r="O757" s="42" t="s">
        <v>28</v>
      </c>
      <c r="P757" s="42" t="s">
        <v>28</v>
      </c>
      <c r="Q757" s="42">
        <f>IF(AG757=FALSE,0,AG757)</f>
        <v>719.7</v>
      </c>
      <c r="R757" s="42" t="s">
        <v>28</v>
      </c>
      <c r="S757" s="42">
        <f>IF(AH757=FALSE,0,AH757)</f>
        <v>0</v>
      </c>
      <c r="T757" s="42" t="s">
        <v>28</v>
      </c>
      <c r="U757" s="42">
        <f>IF(AI757=FALSE,0,AI757)</f>
        <v>0</v>
      </c>
      <c r="V757" s="42">
        <f>IF(AJ757=FALSE,0,AJ757)</f>
        <v>0</v>
      </c>
      <c r="W757" s="42">
        <f>IF(AK757=FALSE,0,AK757)</f>
        <v>0</v>
      </c>
      <c r="X757" s="42" t="s">
        <v>28</v>
      </c>
      <c r="Y757" s="42">
        <f>IF(AL757=FALSE,0,AL757)</f>
        <v>0</v>
      </c>
      <c r="Z757" s="42" t="s">
        <v>28</v>
      </c>
      <c r="AC757" s="8" t="b">
        <v>0</v>
      </c>
      <c r="AD757" s="8" t="b">
        <v>0</v>
      </c>
      <c r="AE757" s="8" t="b">
        <v>0</v>
      </c>
      <c r="AF757" s="8">
        <v>997.78</v>
      </c>
      <c r="AG757" s="8">
        <v>719.7</v>
      </c>
      <c r="AH757" s="8" t="b">
        <v>0</v>
      </c>
      <c r="AI757" s="8" t="b">
        <v>0</v>
      </c>
      <c r="AJ757" s="8" t="b">
        <v>0</v>
      </c>
      <c r="AK757" s="8" t="b">
        <v>0</v>
      </c>
      <c r="AL757" s="8" t="b">
        <v>0</v>
      </c>
    </row>
    <row r="758" spans="1:41" ht="30" customHeight="1">
      <c r="A758" s="144" t="s">
        <v>65</v>
      </c>
      <c r="B758" s="171" t="s">
        <v>314</v>
      </c>
      <c r="C758" s="141">
        <v>1914.03</v>
      </c>
      <c r="D758" s="171" t="s">
        <v>19</v>
      </c>
      <c r="E758" s="38" t="s">
        <v>20</v>
      </c>
      <c r="F758" s="39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C758" s="9"/>
      <c r="AD758" s="9"/>
      <c r="AE758" s="9"/>
      <c r="AF758" s="9"/>
      <c r="AG758" s="9"/>
      <c r="AH758" s="9"/>
      <c r="AI758" s="9"/>
      <c r="AJ758" s="9"/>
      <c r="AK758" s="9"/>
      <c r="AL758" s="9"/>
    </row>
    <row r="759" spans="1:41" ht="60" customHeight="1">
      <c r="A759" s="144"/>
      <c r="B759" s="171"/>
      <c r="C759" s="142"/>
      <c r="D759" s="171"/>
      <c r="E759" s="38" t="s">
        <v>21</v>
      </c>
      <c r="F759" s="39">
        <f t="shared" ref="F759:F763" si="344">G759+I759+J759+L759+Q759+S759+U759+V759+W759+Y759+Z759</f>
        <v>19000</v>
      </c>
      <c r="G759" s="42"/>
      <c r="H759" s="42"/>
      <c r="I759" s="42">
        <v>19000</v>
      </c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C759" s="9"/>
      <c r="AD759" s="9"/>
      <c r="AE759" s="9"/>
      <c r="AF759" s="9"/>
      <c r="AG759" s="9"/>
      <c r="AH759" s="9"/>
      <c r="AI759" s="9"/>
      <c r="AJ759" s="9"/>
      <c r="AK759" s="9"/>
      <c r="AL759" s="9"/>
    </row>
    <row r="760" spans="1:41" ht="105" customHeight="1">
      <c r="A760" s="144"/>
      <c r="B760" s="171"/>
      <c r="C760" s="142"/>
      <c r="D760" s="171" t="s">
        <v>22</v>
      </c>
      <c r="E760" s="38" t="s">
        <v>23</v>
      </c>
      <c r="F760" s="39">
        <f t="shared" si="344"/>
        <v>0</v>
      </c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C760" s="9"/>
      <c r="AD760" s="9"/>
      <c r="AE760" s="9"/>
      <c r="AF760" s="9"/>
      <c r="AG760" s="9"/>
      <c r="AH760" s="9"/>
      <c r="AI760" s="9"/>
      <c r="AJ760" s="9"/>
      <c r="AK760" s="9"/>
      <c r="AL760" s="9"/>
    </row>
    <row r="761" spans="1:41" ht="15" customHeight="1">
      <c r="A761" s="144"/>
      <c r="B761" s="171"/>
      <c r="C761" s="142"/>
      <c r="D761" s="171"/>
      <c r="E761" s="38" t="s">
        <v>24</v>
      </c>
      <c r="F761" s="39">
        <f t="shared" si="344"/>
        <v>1881000</v>
      </c>
      <c r="G761" s="42"/>
      <c r="H761" s="42"/>
      <c r="I761" s="42">
        <v>1881000</v>
      </c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C761" s="9"/>
      <c r="AD761" s="9"/>
      <c r="AE761" s="9"/>
      <c r="AF761" s="9"/>
      <c r="AG761" s="9"/>
      <c r="AH761" s="9"/>
      <c r="AI761" s="9"/>
      <c r="AJ761" s="9"/>
      <c r="AK761" s="9"/>
      <c r="AL761" s="9"/>
    </row>
    <row r="762" spans="1:41" ht="15" customHeight="1">
      <c r="A762" s="144"/>
      <c r="B762" s="171"/>
      <c r="C762" s="142"/>
      <c r="D762" s="171"/>
      <c r="E762" s="38" t="s">
        <v>25</v>
      </c>
      <c r="F762" s="39">
        <f t="shared" si="344"/>
        <v>0</v>
      </c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C762" s="9"/>
      <c r="AD762" s="9"/>
      <c r="AE762" s="9"/>
      <c r="AF762" s="9"/>
      <c r="AG762" s="9"/>
      <c r="AH762" s="9"/>
      <c r="AI762" s="9"/>
      <c r="AJ762" s="9"/>
      <c r="AK762" s="9"/>
      <c r="AL762" s="9"/>
    </row>
    <row r="763" spans="1:41" ht="15" customHeight="1">
      <c r="A763" s="144"/>
      <c r="B763" s="171"/>
      <c r="C763" s="142"/>
      <c r="D763" s="171"/>
      <c r="E763" s="38" t="s">
        <v>26</v>
      </c>
      <c r="F763" s="39">
        <f t="shared" si="344"/>
        <v>0</v>
      </c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C763" s="9"/>
      <c r="AD763" s="9"/>
      <c r="AE763" s="9"/>
      <c r="AF763" s="9"/>
      <c r="AG763" s="9"/>
      <c r="AH763" s="9"/>
      <c r="AI763" s="9"/>
      <c r="AJ763" s="9"/>
      <c r="AK763" s="9"/>
      <c r="AL763" s="9"/>
    </row>
    <row r="764" spans="1:41" ht="15" customHeight="1">
      <c r="A764" s="144"/>
      <c r="B764" s="171"/>
      <c r="C764" s="142"/>
      <c r="D764" s="181" t="s">
        <v>27</v>
      </c>
      <c r="E764" s="181"/>
      <c r="F764" s="39">
        <f>F758+F759+F760+F761+F762+F763</f>
        <v>1900000</v>
      </c>
      <c r="G764" s="39">
        <f t="shared" ref="G764:Z764" si="345">G758+G759+G760+G761+G762+G763</f>
        <v>0</v>
      </c>
      <c r="H764" s="39">
        <f t="shared" si="345"/>
        <v>0</v>
      </c>
      <c r="I764" s="39">
        <f t="shared" si="345"/>
        <v>1900000</v>
      </c>
      <c r="J764" s="39">
        <f t="shared" si="345"/>
        <v>0</v>
      </c>
      <c r="K764" s="39">
        <f t="shared" si="345"/>
        <v>0</v>
      </c>
      <c r="L764" s="39">
        <f t="shared" si="345"/>
        <v>0</v>
      </c>
      <c r="M764" s="39">
        <f t="shared" si="345"/>
        <v>0</v>
      </c>
      <c r="N764" s="39">
        <f t="shared" si="345"/>
        <v>0</v>
      </c>
      <c r="O764" s="39">
        <f t="shared" si="345"/>
        <v>0</v>
      </c>
      <c r="P764" s="39">
        <f t="shared" si="345"/>
        <v>0</v>
      </c>
      <c r="Q764" s="39">
        <f t="shared" si="345"/>
        <v>0</v>
      </c>
      <c r="R764" s="39">
        <f t="shared" si="345"/>
        <v>0</v>
      </c>
      <c r="S764" s="39">
        <f t="shared" si="345"/>
        <v>0</v>
      </c>
      <c r="T764" s="39">
        <f t="shared" si="345"/>
        <v>0</v>
      </c>
      <c r="U764" s="39">
        <f t="shared" si="345"/>
        <v>0</v>
      </c>
      <c r="V764" s="39">
        <f t="shared" si="345"/>
        <v>0</v>
      </c>
      <c r="W764" s="39">
        <f t="shared" si="345"/>
        <v>0</v>
      </c>
      <c r="X764" s="39">
        <f t="shared" si="345"/>
        <v>0</v>
      </c>
      <c r="Y764" s="39">
        <f t="shared" si="345"/>
        <v>0</v>
      </c>
      <c r="Z764" s="39">
        <f t="shared" si="345"/>
        <v>0</v>
      </c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O764" s="14"/>
    </row>
    <row r="765" spans="1:41" ht="15" customHeight="1">
      <c r="A765" s="144"/>
      <c r="B765" s="171"/>
      <c r="C765" s="142"/>
      <c r="D765" s="181" t="s">
        <v>45</v>
      </c>
      <c r="E765" s="181"/>
      <c r="F765" s="39" t="s">
        <v>339</v>
      </c>
      <c r="G765" s="39" t="s">
        <v>339</v>
      </c>
      <c r="H765" s="39" t="s">
        <v>339</v>
      </c>
      <c r="I765" s="42">
        <f>ROUND(I764/C758,2)</f>
        <v>992.67</v>
      </c>
      <c r="J765" s="42" t="s">
        <v>339</v>
      </c>
      <c r="K765" s="42" t="s">
        <v>339</v>
      </c>
      <c r="L765" s="42" t="s">
        <v>339</v>
      </c>
      <c r="M765" s="42" t="s">
        <v>339</v>
      </c>
      <c r="N765" s="42" t="s">
        <v>339</v>
      </c>
      <c r="O765" s="42" t="s">
        <v>339</v>
      </c>
      <c r="P765" s="42" t="s">
        <v>339</v>
      </c>
      <c r="Q765" s="42" t="s">
        <v>339</v>
      </c>
      <c r="R765" s="42" t="s">
        <v>339</v>
      </c>
      <c r="S765" s="42" t="s">
        <v>339</v>
      </c>
      <c r="T765" s="42" t="s">
        <v>339</v>
      </c>
      <c r="U765" s="42" t="s">
        <v>339</v>
      </c>
      <c r="V765" s="42" t="s">
        <v>339</v>
      </c>
      <c r="W765" s="42" t="s">
        <v>339</v>
      </c>
      <c r="X765" s="42" t="s">
        <v>339</v>
      </c>
      <c r="Y765" s="42" t="s">
        <v>339</v>
      </c>
      <c r="Z765" s="42" t="s">
        <v>339</v>
      </c>
      <c r="AC765" s="9"/>
      <c r="AD765" s="9"/>
      <c r="AE765" s="9"/>
      <c r="AF765" s="9"/>
      <c r="AG765" s="9"/>
      <c r="AH765" s="9"/>
      <c r="AI765" s="9"/>
      <c r="AJ765" s="9"/>
      <c r="AK765" s="9"/>
      <c r="AL765" s="9"/>
    </row>
    <row r="766" spans="1:41" ht="15" customHeight="1">
      <c r="A766" s="144"/>
      <c r="B766" s="171"/>
      <c r="C766" s="143"/>
      <c r="D766" s="181" t="s">
        <v>46</v>
      </c>
      <c r="E766" s="181"/>
      <c r="F766" s="39" t="s">
        <v>339</v>
      </c>
      <c r="G766" s="39" t="s">
        <v>339</v>
      </c>
      <c r="H766" s="39" t="s">
        <v>339</v>
      </c>
      <c r="I766" s="42">
        <v>1593.66</v>
      </c>
      <c r="J766" s="42" t="s">
        <v>339</v>
      </c>
      <c r="K766" s="42" t="s">
        <v>339</v>
      </c>
      <c r="L766" s="42" t="s">
        <v>339</v>
      </c>
      <c r="M766" s="42" t="s">
        <v>339</v>
      </c>
      <c r="N766" s="42" t="s">
        <v>339</v>
      </c>
      <c r="O766" s="42" t="s">
        <v>339</v>
      </c>
      <c r="P766" s="42" t="s">
        <v>339</v>
      </c>
      <c r="Q766" s="42" t="s">
        <v>339</v>
      </c>
      <c r="R766" s="42" t="s">
        <v>339</v>
      </c>
      <c r="S766" s="42" t="s">
        <v>339</v>
      </c>
      <c r="T766" s="42" t="s">
        <v>339</v>
      </c>
      <c r="U766" s="42" t="s">
        <v>339</v>
      </c>
      <c r="V766" s="42" t="s">
        <v>339</v>
      </c>
      <c r="W766" s="42" t="s">
        <v>339</v>
      </c>
      <c r="X766" s="42" t="s">
        <v>339</v>
      </c>
      <c r="Y766" s="42" t="s">
        <v>339</v>
      </c>
      <c r="Z766" s="42" t="s">
        <v>339</v>
      </c>
      <c r="AC766" s="8" t="b">
        <v>0</v>
      </c>
      <c r="AD766" s="8" t="b">
        <v>0</v>
      </c>
      <c r="AE766" s="8" t="b">
        <v>0</v>
      </c>
      <c r="AF766" s="8" t="b">
        <v>0</v>
      </c>
      <c r="AG766" s="8" t="b">
        <v>0</v>
      </c>
      <c r="AH766" s="8" t="b">
        <v>0</v>
      </c>
      <c r="AI766" s="8" t="b">
        <v>0</v>
      </c>
      <c r="AJ766" s="8" t="b">
        <v>0</v>
      </c>
      <c r="AK766" s="8" t="b">
        <v>0</v>
      </c>
      <c r="AL766" s="8" t="b">
        <v>0</v>
      </c>
    </row>
    <row r="767" spans="1:41" ht="30" hidden="1" customHeight="1">
      <c r="A767" s="144"/>
      <c r="B767" s="171"/>
      <c r="C767" s="141"/>
      <c r="D767" s="171" t="s">
        <v>19</v>
      </c>
      <c r="E767" s="38" t="s">
        <v>20</v>
      </c>
      <c r="F767" s="39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"/>
      <c r="AC767" s="9"/>
      <c r="AD767" s="9"/>
      <c r="AE767" s="9"/>
      <c r="AF767" s="9"/>
      <c r="AG767" s="9"/>
      <c r="AH767" s="9"/>
      <c r="AI767" s="9"/>
      <c r="AJ767" s="9"/>
      <c r="AK767" s="9"/>
      <c r="AL767" s="9"/>
    </row>
    <row r="768" spans="1:41" ht="60" hidden="1" customHeight="1">
      <c r="A768" s="144"/>
      <c r="B768" s="171"/>
      <c r="C768" s="142"/>
      <c r="D768" s="171"/>
      <c r="E768" s="38" t="s">
        <v>21</v>
      </c>
      <c r="F768" s="39">
        <f t="shared" ref="F768:F772" si="346">G768+I768+J768+L768+Q768+S768+U768+V768+W768+Y768+Z768</f>
        <v>0</v>
      </c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"/>
      <c r="AC768" s="9"/>
      <c r="AD768" s="9"/>
      <c r="AE768" s="9"/>
      <c r="AF768" s="9"/>
      <c r="AG768" s="9"/>
      <c r="AH768" s="9"/>
      <c r="AI768" s="9"/>
      <c r="AJ768" s="9"/>
      <c r="AK768" s="9"/>
      <c r="AL768" s="9"/>
    </row>
    <row r="769" spans="1:41" ht="105" hidden="1" customHeight="1">
      <c r="A769" s="144"/>
      <c r="B769" s="171"/>
      <c r="C769" s="142"/>
      <c r="D769" s="171" t="s">
        <v>22</v>
      </c>
      <c r="E769" s="38" t="s">
        <v>23</v>
      </c>
      <c r="F769" s="39">
        <f t="shared" si="346"/>
        <v>0</v>
      </c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"/>
      <c r="AC769" s="9"/>
      <c r="AD769" s="9"/>
      <c r="AE769" s="9"/>
      <c r="AF769" s="9"/>
      <c r="AG769" s="9"/>
      <c r="AH769" s="9"/>
      <c r="AI769" s="9"/>
      <c r="AJ769" s="9"/>
      <c r="AK769" s="9"/>
      <c r="AL769" s="9"/>
    </row>
    <row r="770" spans="1:41" ht="15" hidden="1" customHeight="1">
      <c r="A770" s="144"/>
      <c r="B770" s="171"/>
      <c r="C770" s="142"/>
      <c r="D770" s="171"/>
      <c r="E770" s="38" t="s">
        <v>24</v>
      </c>
      <c r="F770" s="39">
        <f t="shared" si="346"/>
        <v>0</v>
      </c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"/>
      <c r="AC770" s="9"/>
      <c r="AD770" s="9"/>
      <c r="AE770" s="9"/>
      <c r="AF770" s="9"/>
      <c r="AG770" s="9"/>
      <c r="AH770" s="9"/>
      <c r="AI770" s="9"/>
      <c r="AJ770" s="9"/>
      <c r="AK770" s="9"/>
      <c r="AL770" s="9"/>
    </row>
    <row r="771" spans="1:41" ht="15" hidden="1" customHeight="1">
      <c r="A771" s="144"/>
      <c r="B771" s="171"/>
      <c r="C771" s="142"/>
      <c r="D771" s="171"/>
      <c r="E771" s="38" t="s">
        <v>25</v>
      </c>
      <c r="F771" s="39">
        <f t="shared" si="346"/>
        <v>0</v>
      </c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"/>
      <c r="AC771" s="9"/>
      <c r="AD771" s="9"/>
      <c r="AE771" s="9"/>
      <c r="AF771" s="9"/>
      <c r="AG771" s="9"/>
      <c r="AH771" s="9"/>
      <c r="AI771" s="9"/>
      <c r="AJ771" s="9"/>
      <c r="AK771" s="9"/>
      <c r="AL771" s="9"/>
    </row>
    <row r="772" spans="1:41" ht="15" hidden="1" customHeight="1">
      <c r="A772" s="144"/>
      <c r="B772" s="171"/>
      <c r="C772" s="142"/>
      <c r="D772" s="171"/>
      <c r="E772" s="38" t="s">
        <v>26</v>
      </c>
      <c r="F772" s="39">
        <f t="shared" si="346"/>
        <v>0</v>
      </c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"/>
      <c r="AC772" s="9"/>
      <c r="AD772" s="9"/>
      <c r="AE772" s="9"/>
      <c r="AF772" s="9"/>
      <c r="AG772" s="9"/>
      <c r="AH772" s="9"/>
      <c r="AI772" s="9"/>
      <c r="AJ772" s="9"/>
      <c r="AK772" s="9"/>
      <c r="AL772" s="9"/>
    </row>
    <row r="773" spans="1:41" ht="15" hidden="1" customHeight="1">
      <c r="A773" s="144"/>
      <c r="B773" s="171"/>
      <c r="C773" s="142"/>
      <c r="D773" s="181" t="s">
        <v>27</v>
      </c>
      <c r="E773" s="181"/>
      <c r="F773" s="39">
        <f>F767+F768+F769+F770+F771+F772</f>
        <v>0</v>
      </c>
      <c r="G773" s="39">
        <f t="shared" ref="G773:Z773" si="347">G767+G768+G769+G770+G771+G772</f>
        <v>0</v>
      </c>
      <c r="H773" s="39">
        <f t="shared" si="347"/>
        <v>0</v>
      </c>
      <c r="I773" s="39">
        <f t="shared" si="347"/>
        <v>0</v>
      </c>
      <c r="J773" s="39">
        <f t="shared" si="347"/>
        <v>0</v>
      </c>
      <c r="K773" s="39">
        <f t="shared" si="347"/>
        <v>0</v>
      </c>
      <c r="L773" s="39">
        <f t="shared" si="347"/>
        <v>0</v>
      </c>
      <c r="M773" s="39">
        <f t="shared" si="347"/>
        <v>0</v>
      </c>
      <c r="N773" s="39">
        <f t="shared" si="347"/>
        <v>0</v>
      </c>
      <c r="O773" s="39">
        <f t="shared" si="347"/>
        <v>0</v>
      </c>
      <c r="P773" s="39">
        <f t="shared" si="347"/>
        <v>0</v>
      </c>
      <c r="Q773" s="39">
        <f t="shared" si="347"/>
        <v>0</v>
      </c>
      <c r="R773" s="39">
        <f t="shared" si="347"/>
        <v>0</v>
      </c>
      <c r="S773" s="39">
        <f t="shared" si="347"/>
        <v>0</v>
      </c>
      <c r="T773" s="39">
        <f t="shared" si="347"/>
        <v>0</v>
      </c>
      <c r="U773" s="39">
        <f t="shared" si="347"/>
        <v>0</v>
      </c>
      <c r="V773" s="39">
        <f t="shared" si="347"/>
        <v>0</v>
      </c>
      <c r="W773" s="39">
        <f t="shared" si="347"/>
        <v>0</v>
      </c>
      <c r="X773" s="39">
        <f t="shared" si="347"/>
        <v>0</v>
      </c>
      <c r="Y773" s="39">
        <f t="shared" si="347"/>
        <v>0</v>
      </c>
      <c r="Z773" s="39">
        <f t="shared" si="347"/>
        <v>0</v>
      </c>
      <c r="AA773" s="4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O773" s="14"/>
    </row>
    <row r="774" spans="1:41" ht="15" hidden="1" customHeight="1">
      <c r="A774" s="144"/>
      <c r="B774" s="171"/>
      <c r="C774" s="142"/>
      <c r="D774" s="181" t="s">
        <v>45</v>
      </c>
      <c r="E774" s="181"/>
      <c r="F774" s="39" t="s">
        <v>339</v>
      </c>
      <c r="G774" s="39" t="s">
        <v>339</v>
      </c>
      <c r="H774" s="39" t="s">
        <v>339</v>
      </c>
      <c r="I774" s="42" t="e">
        <f>I773/C767</f>
        <v>#DIV/0!</v>
      </c>
      <c r="J774" s="42" t="s">
        <v>339</v>
      </c>
      <c r="K774" s="42" t="s">
        <v>339</v>
      </c>
      <c r="L774" s="42" t="s">
        <v>339</v>
      </c>
      <c r="M774" s="42" t="s">
        <v>339</v>
      </c>
      <c r="N774" s="42" t="s">
        <v>339</v>
      </c>
      <c r="O774" s="42" t="s">
        <v>339</v>
      </c>
      <c r="P774" s="42" t="s">
        <v>339</v>
      </c>
      <c r="Q774" s="42" t="s">
        <v>339</v>
      </c>
      <c r="R774" s="42" t="s">
        <v>339</v>
      </c>
      <c r="S774" s="42" t="s">
        <v>339</v>
      </c>
      <c r="T774" s="42" t="s">
        <v>339</v>
      </c>
      <c r="U774" s="42" t="s">
        <v>339</v>
      </c>
      <c r="V774" s="42" t="s">
        <v>339</v>
      </c>
      <c r="W774" s="42" t="s">
        <v>339</v>
      </c>
      <c r="X774" s="42" t="s">
        <v>339</v>
      </c>
      <c r="Y774" s="42" t="s">
        <v>339</v>
      </c>
      <c r="Z774" s="42" t="s">
        <v>339</v>
      </c>
      <c r="AA774" s="4"/>
      <c r="AC774" s="9"/>
      <c r="AD774" s="9"/>
      <c r="AE774" s="9"/>
      <c r="AF774" s="9"/>
      <c r="AG774" s="9"/>
      <c r="AH774" s="9"/>
      <c r="AI774" s="9"/>
      <c r="AJ774" s="9"/>
      <c r="AK774" s="9"/>
      <c r="AL774" s="9"/>
    </row>
    <row r="775" spans="1:41" ht="15" hidden="1" customHeight="1">
      <c r="A775" s="144"/>
      <c r="B775" s="171"/>
      <c r="C775" s="143"/>
      <c r="D775" s="181" t="s">
        <v>46</v>
      </c>
      <c r="E775" s="181"/>
      <c r="F775" s="39" t="s">
        <v>339</v>
      </c>
      <c r="G775" s="39" t="s">
        <v>339</v>
      </c>
      <c r="H775" s="39" t="s">
        <v>339</v>
      </c>
      <c r="I775" s="42" t="e">
        <f>I774</f>
        <v>#DIV/0!</v>
      </c>
      <c r="J775" s="42" t="s">
        <v>339</v>
      </c>
      <c r="K775" s="42" t="s">
        <v>339</v>
      </c>
      <c r="L775" s="42" t="s">
        <v>339</v>
      </c>
      <c r="M775" s="42" t="s">
        <v>339</v>
      </c>
      <c r="N775" s="42" t="s">
        <v>339</v>
      </c>
      <c r="O775" s="42" t="s">
        <v>339</v>
      </c>
      <c r="P775" s="42" t="s">
        <v>339</v>
      </c>
      <c r="Q775" s="42" t="s">
        <v>339</v>
      </c>
      <c r="R775" s="42" t="s">
        <v>339</v>
      </c>
      <c r="S775" s="42" t="s">
        <v>339</v>
      </c>
      <c r="T775" s="42" t="s">
        <v>339</v>
      </c>
      <c r="U775" s="42" t="s">
        <v>339</v>
      </c>
      <c r="V775" s="42" t="s">
        <v>339</v>
      </c>
      <c r="W775" s="42" t="s">
        <v>339</v>
      </c>
      <c r="X775" s="42" t="s">
        <v>339</v>
      </c>
      <c r="Y775" s="42" t="s">
        <v>339</v>
      </c>
      <c r="Z775" s="42" t="s">
        <v>339</v>
      </c>
      <c r="AA775" s="4"/>
      <c r="AC775" s="8" t="b">
        <v>0</v>
      </c>
      <c r="AD775" s="8" t="b">
        <v>0</v>
      </c>
      <c r="AE775" s="8" t="b">
        <v>0</v>
      </c>
      <c r="AF775" s="8" t="b">
        <v>0</v>
      </c>
      <c r="AG775" s="8" t="b">
        <v>0</v>
      </c>
      <c r="AH775" s="8" t="b">
        <v>0</v>
      </c>
      <c r="AI775" s="8" t="b">
        <v>0</v>
      </c>
      <c r="AJ775" s="8" t="b">
        <v>0</v>
      </c>
      <c r="AK775" s="8" t="b">
        <v>0</v>
      </c>
      <c r="AL775" s="8" t="b">
        <v>0</v>
      </c>
    </row>
    <row r="776" spans="1:41" ht="30" hidden="1" customHeight="1">
      <c r="A776" s="144"/>
      <c r="B776" s="171"/>
      <c r="C776" s="141"/>
      <c r="D776" s="171" t="s">
        <v>19</v>
      </c>
      <c r="E776" s="38" t="s">
        <v>20</v>
      </c>
      <c r="F776" s="39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"/>
      <c r="AC776" s="9"/>
      <c r="AD776" s="9"/>
      <c r="AE776" s="9"/>
      <c r="AF776" s="9"/>
      <c r="AG776" s="9"/>
      <c r="AH776" s="9"/>
      <c r="AI776" s="9"/>
      <c r="AJ776" s="9"/>
      <c r="AK776" s="9"/>
      <c r="AL776" s="9"/>
    </row>
    <row r="777" spans="1:41" ht="60" hidden="1" customHeight="1">
      <c r="A777" s="144"/>
      <c r="B777" s="171"/>
      <c r="C777" s="142"/>
      <c r="D777" s="171"/>
      <c r="E777" s="38" t="s">
        <v>21</v>
      </c>
      <c r="F777" s="39">
        <f t="shared" ref="F777:F781" si="348">G777+I777+J777+L777+Q777+S777+U777+V777+W777+Y777+Z777</f>
        <v>0</v>
      </c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"/>
      <c r="AC777" s="9"/>
      <c r="AD777" s="9"/>
      <c r="AE777" s="9"/>
      <c r="AF777" s="9"/>
      <c r="AG777" s="9"/>
      <c r="AH777" s="9"/>
      <c r="AI777" s="9"/>
      <c r="AJ777" s="9"/>
      <c r="AK777" s="9"/>
      <c r="AL777" s="9"/>
    </row>
    <row r="778" spans="1:41" ht="105" hidden="1" customHeight="1">
      <c r="A778" s="144"/>
      <c r="B778" s="171"/>
      <c r="C778" s="142"/>
      <c r="D778" s="171" t="s">
        <v>22</v>
      </c>
      <c r="E778" s="38" t="s">
        <v>23</v>
      </c>
      <c r="F778" s="39">
        <f t="shared" si="348"/>
        <v>0</v>
      </c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"/>
      <c r="AC778" s="9"/>
      <c r="AD778" s="9"/>
      <c r="AE778" s="9"/>
      <c r="AF778" s="9"/>
      <c r="AG778" s="9"/>
      <c r="AH778" s="9"/>
      <c r="AI778" s="9"/>
      <c r="AJ778" s="9"/>
      <c r="AK778" s="9"/>
      <c r="AL778" s="9"/>
    </row>
    <row r="779" spans="1:41" ht="15" hidden="1" customHeight="1">
      <c r="A779" s="144"/>
      <c r="B779" s="171"/>
      <c r="C779" s="142"/>
      <c r="D779" s="171"/>
      <c r="E779" s="38" t="s">
        <v>24</v>
      </c>
      <c r="F779" s="39">
        <f t="shared" si="348"/>
        <v>0</v>
      </c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"/>
      <c r="AC779" s="9"/>
      <c r="AD779" s="9"/>
      <c r="AE779" s="9"/>
      <c r="AF779" s="9"/>
      <c r="AG779" s="9"/>
      <c r="AH779" s="9"/>
      <c r="AI779" s="9"/>
      <c r="AJ779" s="9"/>
      <c r="AK779" s="9"/>
      <c r="AL779" s="9"/>
    </row>
    <row r="780" spans="1:41" ht="15" hidden="1" customHeight="1">
      <c r="A780" s="144"/>
      <c r="B780" s="171"/>
      <c r="C780" s="142"/>
      <c r="D780" s="171"/>
      <c r="E780" s="38" t="s">
        <v>25</v>
      </c>
      <c r="F780" s="39">
        <f t="shared" si="348"/>
        <v>0</v>
      </c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"/>
      <c r="AC780" s="9"/>
      <c r="AD780" s="9"/>
      <c r="AE780" s="9"/>
      <c r="AF780" s="9"/>
      <c r="AG780" s="9"/>
      <c r="AH780" s="9"/>
      <c r="AI780" s="9"/>
      <c r="AJ780" s="9"/>
      <c r="AK780" s="9"/>
      <c r="AL780" s="9"/>
    </row>
    <row r="781" spans="1:41" ht="15" hidden="1" customHeight="1">
      <c r="A781" s="144"/>
      <c r="B781" s="171"/>
      <c r="C781" s="142"/>
      <c r="D781" s="171"/>
      <c r="E781" s="38" t="s">
        <v>26</v>
      </c>
      <c r="F781" s="39">
        <f t="shared" si="348"/>
        <v>0</v>
      </c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"/>
      <c r="AC781" s="9"/>
      <c r="AD781" s="9"/>
      <c r="AE781" s="9"/>
      <c r="AF781" s="9"/>
      <c r="AG781" s="9"/>
      <c r="AH781" s="9"/>
      <c r="AI781" s="9"/>
      <c r="AJ781" s="9"/>
      <c r="AK781" s="9"/>
      <c r="AL781" s="9"/>
    </row>
    <row r="782" spans="1:41" ht="15" hidden="1" customHeight="1">
      <c r="A782" s="144"/>
      <c r="B782" s="171"/>
      <c r="C782" s="142"/>
      <c r="D782" s="181" t="s">
        <v>27</v>
      </c>
      <c r="E782" s="181"/>
      <c r="F782" s="39">
        <f>F776+F777+F778+F779+F780+F781</f>
        <v>0</v>
      </c>
      <c r="G782" s="39">
        <f t="shared" ref="G782:Z782" si="349">G776+G777+G778+G779+G780+G781</f>
        <v>0</v>
      </c>
      <c r="H782" s="39">
        <f t="shared" si="349"/>
        <v>0</v>
      </c>
      <c r="I782" s="39">
        <f t="shared" si="349"/>
        <v>0</v>
      </c>
      <c r="J782" s="39">
        <f t="shared" si="349"/>
        <v>0</v>
      </c>
      <c r="K782" s="39">
        <f t="shared" si="349"/>
        <v>0</v>
      </c>
      <c r="L782" s="39">
        <f t="shared" si="349"/>
        <v>0</v>
      </c>
      <c r="M782" s="39">
        <f t="shared" si="349"/>
        <v>0</v>
      </c>
      <c r="N782" s="39">
        <f t="shared" si="349"/>
        <v>0</v>
      </c>
      <c r="O782" s="39">
        <f t="shared" si="349"/>
        <v>0</v>
      </c>
      <c r="P782" s="39">
        <f t="shared" si="349"/>
        <v>0</v>
      </c>
      <c r="Q782" s="39">
        <f t="shared" si="349"/>
        <v>0</v>
      </c>
      <c r="R782" s="39">
        <f t="shared" si="349"/>
        <v>0</v>
      </c>
      <c r="S782" s="39">
        <f t="shared" si="349"/>
        <v>0</v>
      </c>
      <c r="T782" s="39">
        <f t="shared" si="349"/>
        <v>0</v>
      </c>
      <c r="U782" s="39">
        <f t="shared" si="349"/>
        <v>0</v>
      </c>
      <c r="V782" s="39">
        <f t="shared" si="349"/>
        <v>0</v>
      </c>
      <c r="W782" s="39">
        <f t="shared" si="349"/>
        <v>0</v>
      </c>
      <c r="X782" s="39">
        <f t="shared" si="349"/>
        <v>0</v>
      </c>
      <c r="Y782" s="39">
        <f t="shared" si="349"/>
        <v>0</v>
      </c>
      <c r="Z782" s="39">
        <f t="shared" si="349"/>
        <v>0</v>
      </c>
      <c r="AA782" s="4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O782" s="14"/>
    </row>
    <row r="783" spans="1:41" ht="15" hidden="1" customHeight="1">
      <c r="A783" s="144"/>
      <c r="B783" s="171"/>
      <c r="C783" s="142"/>
      <c r="D783" s="181" t="s">
        <v>45</v>
      </c>
      <c r="E783" s="181"/>
      <c r="F783" s="39" t="s">
        <v>339</v>
      </c>
      <c r="G783" s="39" t="s">
        <v>339</v>
      </c>
      <c r="H783" s="39" t="s">
        <v>339</v>
      </c>
      <c r="I783" s="42" t="e">
        <f>I782/C776</f>
        <v>#DIV/0!</v>
      </c>
      <c r="J783" s="42" t="s">
        <v>339</v>
      </c>
      <c r="K783" s="42" t="s">
        <v>339</v>
      </c>
      <c r="L783" s="42" t="s">
        <v>339</v>
      </c>
      <c r="M783" s="42" t="s">
        <v>339</v>
      </c>
      <c r="N783" s="42" t="s">
        <v>339</v>
      </c>
      <c r="O783" s="42" t="s">
        <v>339</v>
      </c>
      <c r="P783" s="42" t="s">
        <v>339</v>
      </c>
      <c r="Q783" s="42" t="s">
        <v>339</v>
      </c>
      <c r="R783" s="42" t="s">
        <v>339</v>
      </c>
      <c r="S783" s="42" t="s">
        <v>339</v>
      </c>
      <c r="T783" s="42" t="s">
        <v>339</v>
      </c>
      <c r="U783" s="42" t="s">
        <v>339</v>
      </c>
      <c r="V783" s="42" t="s">
        <v>339</v>
      </c>
      <c r="W783" s="42" t="s">
        <v>339</v>
      </c>
      <c r="X783" s="42" t="s">
        <v>339</v>
      </c>
      <c r="Y783" s="42" t="s">
        <v>339</v>
      </c>
      <c r="Z783" s="42" t="s">
        <v>339</v>
      </c>
      <c r="AA783" s="4"/>
      <c r="AC783" s="9"/>
      <c r="AD783" s="9"/>
      <c r="AE783" s="9"/>
      <c r="AF783" s="9"/>
      <c r="AG783" s="9"/>
      <c r="AH783" s="9"/>
      <c r="AI783" s="9"/>
      <c r="AJ783" s="9"/>
      <c r="AK783" s="9"/>
      <c r="AL783" s="9"/>
    </row>
    <row r="784" spans="1:41" ht="15" hidden="1" customHeight="1">
      <c r="A784" s="144"/>
      <c r="B784" s="171"/>
      <c r="C784" s="143"/>
      <c r="D784" s="181" t="s">
        <v>46</v>
      </c>
      <c r="E784" s="181"/>
      <c r="F784" s="39" t="s">
        <v>339</v>
      </c>
      <c r="G784" s="39" t="s">
        <v>339</v>
      </c>
      <c r="H784" s="39" t="s">
        <v>339</v>
      </c>
      <c r="I784" s="42" t="e">
        <f>I783</f>
        <v>#DIV/0!</v>
      </c>
      <c r="J784" s="42" t="s">
        <v>339</v>
      </c>
      <c r="K784" s="42" t="s">
        <v>339</v>
      </c>
      <c r="L784" s="42" t="s">
        <v>339</v>
      </c>
      <c r="M784" s="42" t="s">
        <v>339</v>
      </c>
      <c r="N784" s="42" t="s">
        <v>339</v>
      </c>
      <c r="O784" s="42" t="s">
        <v>339</v>
      </c>
      <c r="P784" s="42" t="s">
        <v>339</v>
      </c>
      <c r="Q784" s="42" t="s">
        <v>339</v>
      </c>
      <c r="R784" s="42" t="s">
        <v>339</v>
      </c>
      <c r="S784" s="42" t="s">
        <v>339</v>
      </c>
      <c r="T784" s="42" t="s">
        <v>339</v>
      </c>
      <c r="U784" s="42" t="s">
        <v>339</v>
      </c>
      <c r="V784" s="42" t="s">
        <v>339</v>
      </c>
      <c r="W784" s="42" t="s">
        <v>339</v>
      </c>
      <c r="X784" s="42" t="s">
        <v>339</v>
      </c>
      <c r="Y784" s="42" t="s">
        <v>339</v>
      </c>
      <c r="Z784" s="42" t="s">
        <v>339</v>
      </c>
      <c r="AA784" s="4"/>
      <c r="AC784" s="8" t="b">
        <v>0</v>
      </c>
      <c r="AD784" s="8" t="b">
        <v>0</v>
      </c>
      <c r="AE784" s="8" t="b">
        <v>0</v>
      </c>
      <c r="AF784" s="8" t="b">
        <v>0</v>
      </c>
      <c r="AG784" s="8" t="b">
        <v>0</v>
      </c>
      <c r="AH784" s="8" t="b">
        <v>0</v>
      </c>
      <c r="AI784" s="8" t="b">
        <v>0</v>
      </c>
      <c r="AJ784" s="8" t="b">
        <v>0</v>
      </c>
      <c r="AK784" s="8" t="b">
        <v>0</v>
      </c>
      <c r="AL784" s="8" t="b">
        <v>0</v>
      </c>
    </row>
    <row r="785" spans="1:41" ht="30" customHeight="1">
      <c r="A785" s="144"/>
      <c r="B785" s="138" t="s">
        <v>29</v>
      </c>
      <c r="C785" s="110">
        <f>C659+C668+C677+C686+C695+C704+C713+C722+C731+C740+C749+C758+C767+C776</f>
        <v>12813.91</v>
      </c>
      <c r="D785" s="171" t="s">
        <v>19</v>
      </c>
      <c r="E785" s="38" t="s">
        <v>20</v>
      </c>
      <c r="F785" s="39">
        <f>G785+I785+J785+L785+Q785+S785+U785+V785+W785+Y785+Z785</f>
        <v>17581695.780000001</v>
      </c>
      <c r="G785" s="40">
        <f>G659+G668+G677+G686+G695+G704+G713+G722+G731+G740+G749+G758+G767+G776</f>
        <v>13855278.030000001</v>
      </c>
      <c r="H785" s="40">
        <f t="shared" ref="H785:Z790" si="350">H659+H668+H677+H686+H695+H704+H713+H722+H731+H740+H749+H758+H767+H776</f>
        <v>0</v>
      </c>
      <c r="I785" s="40">
        <f t="shared" si="350"/>
        <v>0</v>
      </c>
      <c r="J785" s="40">
        <f t="shared" si="350"/>
        <v>2811447.45</v>
      </c>
      <c r="K785" s="40">
        <f t="shared" si="350"/>
        <v>0</v>
      </c>
      <c r="L785" s="40">
        <f t="shared" si="350"/>
        <v>531557.31999999995</v>
      </c>
      <c r="M785" s="40">
        <f t="shared" si="350"/>
        <v>531557.31999999995</v>
      </c>
      <c r="N785" s="40">
        <f t="shared" si="350"/>
        <v>0</v>
      </c>
      <c r="O785" s="40">
        <f t="shared" si="350"/>
        <v>0</v>
      </c>
      <c r="P785" s="40">
        <f t="shared" si="350"/>
        <v>0</v>
      </c>
      <c r="Q785" s="40">
        <f t="shared" si="350"/>
        <v>383412.98</v>
      </c>
      <c r="R785" s="40">
        <f t="shared" si="350"/>
        <v>0</v>
      </c>
      <c r="S785" s="40">
        <f t="shared" si="350"/>
        <v>0</v>
      </c>
      <c r="T785" s="40">
        <f t="shared" si="350"/>
        <v>0</v>
      </c>
      <c r="U785" s="40">
        <f t="shared" si="350"/>
        <v>0</v>
      </c>
      <c r="V785" s="40">
        <f t="shared" si="350"/>
        <v>0</v>
      </c>
      <c r="W785" s="40">
        <f t="shared" si="350"/>
        <v>0</v>
      </c>
      <c r="X785" s="40">
        <f t="shared" si="350"/>
        <v>0</v>
      </c>
      <c r="Y785" s="40">
        <f t="shared" si="350"/>
        <v>0</v>
      </c>
      <c r="Z785" s="40">
        <f t="shared" si="350"/>
        <v>0</v>
      </c>
      <c r="AN785" s="6">
        <f>L785-M785</f>
        <v>0</v>
      </c>
    </row>
    <row r="786" spans="1:41" ht="60" customHeight="1">
      <c r="A786" s="144"/>
      <c r="B786" s="139"/>
      <c r="C786" s="110"/>
      <c r="D786" s="171"/>
      <c r="E786" s="38" t="s">
        <v>21</v>
      </c>
      <c r="F786" s="39">
        <f t="shared" ref="F786:F790" si="351">G786+I786+J786+L786+Q786+S786+U786+V786+W786+Y786+Z786</f>
        <v>19000</v>
      </c>
      <c r="G786" s="40">
        <f t="shared" ref="G786:V790" si="352">G660+G669+G678+G687+G696+G705+G714+G723+G732+G741+G750+G759+G768+G777</f>
        <v>0</v>
      </c>
      <c r="H786" s="40">
        <f t="shared" si="352"/>
        <v>0</v>
      </c>
      <c r="I786" s="40">
        <f t="shared" si="352"/>
        <v>19000</v>
      </c>
      <c r="J786" s="40">
        <f t="shared" si="352"/>
        <v>0</v>
      </c>
      <c r="K786" s="40">
        <f t="shared" si="352"/>
        <v>0</v>
      </c>
      <c r="L786" s="40">
        <f t="shared" si="352"/>
        <v>0</v>
      </c>
      <c r="M786" s="40">
        <f t="shared" si="352"/>
        <v>0</v>
      </c>
      <c r="N786" s="40">
        <f t="shared" si="352"/>
        <v>0</v>
      </c>
      <c r="O786" s="40">
        <f t="shared" si="352"/>
        <v>0</v>
      </c>
      <c r="P786" s="40">
        <f t="shared" si="352"/>
        <v>0</v>
      </c>
      <c r="Q786" s="40">
        <f t="shared" si="352"/>
        <v>0</v>
      </c>
      <c r="R786" s="40">
        <f t="shared" si="352"/>
        <v>0</v>
      </c>
      <c r="S786" s="40">
        <f t="shared" si="352"/>
        <v>0</v>
      </c>
      <c r="T786" s="40">
        <f t="shared" si="352"/>
        <v>0</v>
      </c>
      <c r="U786" s="40">
        <f t="shared" si="352"/>
        <v>0</v>
      </c>
      <c r="V786" s="40">
        <f t="shared" si="352"/>
        <v>0</v>
      </c>
      <c r="W786" s="40">
        <f t="shared" si="350"/>
        <v>0</v>
      </c>
      <c r="X786" s="40">
        <f t="shared" si="350"/>
        <v>0</v>
      </c>
      <c r="Y786" s="40">
        <f t="shared" si="350"/>
        <v>0</v>
      </c>
      <c r="Z786" s="40">
        <f t="shared" si="350"/>
        <v>0</v>
      </c>
    </row>
    <row r="787" spans="1:41" ht="120" customHeight="1">
      <c r="A787" s="144"/>
      <c r="B787" s="139"/>
      <c r="C787" s="110"/>
      <c r="D787" s="171" t="s">
        <v>22</v>
      </c>
      <c r="E787" s="38" t="s">
        <v>23</v>
      </c>
      <c r="F787" s="39">
        <f t="shared" si="351"/>
        <v>0</v>
      </c>
      <c r="G787" s="40">
        <f t="shared" si="352"/>
        <v>0</v>
      </c>
      <c r="H787" s="40">
        <f t="shared" si="350"/>
        <v>0</v>
      </c>
      <c r="I787" s="40">
        <f t="shared" si="350"/>
        <v>0</v>
      </c>
      <c r="J787" s="40">
        <f t="shared" si="350"/>
        <v>0</v>
      </c>
      <c r="K787" s="40">
        <f t="shared" si="350"/>
        <v>0</v>
      </c>
      <c r="L787" s="40">
        <f t="shared" si="350"/>
        <v>0</v>
      </c>
      <c r="M787" s="40">
        <f t="shared" si="350"/>
        <v>0</v>
      </c>
      <c r="N787" s="40">
        <f t="shared" si="350"/>
        <v>0</v>
      </c>
      <c r="O787" s="40">
        <f t="shared" si="350"/>
        <v>0</v>
      </c>
      <c r="P787" s="40">
        <f t="shared" si="350"/>
        <v>0</v>
      </c>
      <c r="Q787" s="40">
        <f t="shared" si="350"/>
        <v>0</v>
      </c>
      <c r="R787" s="40">
        <f t="shared" si="350"/>
        <v>0</v>
      </c>
      <c r="S787" s="40">
        <f t="shared" si="350"/>
        <v>0</v>
      </c>
      <c r="T787" s="40">
        <f t="shared" si="350"/>
        <v>0</v>
      </c>
      <c r="U787" s="40">
        <f t="shared" si="350"/>
        <v>0</v>
      </c>
      <c r="V787" s="40">
        <f t="shared" si="350"/>
        <v>0</v>
      </c>
      <c r="W787" s="40">
        <f t="shared" si="350"/>
        <v>0</v>
      </c>
      <c r="X787" s="40">
        <f t="shared" si="350"/>
        <v>0</v>
      </c>
      <c r="Y787" s="40">
        <f t="shared" si="350"/>
        <v>0</v>
      </c>
      <c r="Z787" s="40">
        <f t="shared" si="350"/>
        <v>0</v>
      </c>
    </row>
    <row r="788" spans="1:41" ht="30" customHeight="1">
      <c r="A788" s="144"/>
      <c r="B788" s="139"/>
      <c r="C788" s="110"/>
      <c r="D788" s="171"/>
      <c r="E788" s="38" t="s">
        <v>24</v>
      </c>
      <c r="F788" s="39">
        <f t="shared" si="351"/>
        <v>1881000</v>
      </c>
      <c r="G788" s="40">
        <f t="shared" si="352"/>
        <v>0</v>
      </c>
      <c r="H788" s="40">
        <f t="shared" si="350"/>
        <v>0</v>
      </c>
      <c r="I788" s="40">
        <f t="shared" si="350"/>
        <v>1881000</v>
      </c>
      <c r="J788" s="40">
        <f t="shared" si="350"/>
        <v>0</v>
      </c>
      <c r="K788" s="40">
        <f t="shared" si="350"/>
        <v>0</v>
      </c>
      <c r="L788" s="40">
        <f t="shared" si="350"/>
        <v>0</v>
      </c>
      <c r="M788" s="40">
        <f t="shared" si="350"/>
        <v>0</v>
      </c>
      <c r="N788" s="40">
        <f t="shared" si="350"/>
        <v>0</v>
      </c>
      <c r="O788" s="40">
        <f t="shared" si="350"/>
        <v>0</v>
      </c>
      <c r="P788" s="40">
        <f t="shared" si="350"/>
        <v>0</v>
      </c>
      <c r="Q788" s="40">
        <f t="shared" si="350"/>
        <v>0</v>
      </c>
      <c r="R788" s="40">
        <f t="shared" si="350"/>
        <v>0</v>
      </c>
      <c r="S788" s="40">
        <f t="shared" si="350"/>
        <v>0</v>
      </c>
      <c r="T788" s="40">
        <f t="shared" si="350"/>
        <v>0</v>
      </c>
      <c r="U788" s="40">
        <f t="shared" si="350"/>
        <v>0</v>
      </c>
      <c r="V788" s="40">
        <f t="shared" si="350"/>
        <v>0</v>
      </c>
      <c r="W788" s="40">
        <f t="shared" si="350"/>
        <v>0</v>
      </c>
      <c r="X788" s="40">
        <f t="shared" si="350"/>
        <v>0</v>
      </c>
      <c r="Y788" s="40">
        <f t="shared" si="350"/>
        <v>0</v>
      </c>
      <c r="Z788" s="40">
        <f t="shared" si="350"/>
        <v>0</v>
      </c>
    </row>
    <row r="789" spans="1:41" ht="30" customHeight="1">
      <c r="A789" s="144"/>
      <c r="B789" s="139"/>
      <c r="C789" s="110"/>
      <c r="D789" s="171"/>
      <c r="E789" s="38" t="s">
        <v>25</v>
      </c>
      <c r="F789" s="39">
        <f t="shared" si="351"/>
        <v>0</v>
      </c>
      <c r="G789" s="40">
        <f t="shared" si="352"/>
        <v>0</v>
      </c>
      <c r="H789" s="40">
        <f t="shared" si="350"/>
        <v>0</v>
      </c>
      <c r="I789" s="40">
        <f t="shared" si="350"/>
        <v>0</v>
      </c>
      <c r="J789" s="40">
        <f t="shared" si="350"/>
        <v>0</v>
      </c>
      <c r="K789" s="40">
        <f t="shared" si="350"/>
        <v>0</v>
      </c>
      <c r="L789" s="40">
        <f t="shared" si="350"/>
        <v>0</v>
      </c>
      <c r="M789" s="40">
        <f t="shared" si="350"/>
        <v>0</v>
      </c>
      <c r="N789" s="40">
        <f t="shared" si="350"/>
        <v>0</v>
      </c>
      <c r="O789" s="40">
        <f t="shared" si="350"/>
        <v>0</v>
      </c>
      <c r="P789" s="40">
        <f t="shared" si="350"/>
        <v>0</v>
      </c>
      <c r="Q789" s="40">
        <f t="shared" si="350"/>
        <v>0</v>
      </c>
      <c r="R789" s="40">
        <f t="shared" si="350"/>
        <v>0</v>
      </c>
      <c r="S789" s="40">
        <f t="shared" si="350"/>
        <v>0</v>
      </c>
      <c r="T789" s="40">
        <f t="shared" si="350"/>
        <v>0</v>
      </c>
      <c r="U789" s="40">
        <f t="shared" si="350"/>
        <v>0</v>
      </c>
      <c r="V789" s="40">
        <f t="shared" si="350"/>
        <v>0</v>
      </c>
      <c r="W789" s="40">
        <f t="shared" si="350"/>
        <v>0</v>
      </c>
      <c r="X789" s="40">
        <f t="shared" si="350"/>
        <v>0</v>
      </c>
      <c r="Y789" s="40">
        <f t="shared" si="350"/>
        <v>0</v>
      </c>
      <c r="Z789" s="40">
        <f t="shared" si="350"/>
        <v>0</v>
      </c>
    </row>
    <row r="790" spans="1:41" ht="30" customHeight="1">
      <c r="A790" s="144"/>
      <c r="B790" s="139"/>
      <c r="C790" s="110"/>
      <c r="D790" s="171"/>
      <c r="E790" s="38" t="s">
        <v>26</v>
      </c>
      <c r="F790" s="39">
        <f t="shared" si="351"/>
        <v>0</v>
      </c>
      <c r="G790" s="40">
        <f t="shared" si="352"/>
        <v>0</v>
      </c>
      <c r="H790" s="40">
        <f t="shared" si="350"/>
        <v>0</v>
      </c>
      <c r="I790" s="40">
        <f t="shared" si="350"/>
        <v>0</v>
      </c>
      <c r="J790" s="40">
        <f t="shared" si="350"/>
        <v>0</v>
      </c>
      <c r="K790" s="40">
        <f t="shared" si="350"/>
        <v>0</v>
      </c>
      <c r="L790" s="40">
        <f t="shared" si="350"/>
        <v>0</v>
      </c>
      <c r="M790" s="40">
        <f t="shared" si="350"/>
        <v>0</v>
      </c>
      <c r="N790" s="40">
        <f t="shared" si="350"/>
        <v>0</v>
      </c>
      <c r="O790" s="40">
        <f t="shared" si="350"/>
        <v>0</v>
      </c>
      <c r="P790" s="40">
        <f t="shared" si="350"/>
        <v>0</v>
      </c>
      <c r="Q790" s="40">
        <f t="shared" si="350"/>
        <v>0</v>
      </c>
      <c r="R790" s="40">
        <f t="shared" si="350"/>
        <v>0</v>
      </c>
      <c r="S790" s="40">
        <f t="shared" si="350"/>
        <v>0</v>
      </c>
      <c r="T790" s="40">
        <f t="shared" si="350"/>
        <v>0</v>
      </c>
      <c r="U790" s="40">
        <f t="shared" si="350"/>
        <v>0</v>
      </c>
      <c r="V790" s="40">
        <f t="shared" si="350"/>
        <v>0</v>
      </c>
      <c r="W790" s="40">
        <f t="shared" si="350"/>
        <v>0</v>
      </c>
      <c r="X790" s="40">
        <f t="shared" si="350"/>
        <v>0</v>
      </c>
      <c r="Y790" s="40">
        <f t="shared" si="350"/>
        <v>0</v>
      </c>
      <c r="Z790" s="40">
        <f t="shared" si="350"/>
        <v>0</v>
      </c>
    </row>
    <row r="791" spans="1:41" s="3" customFormat="1" ht="30" customHeight="1">
      <c r="A791" s="144"/>
      <c r="B791" s="139"/>
      <c r="C791" s="110"/>
      <c r="D791" s="181" t="s">
        <v>27</v>
      </c>
      <c r="E791" s="181"/>
      <c r="F791" s="39">
        <f>F785+F786+F787+F788+F789+F790</f>
        <v>19481695.780000001</v>
      </c>
      <c r="G791" s="39">
        <f t="shared" ref="G791:Z791" si="353">G785+G786+G787+G788+G789+G790</f>
        <v>13855278.030000001</v>
      </c>
      <c r="H791" s="39">
        <f t="shared" si="353"/>
        <v>0</v>
      </c>
      <c r="I791" s="39">
        <f t="shared" si="353"/>
        <v>1900000</v>
      </c>
      <c r="J791" s="39">
        <f t="shared" si="353"/>
        <v>2811447.45</v>
      </c>
      <c r="K791" s="39">
        <f t="shared" si="353"/>
        <v>0</v>
      </c>
      <c r="L791" s="39">
        <f t="shared" si="353"/>
        <v>531557.31999999995</v>
      </c>
      <c r="M791" s="39">
        <f t="shared" si="353"/>
        <v>531557.31999999995</v>
      </c>
      <c r="N791" s="39">
        <f t="shared" si="353"/>
        <v>0</v>
      </c>
      <c r="O791" s="39">
        <f t="shared" si="353"/>
        <v>0</v>
      </c>
      <c r="P791" s="39">
        <f t="shared" si="353"/>
        <v>0</v>
      </c>
      <c r="Q791" s="39">
        <f t="shared" si="353"/>
        <v>383412.98</v>
      </c>
      <c r="R791" s="39">
        <f t="shared" si="353"/>
        <v>0</v>
      </c>
      <c r="S791" s="39">
        <f t="shared" si="353"/>
        <v>0</v>
      </c>
      <c r="T791" s="39">
        <f t="shared" si="353"/>
        <v>0</v>
      </c>
      <c r="U791" s="39">
        <f t="shared" si="353"/>
        <v>0</v>
      </c>
      <c r="V791" s="39">
        <f t="shared" si="353"/>
        <v>0</v>
      </c>
      <c r="W791" s="39">
        <f t="shared" si="353"/>
        <v>0</v>
      </c>
      <c r="X791" s="39">
        <f t="shared" si="353"/>
        <v>0</v>
      </c>
      <c r="Y791" s="39">
        <f t="shared" si="353"/>
        <v>0</v>
      </c>
      <c r="Z791" s="39">
        <f t="shared" si="353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N791" s="6">
        <f>L791-M791</f>
        <v>0</v>
      </c>
      <c r="AO791" s="14"/>
    </row>
    <row r="792" spans="1:41" ht="75" customHeight="1">
      <c r="A792" s="144"/>
      <c r="B792" s="139"/>
      <c r="C792" s="110"/>
      <c r="D792" s="127" t="s">
        <v>45</v>
      </c>
      <c r="E792" s="128"/>
      <c r="F792" s="41">
        <f>ROUND(F791/C785,2)</f>
        <v>1520.36</v>
      </c>
      <c r="G792" s="41">
        <f>ROUND(G791/C785,2)</f>
        <v>1081.27</v>
      </c>
      <c r="H792" s="41">
        <f>ROUND(H791/C785,2)</f>
        <v>0</v>
      </c>
      <c r="I792" s="41">
        <f>ROUND(I791/C785,2)</f>
        <v>148.28</v>
      </c>
      <c r="J792" s="41">
        <f>ROUND(J791/C785,2)</f>
        <v>219.41</v>
      </c>
      <c r="K792" s="41">
        <f>ROUND(K791/C785,2)</f>
        <v>0</v>
      </c>
      <c r="L792" s="41">
        <f>ROUND(L791/C785,2)</f>
        <v>41.48</v>
      </c>
      <c r="M792" s="41">
        <f>ROUND(M791/C785,2)</f>
        <v>41.48</v>
      </c>
      <c r="N792" s="41">
        <f>ROUND(N791/C785,2)</f>
        <v>0</v>
      </c>
      <c r="O792" s="41">
        <f>ROUND(O791/C785,2)</f>
        <v>0</v>
      </c>
      <c r="P792" s="41">
        <f>ROUND(P791/C785,2)</f>
        <v>0</v>
      </c>
      <c r="Q792" s="41">
        <f>ROUND(Q791/C785,2)</f>
        <v>29.92</v>
      </c>
      <c r="R792" s="41">
        <f>ROUND(R791/C785,2)</f>
        <v>0</v>
      </c>
      <c r="S792" s="41">
        <f>ROUND(S791/C785,2)</f>
        <v>0</v>
      </c>
      <c r="T792" s="41">
        <f>ROUND(T791/C785,2)</f>
        <v>0</v>
      </c>
      <c r="U792" s="41">
        <f>ROUND(U791/C785,2)</f>
        <v>0</v>
      </c>
      <c r="V792" s="41">
        <f>ROUND(V791/C785,2)</f>
        <v>0</v>
      </c>
      <c r="W792" s="41">
        <f>ROUND(W791/C785,2)</f>
        <v>0</v>
      </c>
      <c r="X792" s="41">
        <f>ROUND(X791/C785,2)</f>
        <v>0</v>
      </c>
      <c r="Y792" s="41">
        <f>ROUND(Y791/C785,2)</f>
        <v>0</v>
      </c>
      <c r="Z792" s="41">
        <f>ROUND(Z791/C785,2)</f>
        <v>0</v>
      </c>
      <c r="AC792" s="8" t="b">
        <v>0</v>
      </c>
      <c r="AD792" s="8" t="b">
        <v>0</v>
      </c>
      <c r="AE792" s="8" t="b">
        <v>0</v>
      </c>
      <c r="AF792" s="8" t="b">
        <v>0</v>
      </c>
      <c r="AG792" s="8" t="b">
        <v>0</v>
      </c>
      <c r="AH792" s="8" t="b">
        <v>0</v>
      </c>
      <c r="AI792" s="8" t="b">
        <v>0</v>
      </c>
      <c r="AJ792" s="8" t="b">
        <v>0</v>
      </c>
      <c r="AK792" s="8" t="b">
        <v>0</v>
      </c>
      <c r="AL792" s="8" t="b">
        <v>0</v>
      </c>
    </row>
    <row r="793" spans="1:41" ht="90" customHeight="1">
      <c r="A793" s="144"/>
      <c r="B793" s="140"/>
      <c r="C793" s="110"/>
      <c r="D793" s="127" t="s">
        <v>46</v>
      </c>
      <c r="E793" s="128"/>
      <c r="F793" s="39" t="s">
        <v>28</v>
      </c>
      <c r="G793" s="42">
        <f>IF(AC793=FALSE,0,AC793)</f>
        <v>0</v>
      </c>
      <c r="H793" s="42" t="s">
        <v>28</v>
      </c>
      <c r="I793" s="42">
        <f>IF(AD793=FALSE,0,AD793)</f>
        <v>0</v>
      </c>
      <c r="J793" s="42">
        <f>IF(AE793=FALSE,0,AE793)</f>
        <v>0</v>
      </c>
      <c r="K793" s="42" t="s">
        <v>28</v>
      </c>
      <c r="L793" s="42">
        <f>IF(AF793=FALSE,0,AF793)</f>
        <v>0</v>
      </c>
      <c r="M793" s="42" t="s">
        <v>28</v>
      </c>
      <c r="N793" s="42" t="s">
        <v>28</v>
      </c>
      <c r="O793" s="42" t="s">
        <v>28</v>
      </c>
      <c r="P793" s="42" t="s">
        <v>28</v>
      </c>
      <c r="Q793" s="42">
        <f>IF(AG793=FALSE,0,AG793)</f>
        <v>0</v>
      </c>
      <c r="R793" s="42" t="s">
        <v>28</v>
      </c>
      <c r="S793" s="42">
        <f>IF(AH793=FALSE,0,AH793)</f>
        <v>0</v>
      </c>
      <c r="T793" s="42" t="s">
        <v>28</v>
      </c>
      <c r="U793" s="42">
        <f>IF(AI793=FALSE,0,AI793)</f>
        <v>0</v>
      </c>
      <c r="V793" s="42">
        <f>IF(AJ793=FALSE,0,AJ793)</f>
        <v>0</v>
      </c>
      <c r="W793" s="42">
        <f>IF(AK793=FALSE,0,AK793)</f>
        <v>0</v>
      </c>
      <c r="X793" s="42" t="s">
        <v>28</v>
      </c>
      <c r="Y793" s="42">
        <f>IF(AL793=FALSE,0,AL793)</f>
        <v>0</v>
      </c>
      <c r="Z793" s="42" t="s">
        <v>28</v>
      </c>
      <c r="AC793" s="8" t="b">
        <v>0</v>
      </c>
      <c r="AD793" s="8" t="b">
        <v>0</v>
      </c>
      <c r="AE793" s="8" t="b">
        <v>0</v>
      </c>
      <c r="AF793" s="8" t="b">
        <v>0</v>
      </c>
      <c r="AG793" s="8" t="b">
        <v>0</v>
      </c>
      <c r="AH793" s="8" t="b">
        <v>0</v>
      </c>
      <c r="AI793" s="8" t="b">
        <v>0</v>
      </c>
      <c r="AJ793" s="8" t="b">
        <v>0</v>
      </c>
      <c r="AK793" s="8" t="b">
        <v>0</v>
      </c>
      <c r="AL793" s="8" t="b">
        <v>0</v>
      </c>
    </row>
    <row r="794" spans="1:41" ht="30" customHeight="1">
      <c r="A794" s="144"/>
      <c r="B794" s="138" t="s">
        <v>131</v>
      </c>
      <c r="C794" s="110">
        <f>C785</f>
        <v>12813.91</v>
      </c>
      <c r="D794" s="171" t="s">
        <v>19</v>
      </c>
      <c r="E794" s="38" t="s">
        <v>20</v>
      </c>
      <c r="F794" s="39">
        <f>G794+I794+J794+L794+Q794+S794+U794+V794+W794+Y794+Z794</f>
        <v>17581695.780000001</v>
      </c>
      <c r="G794" s="40">
        <f>G785</f>
        <v>13855278.030000001</v>
      </c>
      <c r="H794" s="39">
        <f t="shared" ref="H794:Z794" si="354">H785</f>
        <v>0</v>
      </c>
      <c r="I794" s="39">
        <f t="shared" si="354"/>
        <v>0</v>
      </c>
      <c r="J794" s="39">
        <f t="shared" si="354"/>
        <v>2811447.45</v>
      </c>
      <c r="K794" s="39">
        <f t="shared" si="354"/>
        <v>0</v>
      </c>
      <c r="L794" s="39">
        <f t="shared" si="354"/>
        <v>531557.31999999995</v>
      </c>
      <c r="M794" s="39">
        <f t="shared" si="354"/>
        <v>531557.31999999995</v>
      </c>
      <c r="N794" s="39">
        <f t="shared" si="354"/>
        <v>0</v>
      </c>
      <c r="O794" s="39">
        <f t="shared" si="354"/>
        <v>0</v>
      </c>
      <c r="P794" s="39">
        <f t="shared" si="354"/>
        <v>0</v>
      </c>
      <c r="Q794" s="39">
        <f t="shared" si="354"/>
        <v>383412.98</v>
      </c>
      <c r="R794" s="39">
        <f t="shared" si="354"/>
        <v>0</v>
      </c>
      <c r="S794" s="39">
        <f t="shared" si="354"/>
        <v>0</v>
      </c>
      <c r="T794" s="39">
        <f t="shared" si="354"/>
        <v>0</v>
      </c>
      <c r="U794" s="39">
        <f t="shared" si="354"/>
        <v>0</v>
      </c>
      <c r="V794" s="39">
        <f t="shared" si="354"/>
        <v>0</v>
      </c>
      <c r="W794" s="39">
        <f t="shared" si="354"/>
        <v>0</v>
      </c>
      <c r="X794" s="39">
        <f t="shared" si="354"/>
        <v>0</v>
      </c>
      <c r="Y794" s="39">
        <f t="shared" si="354"/>
        <v>0</v>
      </c>
      <c r="Z794" s="39">
        <f t="shared" si="354"/>
        <v>0</v>
      </c>
      <c r="AN794" s="6">
        <f>L794-M794</f>
        <v>0</v>
      </c>
    </row>
    <row r="795" spans="1:41" ht="60" customHeight="1">
      <c r="A795" s="144"/>
      <c r="B795" s="139"/>
      <c r="C795" s="110"/>
      <c r="D795" s="171"/>
      <c r="E795" s="38" t="s">
        <v>21</v>
      </c>
      <c r="F795" s="39">
        <f t="shared" ref="F795:F799" si="355">G795+I795+J795+L795+Q795+S795+U795+V795+W795+Y795+Z795</f>
        <v>19000</v>
      </c>
      <c r="G795" s="39">
        <f t="shared" ref="G795:Z799" si="356">G786</f>
        <v>0</v>
      </c>
      <c r="H795" s="39">
        <f t="shared" si="356"/>
        <v>0</v>
      </c>
      <c r="I795" s="39">
        <f t="shared" si="356"/>
        <v>19000</v>
      </c>
      <c r="J795" s="39">
        <f t="shared" si="356"/>
        <v>0</v>
      </c>
      <c r="K795" s="39">
        <f t="shared" si="356"/>
        <v>0</v>
      </c>
      <c r="L795" s="39">
        <f t="shared" si="356"/>
        <v>0</v>
      </c>
      <c r="M795" s="39">
        <f t="shared" si="356"/>
        <v>0</v>
      </c>
      <c r="N795" s="39">
        <f t="shared" si="356"/>
        <v>0</v>
      </c>
      <c r="O795" s="39">
        <f t="shared" si="356"/>
        <v>0</v>
      </c>
      <c r="P795" s="39">
        <f t="shared" si="356"/>
        <v>0</v>
      </c>
      <c r="Q795" s="39">
        <f t="shared" si="356"/>
        <v>0</v>
      </c>
      <c r="R795" s="39">
        <f t="shared" si="356"/>
        <v>0</v>
      </c>
      <c r="S795" s="39">
        <f t="shared" si="356"/>
        <v>0</v>
      </c>
      <c r="T795" s="39">
        <f t="shared" si="356"/>
        <v>0</v>
      </c>
      <c r="U795" s="39">
        <f t="shared" si="356"/>
        <v>0</v>
      </c>
      <c r="V795" s="39">
        <f t="shared" si="356"/>
        <v>0</v>
      </c>
      <c r="W795" s="39">
        <f t="shared" si="356"/>
        <v>0</v>
      </c>
      <c r="X795" s="39">
        <f t="shared" si="356"/>
        <v>0</v>
      </c>
      <c r="Y795" s="39">
        <f t="shared" si="356"/>
        <v>0</v>
      </c>
      <c r="Z795" s="39">
        <f t="shared" si="356"/>
        <v>0</v>
      </c>
    </row>
    <row r="796" spans="1:41" ht="120" customHeight="1">
      <c r="A796" s="144"/>
      <c r="B796" s="139"/>
      <c r="C796" s="110"/>
      <c r="D796" s="171" t="s">
        <v>22</v>
      </c>
      <c r="E796" s="38" t="s">
        <v>23</v>
      </c>
      <c r="F796" s="39">
        <f t="shared" si="355"/>
        <v>0</v>
      </c>
      <c r="G796" s="39">
        <f t="shared" si="356"/>
        <v>0</v>
      </c>
      <c r="H796" s="39">
        <f t="shared" si="356"/>
        <v>0</v>
      </c>
      <c r="I796" s="39">
        <f t="shared" si="356"/>
        <v>0</v>
      </c>
      <c r="J796" s="39">
        <f t="shared" si="356"/>
        <v>0</v>
      </c>
      <c r="K796" s="39">
        <f t="shared" si="356"/>
        <v>0</v>
      </c>
      <c r="L796" s="39">
        <f t="shared" si="356"/>
        <v>0</v>
      </c>
      <c r="M796" s="39">
        <f t="shared" si="356"/>
        <v>0</v>
      </c>
      <c r="N796" s="39">
        <f t="shared" si="356"/>
        <v>0</v>
      </c>
      <c r="O796" s="39">
        <f t="shared" si="356"/>
        <v>0</v>
      </c>
      <c r="P796" s="39">
        <f t="shared" si="356"/>
        <v>0</v>
      </c>
      <c r="Q796" s="39">
        <f t="shared" si="356"/>
        <v>0</v>
      </c>
      <c r="R796" s="39">
        <f t="shared" si="356"/>
        <v>0</v>
      </c>
      <c r="S796" s="39">
        <f t="shared" si="356"/>
        <v>0</v>
      </c>
      <c r="T796" s="39">
        <f t="shared" si="356"/>
        <v>0</v>
      </c>
      <c r="U796" s="39">
        <f t="shared" si="356"/>
        <v>0</v>
      </c>
      <c r="V796" s="39">
        <f t="shared" si="356"/>
        <v>0</v>
      </c>
      <c r="W796" s="39">
        <f t="shared" si="356"/>
        <v>0</v>
      </c>
      <c r="X796" s="39">
        <f t="shared" si="356"/>
        <v>0</v>
      </c>
      <c r="Y796" s="39">
        <f t="shared" si="356"/>
        <v>0</v>
      </c>
      <c r="Z796" s="39">
        <f t="shared" si="356"/>
        <v>0</v>
      </c>
    </row>
    <row r="797" spans="1:41" ht="30" customHeight="1">
      <c r="A797" s="144"/>
      <c r="B797" s="139"/>
      <c r="C797" s="110"/>
      <c r="D797" s="171"/>
      <c r="E797" s="38" t="s">
        <v>24</v>
      </c>
      <c r="F797" s="39">
        <f t="shared" si="355"/>
        <v>1881000</v>
      </c>
      <c r="G797" s="39">
        <f t="shared" si="356"/>
        <v>0</v>
      </c>
      <c r="H797" s="39">
        <f t="shared" si="356"/>
        <v>0</v>
      </c>
      <c r="I797" s="39">
        <f t="shared" si="356"/>
        <v>1881000</v>
      </c>
      <c r="J797" s="39">
        <f t="shared" si="356"/>
        <v>0</v>
      </c>
      <c r="K797" s="39">
        <f t="shared" si="356"/>
        <v>0</v>
      </c>
      <c r="L797" s="39">
        <f t="shared" si="356"/>
        <v>0</v>
      </c>
      <c r="M797" s="39">
        <f t="shared" si="356"/>
        <v>0</v>
      </c>
      <c r="N797" s="39">
        <f t="shared" si="356"/>
        <v>0</v>
      </c>
      <c r="O797" s="39">
        <f t="shared" si="356"/>
        <v>0</v>
      </c>
      <c r="P797" s="39">
        <f t="shared" si="356"/>
        <v>0</v>
      </c>
      <c r="Q797" s="39">
        <f t="shared" si="356"/>
        <v>0</v>
      </c>
      <c r="R797" s="39">
        <f t="shared" si="356"/>
        <v>0</v>
      </c>
      <c r="S797" s="39">
        <f t="shared" si="356"/>
        <v>0</v>
      </c>
      <c r="T797" s="39">
        <f t="shared" si="356"/>
        <v>0</v>
      </c>
      <c r="U797" s="39">
        <f t="shared" si="356"/>
        <v>0</v>
      </c>
      <c r="V797" s="39">
        <f t="shared" si="356"/>
        <v>0</v>
      </c>
      <c r="W797" s="39">
        <f t="shared" si="356"/>
        <v>0</v>
      </c>
      <c r="X797" s="39">
        <f t="shared" si="356"/>
        <v>0</v>
      </c>
      <c r="Y797" s="39">
        <f t="shared" si="356"/>
        <v>0</v>
      </c>
      <c r="Z797" s="39">
        <f t="shared" si="356"/>
        <v>0</v>
      </c>
    </row>
    <row r="798" spans="1:41" ht="30" customHeight="1">
      <c r="A798" s="144"/>
      <c r="B798" s="139"/>
      <c r="C798" s="110"/>
      <c r="D798" s="171"/>
      <c r="E798" s="38" t="s">
        <v>25</v>
      </c>
      <c r="F798" s="39">
        <f t="shared" si="355"/>
        <v>0</v>
      </c>
      <c r="G798" s="39">
        <f t="shared" si="356"/>
        <v>0</v>
      </c>
      <c r="H798" s="39">
        <f t="shared" si="356"/>
        <v>0</v>
      </c>
      <c r="I798" s="39">
        <f t="shared" si="356"/>
        <v>0</v>
      </c>
      <c r="J798" s="39">
        <f t="shared" si="356"/>
        <v>0</v>
      </c>
      <c r="K798" s="39">
        <f t="shared" si="356"/>
        <v>0</v>
      </c>
      <c r="L798" s="39">
        <f t="shared" si="356"/>
        <v>0</v>
      </c>
      <c r="M798" s="39">
        <f t="shared" si="356"/>
        <v>0</v>
      </c>
      <c r="N798" s="39">
        <f t="shared" si="356"/>
        <v>0</v>
      </c>
      <c r="O798" s="39">
        <f t="shared" si="356"/>
        <v>0</v>
      </c>
      <c r="P798" s="39">
        <f t="shared" si="356"/>
        <v>0</v>
      </c>
      <c r="Q798" s="39">
        <f t="shared" si="356"/>
        <v>0</v>
      </c>
      <c r="R798" s="39">
        <f t="shared" si="356"/>
        <v>0</v>
      </c>
      <c r="S798" s="39">
        <f t="shared" si="356"/>
        <v>0</v>
      </c>
      <c r="T798" s="39">
        <f t="shared" si="356"/>
        <v>0</v>
      </c>
      <c r="U798" s="39">
        <f t="shared" si="356"/>
        <v>0</v>
      </c>
      <c r="V798" s="39">
        <f t="shared" si="356"/>
        <v>0</v>
      </c>
      <c r="W798" s="39">
        <f t="shared" si="356"/>
        <v>0</v>
      </c>
      <c r="X798" s="39">
        <f t="shared" si="356"/>
        <v>0</v>
      </c>
      <c r="Y798" s="39">
        <f t="shared" si="356"/>
        <v>0</v>
      </c>
      <c r="Z798" s="39">
        <f t="shared" si="356"/>
        <v>0</v>
      </c>
    </row>
    <row r="799" spans="1:41" ht="30" customHeight="1">
      <c r="A799" s="144"/>
      <c r="B799" s="139"/>
      <c r="C799" s="110"/>
      <c r="D799" s="171"/>
      <c r="E799" s="38" t="s">
        <v>26</v>
      </c>
      <c r="F799" s="39">
        <f t="shared" si="355"/>
        <v>0</v>
      </c>
      <c r="G799" s="39">
        <f t="shared" si="356"/>
        <v>0</v>
      </c>
      <c r="H799" s="39">
        <f t="shared" si="356"/>
        <v>0</v>
      </c>
      <c r="I799" s="39">
        <f t="shared" si="356"/>
        <v>0</v>
      </c>
      <c r="J799" s="39">
        <f t="shared" si="356"/>
        <v>0</v>
      </c>
      <c r="K799" s="39">
        <f t="shared" si="356"/>
        <v>0</v>
      </c>
      <c r="L799" s="39">
        <f t="shared" si="356"/>
        <v>0</v>
      </c>
      <c r="M799" s="39">
        <f t="shared" si="356"/>
        <v>0</v>
      </c>
      <c r="N799" s="39">
        <f t="shared" si="356"/>
        <v>0</v>
      </c>
      <c r="O799" s="39">
        <f t="shared" si="356"/>
        <v>0</v>
      </c>
      <c r="P799" s="39">
        <f t="shared" si="356"/>
        <v>0</v>
      </c>
      <c r="Q799" s="39">
        <f t="shared" si="356"/>
        <v>0</v>
      </c>
      <c r="R799" s="39">
        <f t="shared" si="356"/>
        <v>0</v>
      </c>
      <c r="S799" s="39">
        <f t="shared" si="356"/>
        <v>0</v>
      </c>
      <c r="T799" s="39">
        <f t="shared" si="356"/>
        <v>0</v>
      </c>
      <c r="U799" s="39">
        <f t="shared" si="356"/>
        <v>0</v>
      </c>
      <c r="V799" s="39">
        <f t="shared" si="356"/>
        <v>0</v>
      </c>
      <c r="W799" s="39">
        <f t="shared" si="356"/>
        <v>0</v>
      </c>
      <c r="X799" s="39">
        <f t="shared" si="356"/>
        <v>0</v>
      </c>
      <c r="Y799" s="39">
        <f t="shared" si="356"/>
        <v>0</v>
      </c>
      <c r="Z799" s="39">
        <f t="shared" si="356"/>
        <v>0</v>
      </c>
    </row>
    <row r="800" spans="1:41" s="3" customFormat="1" ht="30" customHeight="1">
      <c r="A800" s="144"/>
      <c r="B800" s="139"/>
      <c r="C800" s="110"/>
      <c r="D800" s="181" t="s">
        <v>27</v>
      </c>
      <c r="E800" s="181"/>
      <c r="F800" s="39">
        <f>F794+F795+F796+F797+F798+F799</f>
        <v>19481695.780000001</v>
      </c>
      <c r="G800" s="39">
        <f t="shared" ref="G800:Z800" si="357">G794+G795+G796+G797+G798+G799</f>
        <v>13855278.030000001</v>
      </c>
      <c r="H800" s="39">
        <f t="shared" si="357"/>
        <v>0</v>
      </c>
      <c r="I800" s="39">
        <f t="shared" si="357"/>
        <v>1900000</v>
      </c>
      <c r="J800" s="39">
        <f t="shared" si="357"/>
        <v>2811447.45</v>
      </c>
      <c r="K800" s="39">
        <f t="shared" si="357"/>
        <v>0</v>
      </c>
      <c r="L800" s="39">
        <f t="shared" si="357"/>
        <v>531557.31999999995</v>
      </c>
      <c r="M800" s="39">
        <f t="shared" si="357"/>
        <v>531557.31999999995</v>
      </c>
      <c r="N800" s="39">
        <f t="shared" si="357"/>
        <v>0</v>
      </c>
      <c r="O800" s="39">
        <f t="shared" si="357"/>
        <v>0</v>
      </c>
      <c r="P800" s="39">
        <f t="shared" si="357"/>
        <v>0</v>
      </c>
      <c r="Q800" s="39">
        <f t="shared" si="357"/>
        <v>383412.98</v>
      </c>
      <c r="R800" s="39">
        <f t="shared" si="357"/>
        <v>0</v>
      </c>
      <c r="S800" s="39">
        <f t="shared" si="357"/>
        <v>0</v>
      </c>
      <c r="T800" s="39">
        <f t="shared" si="357"/>
        <v>0</v>
      </c>
      <c r="U800" s="39">
        <f t="shared" si="357"/>
        <v>0</v>
      </c>
      <c r="V800" s="39">
        <f t="shared" si="357"/>
        <v>0</v>
      </c>
      <c r="W800" s="39">
        <f t="shared" si="357"/>
        <v>0</v>
      </c>
      <c r="X800" s="39">
        <f t="shared" si="357"/>
        <v>0</v>
      </c>
      <c r="Y800" s="39">
        <f t="shared" si="357"/>
        <v>0</v>
      </c>
      <c r="Z800" s="39">
        <f t="shared" si="357"/>
        <v>0</v>
      </c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N800" s="6">
        <f>L800-M800</f>
        <v>0</v>
      </c>
      <c r="AO800" s="14"/>
    </row>
    <row r="801" spans="1:41" ht="75" customHeight="1">
      <c r="A801" s="144"/>
      <c r="B801" s="139"/>
      <c r="C801" s="110"/>
      <c r="D801" s="127" t="s">
        <v>45</v>
      </c>
      <c r="E801" s="128"/>
      <c r="F801" s="41">
        <f>ROUND(F800/C794,2)</f>
        <v>1520.36</v>
      </c>
      <c r="G801" s="41">
        <f>ROUND(G800/C794,2)</f>
        <v>1081.27</v>
      </c>
      <c r="H801" s="41">
        <f>ROUND(H800/C794,2)</f>
        <v>0</v>
      </c>
      <c r="I801" s="41">
        <f>ROUND(I800/C794,2)</f>
        <v>148.28</v>
      </c>
      <c r="J801" s="41">
        <f>ROUND(J800/C794,2)</f>
        <v>219.41</v>
      </c>
      <c r="K801" s="41">
        <f>ROUND(K800/C794,2)</f>
        <v>0</v>
      </c>
      <c r="L801" s="41">
        <f>ROUND(L800/C794,2)</f>
        <v>41.48</v>
      </c>
      <c r="M801" s="41">
        <f>ROUND(M800/C794,2)</f>
        <v>41.48</v>
      </c>
      <c r="N801" s="41">
        <f>ROUND(N800/C794,2)</f>
        <v>0</v>
      </c>
      <c r="O801" s="41">
        <f>ROUND(O800/C794,2)</f>
        <v>0</v>
      </c>
      <c r="P801" s="41">
        <f>ROUND(P800/C794,2)</f>
        <v>0</v>
      </c>
      <c r="Q801" s="41">
        <f>ROUND(Q800/C794,2)</f>
        <v>29.92</v>
      </c>
      <c r="R801" s="41">
        <f>ROUND(R800/C794,2)</f>
        <v>0</v>
      </c>
      <c r="S801" s="41">
        <f>ROUND(S800/C794,2)</f>
        <v>0</v>
      </c>
      <c r="T801" s="41">
        <f>ROUND(T800/C794,2)</f>
        <v>0</v>
      </c>
      <c r="U801" s="41">
        <f>ROUND(U800/C794,2)</f>
        <v>0</v>
      </c>
      <c r="V801" s="41">
        <f>ROUND(V800/C794,2)</f>
        <v>0</v>
      </c>
      <c r="W801" s="41">
        <f>ROUND(W800/C794,2)</f>
        <v>0</v>
      </c>
      <c r="X801" s="41">
        <f>ROUND(X800/C794,2)</f>
        <v>0</v>
      </c>
      <c r="Y801" s="41">
        <f>ROUND(Y800/C794,2)</f>
        <v>0</v>
      </c>
      <c r="Z801" s="41">
        <f>ROUND(Z800/C794,2)</f>
        <v>0</v>
      </c>
      <c r="AC801" s="8" t="b">
        <v>0</v>
      </c>
      <c r="AD801" s="8" t="b">
        <v>0</v>
      </c>
      <c r="AE801" s="8" t="b">
        <v>0</v>
      </c>
      <c r="AF801" s="8" t="b">
        <v>0</v>
      </c>
      <c r="AG801" s="8" t="b">
        <v>0</v>
      </c>
      <c r="AH801" s="8" t="b">
        <v>0</v>
      </c>
      <c r="AI801" s="8" t="b">
        <v>0</v>
      </c>
      <c r="AJ801" s="8" t="b">
        <v>0</v>
      </c>
      <c r="AK801" s="8" t="b">
        <v>0</v>
      </c>
      <c r="AL801" s="8" t="b">
        <v>0</v>
      </c>
    </row>
    <row r="802" spans="1:41" ht="90" customHeight="1">
      <c r="A802" s="144"/>
      <c r="B802" s="140"/>
      <c r="C802" s="110"/>
      <c r="D802" s="127" t="s">
        <v>46</v>
      </c>
      <c r="E802" s="128"/>
      <c r="F802" s="39" t="s">
        <v>28</v>
      </c>
      <c r="G802" s="42">
        <f>IF(AC802=FALSE,0,AC802)</f>
        <v>0</v>
      </c>
      <c r="H802" s="42" t="s">
        <v>28</v>
      </c>
      <c r="I802" s="42">
        <f>IF(AD802=FALSE,0,AD802)</f>
        <v>0</v>
      </c>
      <c r="J802" s="42">
        <f>IF(AE802=FALSE,0,AE802)</f>
        <v>0</v>
      </c>
      <c r="K802" s="42" t="s">
        <v>28</v>
      </c>
      <c r="L802" s="42">
        <f>IF(AF802=FALSE,0,AF802)</f>
        <v>0</v>
      </c>
      <c r="M802" s="42" t="s">
        <v>28</v>
      </c>
      <c r="N802" s="42" t="s">
        <v>28</v>
      </c>
      <c r="O802" s="42" t="s">
        <v>28</v>
      </c>
      <c r="P802" s="42" t="s">
        <v>28</v>
      </c>
      <c r="Q802" s="42">
        <f>IF(AG802=FALSE,0,AG802)</f>
        <v>0</v>
      </c>
      <c r="R802" s="42" t="s">
        <v>28</v>
      </c>
      <c r="S802" s="42">
        <f>IF(AH802=FALSE,0,AH802)</f>
        <v>0</v>
      </c>
      <c r="T802" s="42" t="s">
        <v>28</v>
      </c>
      <c r="U802" s="42">
        <f>IF(AI802=FALSE,0,AI802)</f>
        <v>0</v>
      </c>
      <c r="V802" s="42">
        <f>IF(AJ802=FALSE,0,AJ802)</f>
        <v>0</v>
      </c>
      <c r="W802" s="42">
        <f>IF(AK802=FALSE,0,AK802)</f>
        <v>0</v>
      </c>
      <c r="X802" s="42" t="s">
        <v>28</v>
      </c>
      <c r="Y802" s="42">
        <f>IF(AL802=FALSE,0,AL802)</f>
        <v>0</v>
      </c>
      <c r="Z802" s="42" t="s">
        <v>28</v>
      </c>
      <c r="AC802" s="8" t="b">
        <v>0</v>
      </c>
      <c r="AD802" s="8" t="b">
        <v>0</v>
      </c>
      <c r="AE802" s="8" t="b">
        <v>0</v>
      </c>
      <c r="AF802" s="8" t="b">
        <v>0</v>
      </c>
      <c r="AG802" s="8" t="b">
        <v>0</v>
      </c>
      <c r="AH802" s="8" t="b">
        <v>0</v>
      </c>
      <c r="AI802" s="8" t="b">
        <v>0</v>
      </c>
      <c r="AJ802" s="8" t="b">
        <v>0</v>
      </c>
      <c r="AK802" s="8" t="b">
        <v>0</v>
      </c>
      <c r="AL802" s="8" t="b">
        <v>0</v>
      </c>
    </row>
    <row r="803" spans="1:41" ht="15">
      <c r="A803" s="152" t="s">
        <v>369</v>
      </c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:41" ht="15" customHeight="1">
      <c r="A804" s="155" t="s">
        <v>43</v>
      </c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6"/>
    </row>
    <row r="805" spans="1:41" ht="30" customHeight="1">
      <c r="A805" s="144" t="s">
        <v>17</v>
      </c>
      <c r="B805" s="109" t="s">
        <v>157</v>
      </c>
      <c r="C805" s="187">
        <v>3495.3</v>
      </c>
      <c r="D805" s="109" t="s">
        <v>19</v>
      </c>
      <c r="E805" s="47" t="s">
        <v>20</v>
      </c>
      <c r="F805" s="39">
        <f>G805+I805+J805+L805+Q805+S805+U805+V805+W805+Y805+Z805</f>
        <v>628664.66</v>
      </c>
      <c r="G805" s="40">
        <v>0</v>
      </c>
      <c r="H805" s="39">
        <v>0</v>
      </c>
      <c r="I805" s="40">
        <v>0</v>
      </c>
      <c r="J805" s="40">
        <v>0</v>
      </c>
      <c r="K805" s="39">
        <v>0</v>
      </c>
      <c r="L805" s="40">
        <v>0</v>
      </c>
      <c r="M805" s="39">
        <v>0</v>
      </c>
      <c r="N805" s="39">
        <v>0</v>
      </c>
      <c r="O805" s="39">
        <v>0</v>
      </c>
      <c r="P805" s="39">
        <v>0</v>
      </c>
      <c r="Q805" s="40">
        <v>0</v>
      </c>
      <c r="R805" s="39">
        <v>0</v>
      </c>
      <c r="S805" s="40">
        <v>628664.66</v>
      </c>
      <c r="T805" s="39">
        <v>0</v>
      </c>
      <c r="U805" s="40">
        <v>0</v>
      </c>
      <c r="V805" s="40">
        <v>0</v>
      </c>
      <c r="W805" s="40">
        <v>0</v>
      </c>
      <c r="X805" s="39">
        <v>0</v>
      </c>
      <c r="Y805" s="40">
        <v>0</v>
      </c>
      <c r="Z805" s="39">
        <v>0</v>
      </c>
      <c r="AN805" s="6">
        <f>L805-M805</f>
        <v>0</v>
      </c>
    </row>
    <row r="806" spans="1:41" ht="60" customHeight="1">
      <c r="A806" s="144"/>
      <c r="B806" s="109"/>
      <c r="C806" s="187"/>
      <c r="D806" s="109"/>
      <c r="E806" s="47" t="s">
        <v>21</v>
      </c>
      <c r="F806" s="39">
        <f t="shared" ref="F806:F810" si="358">G806+I806+J806+L806+Q806+S806+U806+V806+W806+Y806+Z806</f>
        <v>0</v>
      </c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41" ht="120" customHeight="1">
      <c r="A807" s="144"/>
      <c r="B807" s="109"/>
      <c r="C807" s="187"/>
      <c r="D807" s="109" t="s">
        <v>22</v>
      </c>
      <c r="E807" s="47" t="s">
        <v>23</v>
      </c>
      <c r="F807" s="39">
        <f t="shared" si="358"/>
        <v>0</v>
      </c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41" ht="30" customHeight="1">
      <c r="A808" s="144"/>
      <c r="B808" s="109"/>
      <c r="C808" s="187"/>
      <c r="D808" s="109"/>
      <c r="E808" s="47" t="s">
        <v>24</v>
      </c>
      <c r="F808" s="39">
        <f t="shared" si="358"/>
        <v>0</v>
      </c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41" ht="30" customHeight="1">
      <c r="A809" s="144"/>
      <c r="B809" s="109"/>
      <c r="C809" s="187"/>
      <c r="D809" s="109"/>
      <c r="E809" s="47" t="s">
        <v>25</v>
      </c>
      <c r="F809" s="39">
        <f t="shared" si="358"/>
        <v>0</v>
      </c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41" ht="30" customHeight="1">
      <c r="A810" s="144"/>
      <c r="B810" s="109"/>
      <c r="C810" s="187"/>
      <c r="D810" s="109"/>
      <c r="E810" s="47" t="s">
        <v>26</v>
      </c>
      <c r="F810" s="39">
        <f t="shared" si="358"/>
        <v>0</v>
      </c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41" ht="30" customHeight="1">
      <c r="A811" s="144"/>
      <c r="B811" s="109"/>
      <c r="C811" s="187"/>
      <c r="D811" s="111" t="s">
        <v>27</v>
      </c>
      <c r="E811" s="111"/>
      <c r="F811" s="39">
        <f>F805+F806+F807+F808+F809+F810</f>
        <v>628664.66</v>
      </c>
      <c r="G811" s="39">
        <f t="shared" ref="G811:Z811" si="359">G805+G806+G807+G808+G809+G810</f>
        <v>0</v>
      </c>
      <c r="H811" s="39">
        <f t="shared" si="359"/>
        <v>0</v>
      </c>
      <c r="I811" s="39">
        <f t="shared" si="359"/>
        <v>0</v>
      </c>
      <c r="J811" s="39">
        <f t="shared" si="359"/>
        <v>0</v>
      </c>
      <c r="K811" s="39">
        <f t="shared" si="359"/>
        <v>0</v>
      </c>
      <c r="L811" s="39">
        <f t="shared" si="359"/>
        <v>0</v>
      </c>
      <c r="M811" s="39">
        <f t="shared" si="359"/>
        <v>0</v>
      </c>
      <c r="N811" s="39">
        <f t="shared" si="359"/>
        <v>0</v>
      </c>
      <c r="O811" s="39">
        <f t="shared" si="359"/>
        <v>0</v>
      </c>
      <c r="P811" s="39">
        <f t="shared" si="359"/>
        <v>0</v>
      </c>
      <c r="Q811" s="39">
        <f t="shared" si="359"/>
        <v>0</v>
      </c>
      <c r="R811" s="39">
        <f t="shared" si="359"/>
        <v>0</v>
      </c>
      <c r="S811" s="39">
        <f t="shared" si="359"/>
        <v>628664.66</v>
      </c>
      <c r="T811" s="39">
        <f t="shared" si="359"/>
        <v>0</v>
      </c>
      <c r="U811" s="39">
        <f t="shared" si="359"/>
        <v>0</v>
      </c>
      <c r="V811" s="39">
        <f t="shared" si="359"/>
        <v>0</v>
      </c>
      <c r="W811" s="39">
        <f t="shared" si="359"/>
        <v>0</v>
      </c>
      <c r="X811" s="39">
        <f t="shared" si="359"/>
        <v>0</v>
      </c>
      <c r="Y811" s="39">
        <f t="shared" si="359"/>
        <v>0</v>
      </c>
      <c r="Z811" s="39">
        <f t="shared" si="359"/>
        <v>0</v>
      </c>
      <c r="AN811" s="6">
        <f>L811-M811</f>
        <v>0</v>
      </c>
      <c r="AO811" s="14"/>
    </row>
    <row r="812" spans="1:41" ht="75" customHeight="1">
      <c r="A812" s="144"/>
      <c r="B812" s="109"/>
      <c r="C812" s="187"/>
      <c r="D812" s="127" t="s">
        <v>45</v>
      </c>
      <c r="E812" s="128"/>
      <c r="F812" s="41">
        <f>ROUND(F811/C805,2)</f>
        <v>179.86</v>
      </c>
      <c r="G812" s="41">
        <f>ROUND(G811/C805,2)</f>
        <v>0</v>
      </c>
      <c r="H812" s="41">
        <f>ROUND(H811/C805,2)</f>
        <v>0</v>
      </c>
      <c r="I812" s="41">
        <f>ROUND(I811/C805,2)</f>
        <v>0</v>
      </c>
      <c r="J812" s="41">
        <f>ROUND(J811/C805,2)</f>
        <v>0</v>
      </c>
      <c r="K812" s="41">
        <f>ROUND(K811/C805,2)</f>
        <v>0</v>
      </c>
      <c r="L812" s="41">
        <f>ROUND(L811/C805,2)</f>
        <v>0</v>
      </c>
      <c r="M812" s="41">
        <f>ROUND(M811/C805,2)</f>
        <v>0</v>
      </c>
      <c r="N812" s="41">
        <f>ROUND(N811/C805,2)</f>
        <v>0</v>
      </c>
      <c r="O812" s="41">
        <f>ROUND(O811/C805,2)</f>
        <v>0</v>
      </c>
      <c r="P812" s="41">
        <f>ROUND(P811/C805,2)</f>
        <v>0</v>
      </c>
      <c r="Q812" s="41">
        <f>ROUND(Q811/C805,2)</f>
        <v>0</v>
      </c>
      <c r="R812" s="41">
        <f>ROUND(R811/C805,2)</f>
        <v>0</v>
      </c>
      <c r="S812" s="41">
        <f>ROUND(S811/C805,2)</f>
        <v>179.86</v>
      </c>
      <c r="T812" s="41">
        <f>ROUND(T811/C805,2)</f>
        <v>0</v>
      </c>
      <c r="U812" s="41">
        <f>ROUND(U811/C805,2)</f>
        <v>0</v>
      </c>
      <c r="V812" s="41">
        <f>ROUND(V811/C805,2)</f>
        <v>0</v>
      </c>
      <c r="W812" s="41">
        <f>ROUND(W811/C805,2)</f>
        <v>0</v>
      </c>
      <c r="X812" s="41">
        <f>ROUND(X811/C805,2)</f>
        <v>0</v>
      </c>
      <c r="Y812" s="41">
        <f>ROUND(Y811/C805,2)</f>
        <v>0</v>
      </c>
      <c r="Z812" s="41">
        <f>ROUND(Z811/C805,2)</f>
        <v>0</v>
      </c>
      <c r="AC812" s="8" t="b">
        <v>0</v>
      </c>
      <c r="AD812" s="8" t="b">
        <v>0</v>
      </c>
      <c r="AE812" s="8" t="b">
        <v>0</v>
      </c>
      <c r="AF812" s="8" t="b">
        <v>0</v>
      </c>
      <c r="AG812" s="8" t="b">
        <v>0</v>
      </c>
      <c r="AH812" s="8" t="b">
        <v>0</v>
      </c>
      <c r="AI812" s="8" t="b">
        <v>0</v>
      </c>
      <c r="AJ812" s="8" t="b">
        <v>0</v>
      </c>
      <c r="AK812" s="8" t="b">
        <v>0</v>
      </c>
      <c r="AL812" s="8" t="b">
        <v>0</v>
      </c>
    </row>
    <row r="813" spans="1:41" ht="90" customHeight="1">
      <c r="A813" s="144"/>
      <c r="B813" s="109"/>
      <c r="C813" s="187"/>
      <c r="D813" s="127" t="s">
        <v>46</v>
      </c>
      <c r="E813" s="128"/>
      <c r="F813" s="39" t="s">
        <v>28</v>
      </c>
      <c r="G813" s="42">
        <f>IF(AC813=FALSE,0,AC813)</f>
        <v>0</v>
      </c>
      <c r="H813" s="42" t="s">
        <v>28</v>
      </c>
      <c r="I813" s="42">
        <f>IF(AD813=FALSE,0,AD813)</f>
        <v>0</v>
      </c>
      <c r="J813" s="42">
        <f>IF(AE813=FALSE,0,AE813)</f>
        <v>0</v>
      </c>
      <c r="K813" s="42" t="s">
        <v>28</v>
      </c>
      <c r="L813" s="42">
        <f>IF(AF813=FALSE,0,AF813)</f>
        <v>0</v>
      </c>
      <c r="M813" s="42" t="s">
        <v>28</v>
      </c>
      <c r="N813" s="42" t="s">
        <v>28</v>
      </c>
      <c r="O813" s="42" t="s">
        <v>28</v>
      </c>
      <c r="P813" s="42" t="s">
        <v>28</v>
      </c>
      <c r="Q813" s="42">
        <f>IF(AG813=FALSE,0,AG813)</f>
        <v>0</v>
      </c>
      <c r="R813" s="42" t="s">
        <v>28</v>
      </c>
      <c r="S813" s="42">
        <f>IF(AH813=FALSE,0,AH813)</f>
        <v>179.86</v>
      </c>
      <c r="T813" s="42" t="s">
        <v>28</v>
      </c>
      <c r="U813" s="42">
        <f>IF(AI813=FALSE,0,AI813)</f>
        <v>0</v>
      </c>
      <c r="V813" s="42">
        <f>IF(AJ813=FALSE,0,AJ813)</f>
        <v>0</v>
      </c>
      <c r="W813" s="42">
        <f>IF(AK813=FALSE,0,AK813)</f>
        <v>0</v>
      </c>
      <c r="X813" s="42" t="s">
        <v>28</v>
      </c>
      <c r="Y813" s="42">
        <f>IF(AL813=FALSE,0,AL813)</f>
        <v>0</v>
      </c>
      <c r="Z813" s="42" t="s">
        <v>28</v>
      </c>
      <c r="AC813" s="8" t="b">
        <v>0</v>
      </c>
      <c r="AD813" s="8" t="b">
        <v>0</v>
      </c>
      <c r="AE813" s="8" t="b">
        <v>0</v>
      </c>
      <c r="AF813" s="8" t="b">
        <v>0</v>
      </c>
      <c r="AG813" s="8" t="b">
        <v>0</v>
      </c>
      <c r="AH813" s="8">
        <v>179.86</v>
      </c>
      <c r="AI813" s="8" t="b">
        <v>0</v>
      </c>
      <c r="AJ813" s="8" t="b">
        <v>0</v>
      </c>
      <c r="AK813" s="8" t="b">
        <v>0</v>
      </c>
      <c r="AL813" s="8" t="b">
        <v>0</v>
      </c>
    </row>
    <row r="814" spans="1:41" ht="30" customHeight="1">
      <c r="A814" s="144" t="s">
        <v>30</v>
      </c>
      <c r="B814" s="109" t="s">
        <v>158</v>
      </c>
      <c r="C814" s="141">
        <v>3498.6</v>
      </c>
      <c r="D814" s="109" t="s">
        <v>19</v>
      </c>
      <c r="E814" s="47" t="s">
        <v>20</v>
      </c>
      <c r="F814" s="39">
        <f>G814+I814+J814+L814+Q814+S814+U814+V814+W814+Y814+Z814</f>
        <v>452368.98</v>
      </c>
      <c r="G814" s="40">
        <v>0</v>
      </c>
      <c r="H814" s="39">
        <v>0</v>
      </c>
      <c r="I814" s="40">
        <v>0</v>
      </c>
      <c r="J814" s="40">
        <v>0</v>
      </c>
      <c r="K814" s="39">
        <v>0</v>
      </c>
      <c r="L814" s="40">
        <v>0</v>
      </c>
      <c r="M814" s="39">
        <v>0</v>
      </c>
      <c r="N814" s="39">
        <v>0</v>
      </c>
      <c r="O814" s="39">
        <v>0</v>
      </c>
      <c r="P814" s="39">
        <v>0</v>
      </c>
      <c r="Q814" s="40">
        <v>0</v>
      </c>
      <c r="R814" s="39">
        <v>0</v>
      </c>
      <c r="S814" s="40">
        <v>0</v>
      </c>
      <c r="T814" s="39">
        <v>0</v>
      </c>
      <c r="U814" s="40">
        <v>452368.98</v>
      </c>
      <c r="V814" s="40">
        <v>0</v>
      </c>
      <c r="W814" s="40">
        <v>0</v>
      </c>
      <c r="X814" s="39">
        <v>0</v>
      </c>
      <c r="Y814" s="40">
        <v>0</v>
      </c>
      <c r="Z814" s="39">
        <v>0</v>
      </c>
      <c r="AN814" s="6">
        <f>L814-M814</f>
        <v>0</v>
      </c>
    </row>
    <row r="815" spans="1:41" ht="60" customHeight="1">
      <c r="A815" s="144"/>
      <c r="B815" s="109"/>
      <c r="C815" s="142"/>
      <c r="D815" s="109"/>
      <c r="E815" s="47" t="s">
        <v>21</v>
      </c>
      <c r="F815" s="39">
        <f t="shared" ref="F815:F819" si="360">G815+I815+J815+L815+Q815+S815+U815+V815+W815+Y815+Z815</f>
        <v>0</v>
      </c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41" ht="120" customHeight="1">
      <c r="A816" s="144"/>
      <c r="B816" s="109"/>
      <c r="C816" s="142"/>
      <c r="D816" s="109" t="s">
        <v>22</v>
      </c>
      <c r="E816" s="47" t="s">
        <v>23</v>
      </c>
      <c r="F816" s="39">
        <f t="shared" si="360"/>
        <v>0</v>
      </c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41" ht="30" customHeight="1">
      <c r="A817" s="144"/>
      <c r="B817" s="109"/>
      <c r="C817" s="142"/>
      <c r="D817" s="109"/>
      <c r="E817" s="47" t="s">
        <v>24</v>
      </c>
      <c r="F817" s="39">
        <f t="shared" si="360"/>
        <v>0</v>
      </c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41" ht="30" customHeight="1">
      <c r="A818" s="144"/>
      <c r="B818" s="109"/>
      <c r="C818" s="142"/>
      <c r="D818" s="109"/>
      <c r="E818" s="47" t="s">
        <v>25</v>
      </c>
      <c r="F818" s="39">
        <f t="shared" si="360"/>
        <v>0</v>
      </c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41" ht="30" customHeight="1">
      <c r="A819" s="144"/>
      <c r="B819" s="109"/>
      <c r="C819" s="142"/>
      <c r="D819" s="109"/>
      <c r="E819" s="47" t="s">
        <v>26</v>
      </c>
      <c r="F819" s="39">
        <f t="shared" si="360"/>
        <v>0</v>
      </c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41" ht="30" customHeight="1">
      <c r="A820" s="144"/>
      <c r="B820" s="109"/>
      <c r="C820" s="142"/>
      <c r="D820" s="111" t="s">
        <v>27</v>
      </c>
      <c r="E820" s="111"/>
      <c r="F820" s="39">
        <f>F814+F815+F816+F817+F818+F819</f>
        <v>452368.98</v>
      </c>
      <c r="G820" s="39">
        <f t="shared" ref="G820:Z820" si="361">G814+G815+G816+G817+G818+G819</f>
        <v>0</v>
      </c>
      <c r="H820" s="39">
        <f t="shared" si="361"/>
        <v>0</v>
      </c>
      <c r="I820" s="39">
        <f t="shared" si="361"/>
        <v>0</v>
      </c>
      <c r="J820" s="39">
        <f t="shared" si="361"/>
        <v>0</v>
      </c>
      <c r="K820" s="39">
        <f t="shared" si="361"/>
        <v>0</v>
      </c>
      <c r="L820" s="39">
        <f t="shared" si="361"/>
        <v>0</v>
      </c>
      <c r="M820" s="39">
        <f t="shared" si="361"/>
        <v>0</v>
      </c>
      <c r="N820" s="39">
        <f t="shared" si="361"/>
        <v>0</v>
      </c>
      <c r="O820" s="39">
        <f t="shared" si="361"/>
        <v>0</v>
      </c>
      <c r="P820" s="39">
        <f t="shared" si="361"/>
        <v>0</v>
      </c>
      <c r="Q820" s="39">
        <f t="shared" si="361"/>
        <v>0</v>
      </c>
      <c r="R820" s="39">
        <f t="shared" si="361"/>
        <v>0</v>
      </c>
      <c r="S820" s="39">
        <f t="shared" si="361"/>
        <v>0</v>
      </c>
      <c r="T820" s="39">
        <f t="shared" si="361"/>
        <v>0</v>
      </c>
      <c r="U820" s="39">
        <f t="shared" si="361"/>
        <v>452368.98</v>
      </c>
      <c r="V820" s="39">
        <f t="shared" si="361"/>
        <v>0</v>
      </c>
      <c r="W820" s="39">
        <f t="shared" si="361"/>
        <v>0</v>
      </c>
      <c r="X820" s="39">
        <f t="shared" si="361"/>
        <v>0</v>
      </c>
      <c r="Y820" s="39">
        <f t="shared" si="361"/>
        <v>0</v>
      </c>
      <c r="Z820" s="39">
        <f t="shared" si="361"/>
        <v>0</v>
      </c>
      <c r="AN820" s="6">
        <f>L820-M820</f>
        <v>0</v>
      </c>
      <c r="AO820" s="14"/>
    </row>
    <row r="821" spans="1:41" ht="75" customHeight="1">
      <c r="A821" s="144"/>
      <c r="B821" s="109"/>
      <c r="C821" s="142"/>
      <c r="D821" s="127" t="s">
        <v>45</v>
      </c>
      <c r="E821" s="128"/>
      <c r="F821" s="41">
        <f>ROUND(F820/C814,2)</f>
        <v>129.30000000000001</v>
      </c>
      <c r="G821" s="41">
        <f>ROUND(G820/C814,2)</f>
        <v>0</v>
      </c>
      <c r="H821" s="41">
        <f>ROUND(H820/C814,2)</f>
        <v>0</v>
      </c>
      <c r="I821" s="41">
        <f>ROUND(I820/C814,2)</f>
        <v>0</v>
      </c>
      <c r="J821" s="41">
        <f>ROUND(J820/C814,2)</f>
        <v>0</v>
      </c>
      <c r="K821" s="41">
        <f>ROUND(K820/C814,2)</f>
        <v>0</v>
      </c>
      <c r="L821" s="41">
        <f>ROUND(L820/C814,2)</f>
        <v>0</v>
      </c>
      <c r="M821" s="41">
        <f>ROUND(M820/C814,2)</f>
        <v>0</v>
      </c>
      <c r="N821" s="41">
        <f>ROUND(N820/C814,2)</f>
        <v>0</v>
      </c>
      <c r="O821" s="41">
        <f>ROUND(O820/C814,2)</f>
        <v>0</v>
      </c>
      <c r="P821" s="41">
        <f>ROUND(P820/C814,2)</f>
        <v>0</v>
      </c>
      <c r="Q821" s="41">
        <f>ROUND(Q820/C814,2)</f>
        <v>0</v>
      </c>
      <c r="R821" s="41">
        <f>ROUND(R820/C814,2)</f>
        <v>0</v>
      </c>
      <c r="S821" s="41">
        <f>ROUND(S820/C814,2)</f>
        <v>0</v>
      </c>
      <c r="T821" s="41">
        <f>ROUND(T820/C814,2)</f>
        <v>0</v>
      </c>
      <c r="U821" s="41">
        <f>ROUND(U820/C814,2)</f>
        <v>129.30000000000001</v>
      </c>
      <c r="V821" s="41">
        <f>ROUND(V820/C814,2)</f>
        <v>0</v>
      </c>
      <c r="W821" s="41">
        <f>ROUND(W820/C814,2)</f>
        <v>0</v>
      </c>
      <c r="X821" s="41">
        <f>ROUND(X820/C814,2)</f>
        <v>0</v>
      </c>
      <c r="Y821" s="41">
        <f>ROUND(Y820/C814,2)</f>
        <v>0</v>
      </c>
      <c r="Z821" s="41">
        <f>ROUND(Z820/C814,2)</f>
        <v>0</v>
      </c>
      <c r="AC821" s="8" t="b">
        <v>0</v>
      </c>
      <c r="AD821" s="8" t="b">
        <v>0</v>
      </c>
      <c r="AE821" s="8" t="b">
        <v>0</v>
      </c>
      <c r="AF821" s="8" t="b">
        <v>0</v>
      </c>
      <c r="AG821" s="8" t="b">
        <v>0</v>
      </c>
      <c r="AH821" s="8" t="b">
        <v>0</v>
      </c>
      <c r="AI821" s="8" t="b">
        <v>0</v>
      </c>
      <c r="AJ821" s="8" t="b">
        <v>0</v>
      </c>
      <c r="AK821" s="8" t="b">
        <v>0</v>
      </c>
      <c r="AL821" s="8" t="b">
        <v>0</v>
      </c>
    </row>
    <row r="822" spans="1:41" ht="90" customHeight="1">
      <c r="A822" s="144"/>
      <c r="B822" s="109"/>
      <c r="C822" s="143"/>
      <c r="D822" s="127" t="s">
        <v>46</v>
      </c>
      <c r="E822" s="128"/>
      <c r="F822" s="39" t="s">
        <v>28</v>
      </c>
      <c r="G822" s="42">
        <f>IF(AC822=FALSE,0,AC822)</f>
        <v>0</v>
      </c>
      <c r="H822" s="42" t="s">
        <v>28</v>
      </c>
      <c r="I822" s="42">
        <f>IF(AD822=FALSE,0,AD822)</f>
        <v>0</v>
      </c>
      <c r="J822" s="42">
        <f>IF(AE822=FALSE,0,AE822)</f>
        <v>0</v>
      </c>
      <c r="K822" s="42" t="s">
        <v>28</v>
      </c>
      <c r="L822" s="42">
        <f>IF(AF822=FALSE,0,AF822)</f>
        <v>0</v>
      </c>
      <c r="M822" s="42" t="s">
        <v>28</v>
      </c>
      <c r="N822" s="42" t="s">
        <v>28</v>
      </c>
      <c r="O822" s="42" t="s">
        <v>28</v>
      </c>
      <c r="P822" s="42" t="s">
        <v>28</v>
      </c>
      <c r="Q822" s="42">
        <f>IF(AG822=FALSE,0,AG822)</f>
        <v>0</v>
      </c>
      <c r="R822" s="42" t="s">
        <v>28</v>
      </c>
      <c r="S822" s="42">
        <f>IF(AH822=FALSE,0,AH822)</f>
        <v>0</v>
      </c>
      <c r="T822" s="42" t="s">
        <v>28</v>
      </c>
      <c r="U822" s="42">
        <f>IF(AI822=FALSE,0,AI822)</f>
        <v>129.30000000000001</v>
      </c>
      <c r="V822" s="42">
        <f>IF(AJ822=FALSE,0,AJ822)</f>
        <v>0</v>
      </c>
      <c r="W822" s="42">
        <f>IF(AK822=FALSE,0,AK822)</f>
        <v>0</v>
      </c>
      <c r="X822" s="42" t="s">
        <v>28</v>
      </c>
      <c r="Y822" s="42">
        <f>IF(AL822=FALSE,0,AL822)</f>
        <v>0</v>
      </c>
      <c r="Z822" s="42" t="s">
        <v>28</v>
      </c>
      <c r="AC822" s="8" t="b">
        <v>0</v>
      </c>
      <c r="AD822" s="8" t="b">
        <v>0</v>
      </c>
      <c r="AE822" s="8" t="b">
        <v>0</v>
      </c>
      <c r="AF822" s="8" t="b">
        <v>0</v>
      </c>
      <c r="AG822" s="8" t="b">
        <v>0</v>
      </c>
      <c r="AH822" s="8" t="b">
        <v>0</v>
      </c>
      <c r="AI822" s="8">
        <v>129.30000000000001</v>
      </c>
      <c r="AJ822" s="8" t="b">
        <v>0</v>
      </c>
      <c r="AK822" s="8" t="b">
        <v>0</v>
      </c>
      <c r="AL822" s="8" t="b">
        <v>0</v>
      </c>
    </row>
    <row r="823" spans="1:41" ht="30" customHeight="1">
      <c r="A823" s="144" t="s">
        <v>31</v>
      </c>
      <c r="B823" s="109" t="s">
        <v>159</v>
      </c>
      <c r="C823" s="188">
        <v>2558.6</v>
      </c>
      <c r="D823" s="109" t="s">
        <v>19</v>
      </c>
      <c r="E823" s="47" t="s">
        <v>20</v>
      </c>
      <c r="F823" s="39">
        <f>G823+I823+J823+L823+Q823+S823+U823+V823+W823+Y823+Z823</f>
        <v>3196151.95</v>
      </c>
      <c r="G823" s="40">
        <v>3196151.95</v>
      </c>
      <c r="H823" s="39">
        <v>0</v>
      </c>
      <c r="I823" s="40">
        <v>0</v>
      </c>
      <c r="J823" s="40">
        <v>0</v>
      </c>
      <c r="K823" s="39">
        <v>0</v>
      </c>
      <c r="L823" s="40">
        <v>0</v>
      </c>
      <c r="M823" s="39">
        <v>0</v>
      </c>
      <c r="N823" s="39">
        <v>0</v>
      </c>
      <c r="O823" s="39">
        <v>0</v>
      </c>
      <c r="P823" s="39">
        <v>0</v>
      </c>
      <c r="Q823" s="40">
        <v>0</v>
      </c>
      <c r="R823" s="39">
        <v>0</v>
      </c>
      <c r="S823" s="40">
        <v>0</v>
      </c>
      <c r="T823" s="39">
        <v>0</v>
      </c>
      <c r="U823" s="40">
        <v>0</v>
      </c>
      <c r="V823" s="40">
        <v>0</v>
      </c>
      <c r="W823" s="40">
        <v>0</v>
      </c>
      <c r="X823" s="39">
        <v>0</v>
      </c>
      <c r="Y823" s="40">
        <v>0</v>
      </c>
      <c r="Z823" s="39">
        <v>0</v>
      </c>
      <c r="AN823" s="6">
        <f>L823-M823</f>
        <v>0</v>
      </c>
    </row>
    <row r="824" spans="1:41" ht="60" customHeight="1">
      <c r="A824" s="144"/>
      <c r="B824" s="109"/>
      <c r="C824" s="189"/>
      <c r="D824" s="109"/>
      <c r="E824" s="47" t="s">
        <v>21</v>
      </c>
      <c r="F824" s="39">
        <f t="shared" ref="F824:F828" si="362">G824+I824+J824+L824+Q824+S824+U824+V824+W824+Y824+Z824</f>
        <v>0</v>
      </c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41" ht="120" customHeight="1">
      <c r="A825" s="144"/>
      <c r="B825" s="109"/>
      <c r="C825" s="189"/>
      <c r="D825" s="109" t="s">
        <v>22</v>
      </c>
      <c r="E825" s="47" t="s">
        <v>23</v>
      </c>
      <c r="F825" s="39">
        <f t="shared" si="362"/>
        <v>0</v>
      </c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41" ht="30" customHeight="1">
      <c r="A826" s="144"/>
      <c r="B826" s="109"/>
      <c r="C826" s="189"/>
      <c r="D826" s="109"/>
      <c r="E826" s="47" t="s">
        <v>24</v>
      </c>
      <c r="F826" s="39">
        <f t="shared" si="362"/>
        <v>0</v>
      </c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41" ht="30" customHeight="1">
      <c r="A827" s="144"/>
      <c r="B827" s="109"/>
      <c r="C827" s="189"/>
      <c r="D827" s="109"/>
      <c r="E827" s="47" t="s">
        <v>25</v>
      </c>
      <c r="F827" s="39">
        <f t="shared" si="362"/>
        <v>0</v>
      </c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41" ht="30" customHeight="1">
      <c r="A828" s="144"/>
      <c r="B828" s="109"/>
      <c r="C828" s="189"/>
      <c r="D828" s="109"/>
      <c r="E828" s="47" t="s">
        <v>26</v>
      </c>
      <c r="F828" s="39">
        <f t="shared" si="362"/>
        <v>0</v>
      </c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41" ht="30" customHeight="1">
      <c r="A829" s="144"/>
      <c r="B829" s="109"/>
      <c r="C829" s="189"/>
      <c r="D829" s="111" t="s">
        <v>27</v>
      </c>
      <c r="E829" s="111"/>
      <c r="F829" s="39">
        <f>F823+F824+F825+F826+F827+F828</f>
        <v>3196151.95</v>
      </c>
      <c r="G829" s="39">
        <f t="shared" ref="G829:Z829" si="363">G823+G824+G825+G826+G827+G828</f>
        <v>3196151.95</v>
      </c>
      <c r="H829" s="39">
        <f t="shared" si="363"/>
        <v>0</v>
      </c>
      <c r="I829" s="39">
        <f t="shared" si="363"/>
        <v>0</v>
      </c>
      <c r="J829" s="39">
        <f t="shared" si="363"/>
        <v>0</v>
      </c>
      <c r="K829" s="39">
        <f t="shared" si="363"/>
        <v>0</v>
      </c>
      <c r="L829" s="39">
        <f t="shared" si="363"/>
        <v>0</v>
      </c>
      <c r="M829" s="39">
        <f t="shared" si="363"/>
        <v>0</v>
      </c>
      <c r="N829" s="39">
        <f t="shared" si="363"/>
        <v>0</v>
      </c>
      <c r="O829" s="39">
        <f t="shared" si="363"/>
        <v>0</v>
      </c>
      <c r="P829" s="39">
        <f t="shared" si="363"/>
        <v>0</v>
      </c>
      <c r="Q829" s="39">
        <f t="shared" si="363"/>
        <v>0</v>
      </c>
      <c r="R829" s="39">
        <f t="shared" si="363"/>
        <v>0</v>
      </c>
      <c r="S829" s="39">
        <f t="shared" si="363"/>
        <v>0</v>
      </c>
      <c r="T829" s="39">
        <f t="shared" si="363"/>
        <v>0</v>
      </c>
      <c r="U829" s="39">
        <f t="shared" si="363"/>
        <v>0</v>
      </c>
      <c r="V829" s="39">
        <f t="shared" si="363"/>
        <v>0</v>
      </c>
      <c r="W829" s="39">
        <f t="shared" si="363"/>
        <v>0</v>
      </c>
      <c r="X829" s="39">
        <f t="shared" si="363"/>
        <v>0</v>
      </c>
      <c r="Y829" s="39">
        <f t="shared" si="363"/>
        <v>0</v>
      </c>
      <c r="Z829" s="39">
        <f t="shared" si="363"/>
        <v>0</v>
      </c>
      <c r="AN829" s="6">
        <f>L829-M829</f>
        <v>0</v>
      </c>
      <c r="AO829" s="14"/>
    </row>
    <row r="830" spans="1:41" ht="75" customHeight="1">
      <c r="A830" s="144"/>
      <c r="B830" s="109"/>
      <c r="C830" s="189"/>
      <c r="D830" s="127" t="s">
        <v>45</v>
      </c>
      <c r="E830" s="128"/>
      <c r="F830" s="41">
        <f>ROUND(F829/C823,2)</f>
        <v>1249.18</v>
      </c>
      <c r="G830" s="41">
        <f>ROUND(G829/C823,2)</f>
        <v>1249.18</v>
      </c>
      <c r="H830" s="41">
        <f>ROUND(H829/C823,2)</f>
        <v>0</v>
      </c>
      <c r="I830" s="41">
        <f>ROUND(I829/C823,2)</f>
        <v>0</v>
      </c>
      <c r="J830" s="41">
        <f>ROUND(J829/C823,2)</f>
        <v>0</v>
      </c>
      <c r="K830" s="41">
        <f>ROUND(K829/C823,2)</f>
        <v>0</v>
      </c>
      <c r="L830" s="41">
        <f>ROUND(L829/C823,2)</f>
        <v>0</v>
      </c>
      <c r="M830" s="41">
        <f>ROUND(M829/C823,2)</f>
        <v>0</v>
      </c>
      <c r="N830" s="41">
        <f>ROUND(N829/C823,2)</f>
        <v>0</v>
      </c>
      <c r="O830" s="41">
        <f>ROUND(O829/C823,2)</f>
        <v>0</v>
      </c>
      <c r="P830" s="41">
        <f>ROUND(P829/C823,2)</f>
        <v>0</v>
      </c>
      <c r="Q830" s="41">
        <f>ROUND(Q829/C823,2)</f>
        <v>0</v>
      </c>
      <c r="R830" s="41">
        <f>ROUND(R829/C823,2)</f>
        <v>0</v>
      </c>
      <c r="S830" s="41">
        <f>ROUND(S829/C823,2)</f>
        <v>0</v>
      </c>
      <c r="T830" s="41">
        <f>ROUND(T829/C823,2)</f>
        <v>0</v>
      </c>
      <c r="U830" s="41">
        <f>ROUND(U829/C823,2)</f>
        <v>0</v>
      </c>
      <c r="V830" s="41">
        <f>ROUND(V829/C823,2)</f>
        <v>0</v>
      </c>
      <c r="W830" s="41">
        <f>ROUND(W829/C823,2)</f>
        <v>0</v>
      </c>
      <c r="X830" s="41">
        <f>ROUND(X829/C823,2)</f>
        <v>0</v>
      </c>
      <c r="Y830" s="41">
        <f>ROUND(Y829/C823,2)</f>
        <v>0</v>
      </c>
      <c r="Z830" s="41">
        <f>ROUND(Z829/C823,2)</f>
        <v>0</v>
      </c>
      <c r="AC830" s="8" t="b">
        <v>0</v>
      </c>
      <c r="AD830" s="8" t="b">
        <v>0</v>
      </c>
      <c r="AE830" s="8" t="b">
        <v>0</v>
      </c>
      <c r="AF830" s="8" t="b">
        <v>0</v>
      </c>
      <c r="AG830" s="8" t="b">
        <v>0</v>
      </c>
      <c r="AH830" s="8" t="b">
        <v>0</v>
      </c>
      <c r="AI830" s="8" t="b">
        <v>0</v>
      </c>
      <c r="AJ830" s="8" t="b">
        <v>0</v>
      </c>
      <c r="AK830" s="8" t="b">
        <v>0</v>
      </c>
      <c r="AL830" s="8" t="b">
        <v>0</v>
      </c>
    </row>
    <row r="831" spans="1:41" ht="90" customHeight="1">
      <c r="A831" s="144"/>
      <c r="B831" s="109"/>
      <c r="C831" s="190"/>
      <c r="D831" s="127" t="s">
        <v>46</v>
      </c>
      <c r="E831" s="128"/>
      <c r="F831" s="39" t="s">
        <v>28</v>
      </c>
      <c r="G831" s="42">
        <f>IF(AC831=FALSE,0,AC831)</f>
        <v>1249.18</v>
      </c>
      <c r="H831" s="42" t="s">
        <v>28</v>
      </c>
      <c r="I831" s="42">
        <f>IF(AD831=FALSE,0,AD831)</f>
        <v>0</v>
      </c>
      <c r="J831" s="42">
        <f>IF(AE831=FALSE,0,AE831)</f>
        <v>0</v>
      </c>
      <c r="K831" s="42" t="s">
        <v>28</v>
      </c>
      <c r="L831" s="42">
        <f>IF(AF831=FALSE,0,AF831)</f>
        <v>0</v>
      </c>
      <c r="M831" s="42" t="s">
        <v>28</v>
      </c>
      <c r="N831" s="42" t="s">
        <v>28</v>
      </c>
      <c r="O831" s="42" t="s">
        <v>28</v>
      </c>
      <c r="P831" s="42" t="s">
        <v>28</v>
      </c>
      <c r="Q831" s="42">
        <f>IF(AG831=FALSE,0,AG831)</f>
        <v>0</v>
      </c>
      <c r="R831" s="42" t="s">
        <v>28</v>
      </c>
      <c r="S831" s="42">
        <f>IF(AH831=FALSE,0,AH831)</f>
        <v>0</v>
      </c>
      <c r="T831" s="42" t="s">
        <v>28</v>
      </c>
      <c r="U831" s="42">
        <f>IF(AI831=FALSE,0,AI831)</f>
        <v>0</v>
      </c>
      <c r="V831" s="42">
        <f>IF(AJ831=FALSE,0,AJ831)</f>
        <v>0</v>
      </c>
      <c r="W831" s="42">
        <f>IF(AK831=FALSE,0,AK831)</f>
        <v>0</v>
      </c>
      <c r="X831" s="42" t="s">
        <v>28</v>
      </c>
      <c r="Y831" s="42">
        <f>IF(AL831=FALSE,0,AL831)</f>
        <v>0</v>
      </c>
      <c r="Z831" s="42" t="s">
        <v>28</v>
      </c>
      <c r="AC831" s="8">
        <v>1249.18</v>
      </c>
      <c r="AD831" s="8" t="b">
        <v>0</v>
      </c>
      <c r="AE831" s="8" t="b">
        <v>0</v>
      </c>
      <c r="AF831" s="8" t="b">
        <v>0</v>
      </c>
      <c r="AG831" s="8" t="b">
        <v>0</v>
      </c>
      <c r="AH831" s="8" t="b">
        <v>0</v>
      </c>
      <c r="AI831" s="8" t="b">
        <v>0</v>
      </c>
      <c r="AJ831" s="8" t="b">
        <v>0</v>
      </c>
      <c r="AK831" s="8" t="b">
        <v>0</v>
      </c>
      <c r="AL831" s="8" t="b">
        <v>0</v>
      </c>
    </row>
    <row r="832" spans="1:41" ht="30" customHeight="1">
      <c r="A832" s="144" t="s">
        <v>32</v>
      </c>
      <c r="B832" s="109" t="s">
        <v>160</v>
      </c>
      <c r="C832" s="188">
        <v>3489</v>
      </c>
      <c r="D832" s="109" t="s">
        <v>19</v>
      </c>
      <c r="E832" s="47" t="s">
        <v>20</v>
      </c>
      <c r="F832" s="39">
        <f>G832+I832+J832+L832+Q832+S832+U832+V832+W832+Y832+Z832</f>
        <v>4358389.0199999996</v>
      </c>
      <c r="G832" s="40">
        <v>4358389.0199999996</v>
      </c>
      <c r="H832" s="39">
        <v>0</v>
      </c>
      <c r="I832" s="40">
        <v>0</v>
      </c>
      <c r="J832" s="40">
        <v>0</v>
      </c>
      <c r="K832" s="39">
        <v>0</v>
      </c>
      <c r="L832" s="40">
        <v>0</v>
      </c>
      <c r="M832" s="39">
        <v>0</v>
      </c>
      <c r="N832" s="39">
        <v>0</v>
      </c>
      <c r="O832" s="39">
        <v>0</v>
      </c>
      <c r="P832" s="39">
        <v>0</v>
      </c>
      <c r="Q832" s="40">
        <v>0</v>
      </c>
      <c r="R832" s="39">
        <v>0</v>
      </c>
      <c r="S832" s="40">
        <v>0</v>
      </c>
      <c r="T832" s="39">
        <v>0</v>
      </c>
      <c r="U832" s="40">
        <v>0</v>
      </c>
      <c r="V832" s="40">
        <v>0</v>
      </c>
      <c r="W832" s="40">
        <v>0</v>
      </c>
      <c r="X832" s="39">
        <v>0</v>
      </c>
      <c r="Y832" s="40">
        <v>0</v>
      </c>
      <c r="Z832" s="39">
        <v>0</v>
      </c>
      <c r="AN832" s="6">
        <f>L832-M832</f>
        <v>0</v>
      </c>
    </row>
    <row r="833" spans="1:41" ht="60" customHeight="1">
      <c r="A833" s="144"/>
      <c r="B833" s="109"/>
      <c r="C833" s="189"/>
      <c r="D833" s="109"/>
      <c r="E833" s="47" t="s">
        <v>21</v>
      </c>
      <c r="F833" s="39">
        <f t="shared" ref="F833:F837" si="364">G833+I833+J833+L833+Q833+S833+U833+V833+W833+Y833+Z833</f>
        <v>0</v>
      </c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41" ht="120" customHeight="1">
      <c r="A834" s="144"/>
      <c r="B834" s="109"/>
      <c r="C834" s="189"/>
      <c r="D834" s="109" t="s">
        <v>22</v>
      </c>
      <c r="E834" s="47" t="s">
        <v>23</v>
      </c>
      <c r="F834" s="39">
        <f t="shared" si="364"/>
        <v>0</v>
      </c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41" ht="30" customHeight="1">
      <c r="A835" s="144"/>
      <c r="B835" s="109"/>
      <c r="C835" s="189"/>
      <c r="D835" s="109"/>
      <c r="E835" s="47" t="s">
        <v>24</v>
      </c>
      <c r="F835" s="39">
        <f t="shared" si="364"/>
        <v>0</v>
      </c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41" ht="30" customHeight="1">
      <c r="A836" s="144"/>
      <c r="B836" s="109"/>
      <c r="C836" s="189"/>
      <c r="D836" s="109"/>
      <c r="E836" s="47" t="s">
        <v>25</v>
      </c>
      <c r="F836" s="39">
        <f t="shared" si="364"/>
        <v>0</v>
      </c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41" ht="30" customHeight="1">
      <c r="A837" s="144"/>
      <c r="B837" s="109"/>
      <c r="C837" s="189"/>
      <c r="D837" s="109"/>
      <c r="E837" s="47" t="s">
        <v>26</v>
      </c>
      <c r="F837" s="39">
        <f t="shared" si="364"/>
        <v>0</v>
      </c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41" ht="30" customHeight="1">
      <c r="A838" s="144"/>
      <c r="B838" s="109"/>
      <c r="C838" s="189"/>
      <c r="D838" s="111" t="s">
        <v>27</v>
      </c>
      <c r="E838" s="111"/>
      <c r="F838" s="39">
        <f>F832+F833+F834+F835+F836+F837</f>
        <v>4358389.0199999996</v>
      </c>
      <c r="G838" s="39">
        <f t="shared" ref="G838:Z838" si="365">G832+G833+G834+G835+G836+G837</f>
        <v>4358389.0199999996</v>
      </c>
      <c r="H838" s="39">
        <f t="shared" si="365"/>
        <v>0</v>
      </c>
      <c r="I838" s="39">
        <f t="shared" si="365"/>
        <v>0</v>
      </c>
      <c r="J838" s="39">
        <f t="shared" si="365"/>
        <v>0</v>
      </c>
      <c r="K838" s="39">
        <f t="shared" si="365"/>
        <v>0</v>
      </c>
      <c r="L838" s="39">
        <f t="shared" si="365"/>
        <v>0</v>
      </c>
      <c r="M838" s="39">
        <f t="shared" si="365"/>
        <v>0</v>
      </c>
      <c r="N838" s="39">
        <f t="shared" si="365"/>
        <v>0</v>
      </c>
      <c r="O838" s="39">
        <f t="shared" si="365"/>
        <v>0</v>
      </c>
      <c r="P838" s="39">
        <f t="shared" si="365"/>
        <v>0</v>
      </c>
      <c r="Q838" s="39">
        <f t="shared" si="365"/>
        <v>0</v>
      </c>
      <c r="R838" s="39">
        <f t="shared" si="365"/>
        <v>0</v>
      </c>
      <c r="S838" s="39">
        <f t="shared" si="365"/>
        <v>0</v>
      </c>
      <c r="T838" s="39">
        <f t="shared" si="365"/>
        <v>0</v>
      </c>
      <c r="U838" s="39">
        <f t="shared" si="365"/>
        <v>0</v>
      </c>
      <c r="V838" s="39">
        <f t="shared" si="365"/>
        <v>0</v>
      </c>
      <c r="W838" s="39">
        <f t="shared" si="365"/>
        <v>0</v>
      </c>
      <c r="X838" s="39">
        <f t="shared" si="365"/>
        <v>0</v>
      </c>
      <c r="Y838" s="39">
        <f t="shared" si="365"/>
        <v>0</v>
      </c>
      <c r="Z838" s="39">
        <f t="shared" si="365"/>
        <v>0</v>
      </c>
      <c r="AN838" s="6">
        <f>L838-M838</f>
        <v>0</v>
      </c>
      <c r="AO838" s="14"/>
    </row>
    <row r="839" spans="1:41" ht="75" customHeight="1">
      <c r="A839" s="144"/>
      <c r="B839" s="109"/>
      <c r="C839" s="189"/>
      <c r="D839" s="127" t="s">
        <v>45</v>
      </c>
      <c r="E839" s="128"/>
      <c r="F839" s="41">
        <f>ROUND(F838/C832,2)</f>
        <v>1249.18</v>
      </c>
      <c r="G839" s="41">
        <f>ROUND(G838/C832,2)</f>
        <v>1249.18</v>
      </c>
      <c r="H839" s="41">
        <f>ROUND(H838/C832,2)</f>
        <v>0</v>
      </c>
      <c r="I839" s="41">
        <f>ROUND(I838/C832,2)</f>
        <v>0</v>
      </c>
      <c r="J839" s="41">
        <f>ROUND(J838/C832,2)</f>
        <v>0</v>
      </c>
      <c r="K839" s="41">
        <f>ROUND(K838/C832,2)</f>
        <v>0</v>
      </c>
      <c r="L839" s="41">
        <f>ROUND(L838/C832,2)</f>
        <v>0</v>
      </c>
      <c r="M839" s="41">
        <f>ROUND(M838/C832,2)</f>
        <v>0</v>
      </c>
      <c r="N839" s="41">
        <f>ROUND(N838/C832,2)</f>
        <v>0</v>
      </c>
      <c r="O839" s="41">
        <f>ROUND(O838/C832,2)</f>
        <v>0</v>
      </c>
      <c r="P839" s="41">
        <f>ROUND(P838/C832,2)</f>
        <v>0</v>
      </c>
      <c r="Q839" s="41">
        <f>ROUND(Q838/C832,2)</f>
        <v>0</v>
      </c>
      <c r="R839" s="41">
        <f>ROUND(R838/C832,2)</f>
        <v>0</v>
      </c>
      <c r="S839" s="41">
        <f>ROUND(S838/C832,2)</f>
        <v>0</v>
      </c>
      <c r="T839" s="41">
        <f>ROUND(T838/C832,2)</f>
        <v>0</v>
      </c>
      <c r="U839" s="41">
        <f>ROUND(U838/C832,2)</f>
        <v>0</v>
      </c>
      <c r="V839" s="41">
        <f>ROUND(V838/C832,2)</f>
        <v>0</v>
      </c>
      <c r="W839" s="41">
        <f>ROUND(W838/C832,2)</f>
        <v>0</v>
      </c>
      <c r="X839" s="41">
        <f>ROUND(X838/C832,2)</f>
        <v>0</v>
      </c>
      <c r="Y839" s="41">
        <f>ROUND(Y838/C832,2)</f>
        <v>0</v>
      </c>
      <c r="Z839" s="41">
        <f>ROUND(Z838/C832,2)</f>
        <v>0</v>
      </c>
      <c r="AC839" s="8" t="b">
        <v>0</v>
      </c>
      <c r="AD839" s="8" t="b">
        <v>0</v>
      </c>
      <c r="AE839" s="8" t="b">
        <v>0</v>
      </c>
      <c r="AF839" s="8" t="b">
        <v>0</v>
      </c>
      <c r="AG839" s="8" t="b">
        <v>0</v>
      </c>
      <c r="AH839" s="8" t="b">
        <v>0</v>
      </c>
      <c r="AI839" s="8" t="b">
        <v>0</v>
      </c>
      <c r="AJ839" s="8" t="b">
        <v>0</v>
      </c>
      <c r="AK839" s="8" t="b">
        <v>0</v>
      </c>
      <c r="AL839" s="8" t="b">
        <v>0</v>
      </c>
    </row>
    <row r="840" spans="1:41" ht="90" customHeight="1">
      <c r="A840" s="144"/>
      <c r="B840" s="109"/>
      <c r="C840" s="190"/>
      <c r="D840" s="127" t="s">
        <v>46</v>
      </c>
      <c r="E840" s="128"/>
      <c r="F840" s="39" t="s">
        <v>28</v>
      </c>
      <c r="G840" s="42">
        <f>IF(AC840=FALSE,0,AC840)</f>
        <v>1249.18</v>
      </c>
      <c r="H840" s="42" t="s">
        <v>28</v>
      </c>
      <c r="I840" s="42">
        <f>IF(AD840=FALSE,0,AD840)</f>
        <v>0</v>
      </c>
      <c r="J840" s="42">
        <f>IF(AE840=FALSE,0,AE840)</f>
        <v>0</v>
      </c>
      <c r="K840" s="42" t="s">
        <v>28</v>
      </c>
      <c r="L840" s="42">
        <f>IF(AF840=FALSE,0,AF840)</f>
        <v>0</v>
      </c>
      <c r="M840" s="42" t="s">
        <v>28</v>
      </c>
      <c r="N840" s="42" t="s">
        <v>28</v>
      </c>
      <c r="O840" s="42" t="s">
        <v>28</v>
      </c>
      <c r="P840" s="42" t="s">
        <v>28</v>
      </c>
      <c r="Q840" s="42">
        <f>IF(AG840=FALSE,0,AG840)</f>
        <v>0</v>
      </c>
      <c r="R840" s="42" t="s">
        <v>28</v>
      </c>
      <c r="S840" s="42">
        <f>IF(AH840=FALSE,0,AH840)</f>
        <v>0</v>
      </c>
      <c r="T840" s="42" t="s">
        <v>28</v>
      </c>
      <c r="U840" s="42">
        <f>IF(AI840=FALSE,0,AI840)</f>
        <v>0</v>
      </c>
      <c r="V840" s="42">
        <f>IF(AJ840=FALSE,0,AJ840)</f>
        <v>0</v>
      </c>
      <c r="W840" s="42">
        <f>IF(AK840=FALSE,0,AK840)</f>
        <v>0</v>
      </c>
      <c r="X840" s="42" t="s">
        <v>28</v>
      </c>
      <c r="Y840" s="42">
        <f>IF(AL840=FALSE,0,AL840)</f>
        <v>0</v>
      </c>
      <c r="Z840" s="42" t="s">
        <v>28</v>
      </c>
      <c r="AC840" s="8">
        <v>1249.18</v>
      </c>
      <c r="AD840" s="8" t="b">
        <v>0</v>
      </c>
      <c r="AE840" s="8" t="b">
        <v>0</v>
      </c>
      <c r="AF840" s="8" t="b">
        <v>0</v>
      </c>
      <c r="AG840" s="8" t="b">
        <v>0</v>
      </c>
      <c r="AH840" s="8" t="b">
        <v>0</v>
      </c>
      <c r="AI840" s="8" t="b">
        <v>0</v>
      </c>
      <c r="AJ840" s="8" t="b">
        <v>0</v>
      </c>
      <c r="AK840" s="8" t="b">
        <v>0</v>
      </c>
      <c r="AL840" s="8" t="b">
        <v>0</v>
      </c>
    </row>
    <row r="841" spans="1:41" ht="30" customHeight="1">
      <c r="A841" s="144" t="s">
        <v>33</v>
      </c>
      <c r="B841" s="109" t="s">
        <v>161</v>
      </c>
      <c r="C841" s="188">
        <v>3511.7</v>
      </c>
      <c r="D841" s="109" t="s">
        <v>19</v>
      </c>
      <c r="E841" s="47" t="s">
        <v>20</v>
      </c>
      <c r="F841" s="39">
        <f>G841+I841+J841+L841+Q841+S841+U841+V841+W841+Y841+Z841</f>
        <v>631614.36</v>
      </c>
      <c r="G841" s="40">
        <v>0</v>
      </c>
      <c r="H841" s="39">
        <v>0</v>
      </c>
      <c r="I841" s="40">
        <v>0</v>
      </c>
      <c r="J841" s="40">
        <v>0</v>
      </c>
      <c r="K841" s="39">
        <v>0</v>
      </c>
      <c r="L841" s="40">
        <v>0</v>
      </c>
      <c r="M841" s="39">
        <v>0</v>
      </c>
      <c r="N841" s="39">
        <v>0</v>
      </c>
      <c r="O841" s="39">
        <v>0</v>
      </c>
      <c r="P841" s="39">
        <v>0</v>
      </c>
      <c r="Q841" s="40">
        <v>0</v>
      </c>
      <c r="R841" s="39">
        <v>0</v>
      </c>
      <c r="S841" s="40">
        <v>631614.36</v>
      </c>
      <c r="T841" s="39">
        <v>0</v>
      </c>
      <c r="U841" s="40">
        <v>0</v>
      </c>
      <c r="V841" s="40">
        <v>0</v>
      </c>
      <c r="W841" s="40">
        <v>0</v>
      </c>
      <c r="X841" s="39">
        <v>0</v>
      </c>
      <c r="Y841" s="40">
        <v>0</v>
      </c>
      <c r="Z841" s="39">
        <v>0</v>
      </c>
      <c r="AN841" s="6">
        <f>L841-M841</f>
        <v>0</v>
      </c>
    </row>
    <row r="842" spans="1:41" ht="60" customHeight="1">
      <c r="A842" s="144"/>
      <c r="B842" s="109"/>
      <c r="C842" s="189"/>
      <c r="D842" s="109"/>
      <c r="E842" s="47" t="s">
        <v>21</v>
      </c>
      <c r="F842" s="39">
        <f t="shared" ref="F842:F846" si="366">G842+I842+J842+L842+Q842+S842+U842+V842+W842+Y842+Z842</f>
        <v>0</v>
      </c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41" ht="120" customHeight="1">
      <c r="A843" s="144"/>
      <c r="B843" s="109"/>
      <c r="C843" s="189"/>
      <c r="D843" s="109" t="s">
        <v>22</v>
      </c>
      <c r="E843" s="47" t="s">
        <v>23</v>
      </c>
      <c r="F843" s="39">
        <f t="shared" si="366"/>
        <v>0</v>
      </c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41" ht="30" customHeight="1">
      <c r="A844" s="144"/>
      <c r="B844" s="109"/>
      <c r="C844" s="189"/>
      <c r="D844" s="109"/>
      <c r="E844" s="47" t="s">
        <v>24</v>
      </c>
      <c r="F844" s="39">
        <f t="shared" si="366"/>
        <v>0</v>
      </c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41" ht="30" customHeight="1">
      <c r="A845" s="144"/>
      <c r="B845" s="109"/>
      <c r="C845" s="189"/>
      <c r="D845" s="109"/>
      <c r="E845" s="47" t="s">
        <v>25</v>
      </c>
      <c r="F845" s="39">
        <f t="shared" si="366"/>
        <v>0</v>
      </c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41" ht="30" customHeight="1">
      <c r="A846" s="144"/>
      <c r="B846" s="109"/>
      <c r="C846" s="189"/>
      <c r="D846" s="109"/>
      <c r="E846" s="47" t="s">
        <v>26</v>
      </c>
      <c r="F846" s="39">
        <f t="shared" si="366"/>
        <v>0</v>
      </c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41" ht="30" customHeight="1">
      <c r="A847" s="144"/>
      <c r="B847" s="109"/>
      <c r="C847" s="189"/>
      <c r="D847" s="111" t="s">
        <v>27</v>
      </c>
      <c r="E847" s="111"/>
      <c r="F847" s="39">
        <f>F841+F842+F843+F844+F845+F846</f>
        <v>631614.36</v>
      </c>
      <c r="G847" s="39">
        <f t="shared" ref="G847:Z847" si="367">G841+G842+G843+G844+G845+G846</f>
        <v>0</v>
      </c>
      <c r="H847" s="39">
        <f t="shared" si="367"/>
        <v>0</v>
      </c>
      <c r="I847" s="39">
        <f t="shared" si="367"/>
        <v>0</v>
      </c>
      <c r="J847" s="39">
        <f t="shared" si="367"/>
        <v>0</v>
      </c>
      <c r="K847" s="39">
        <f t="shared" si="367"/>
        <v>0</v>
      </c>
      <c r="L847" s="39">
        <f t="shared" si="367"/>
        <v>0</v>
      </c>
      <c r="M847" s="39">
        <f t="shared" si="367"/>
        <v>0</v>
      </c>
      <c r="N847" s="39">
        <f t="shared" si="367"/>
        <v>0</v>
      </c>
      <c r="O847" s="39">
        <f t="shared" si="367"/>
        <v>0</v>
      </c>
      <c r="P847" s="39">
        <f t="shared" si="367"/>
        <v>0</v>
      </c>
      <c r="Q847" s="39">
        <f t="shared" si="367"/>
        <v>0</v>
      </c>
      <c r="R847" s="39">
        <f t="shared" si="367"/>
        <v>0</v>
      </c>
      <c r="S847" s="39">
        <f t="shared" si="367"/>
        <v>631614.36</v>
      </c>
      <c r="T847" s="39">
        <f t="shared" si="367"/>
        <v>0</v>
      </c>
      <c r="U847" s="39">
        <f t="shared" si="367"/>
        <v>0</v>
      </c>
      <c r="V847" s="39">
        <f t="shared" si="367"/>
        <v>0</v>
      </c>
      <c r="W847" s="39">
        <f t="shared" si="367"/>
        <v>0</v>
      </c>
      <c r="X847" s="39">
        <f t="shared" si="367"/>
        <v>0</v>
      </c>
      <c r="Y847" s="39">
        <f t="shared" si="367"/>
        <v>0</v>
      </c>
      <c r="Z847" s="39">
        <f t="shared" si="367"/>
        <v>0</v>
      </c>
      <c r="AN847" s="6">
        <f>L847-M847</f>
        <v>0</v>
      </c>
      <c r="AO847" s="14"/>
    </row>
    <row r="848" spans="1:41" ht="75" customHeight="1">
      <c r="A848" s="144"/>
      <c r="B848" s="109"/>
      <c r="C848" s="189"/>
      <c r="D848" s="127" t="s">
        <v>45</v>
      </c>
      <c r="E848" s="128"/>
      <c r="F848" s="41">
        <f>ROUND(F847/C841,2)</f>
        <v>179.86</v>
      </c>
      <c r="G848" s="41">
        <f>ROUND(G847/C841,2)</f>
        <v>0</v>
      </c>
      <c r="H848" s="41">
        <f>ROUND(H847/C841,2)</f>
        <v>0</v>
      </c>
      <c r="I848" s="41">
        <f>ROUND(I847/C841,2)</f>
        <v>0</v>
      </c>
      <c r="J848" s="41">
        <f>ROUND(J847/C841,2)</f>
        <v>0</v>
      </c>
      <c r="K848" s="41">
        <f>ROUND(K847/C841,2)</f>
        <v>0</v>
      </c>
      <c r="L848" s="41">
        <f>ROUND(L847/C841,2)</f>
        <v>0</v>
      </c>
      <c r="M848" s="41">
        <f>ROUND(M847/C841,2)</f>
        <v>0</v>
      </c>
      <c r="N848" s="41">
        <f>ROUND(N847/C841,2)</f>
        <v>0</v>
      </c>
      <c r="O848" s="41">
        <f>ROUND(O847/C841,2)</f>
        <v>0</v>
      </c>
      <c r="P848" s="41">
        <f>ROUND(P847/C841,2)</f>
        <v>0</v>
      </c>
      <c r="Q848" s="41">
        <f>ROUND(Q847/C841,2)</f>
        <v>0</v>
      </c>
      <c r="R848" s="41">
        <f>ROUND(R847/C841,2)</f>
        <v>0</v>
      </c>
      <c r="S848" s="41">
        <f>ROUND(S847/C841,2)</f>
        <v>179.86</v>
      </c>
      <c r="T848" s="41">
        <f>ROUND(T847/C841,2)</f>
        <v>0</v>
      </c>
      <c r="U848" s="41">
        <f>ROUND(U847/C841,2)</f>
        <v>0</v>
      </c>
      <c r="V848" s="41">
        <f>ROUND(V847/C841,2)</f>
        <v>0</v>
      </c>
      <c r="W848" s="41">
        <f>ROUND(W847/C841,2)</f>
        <v>0</v>
      </c>
      <c r="X848" s="41">
        <f>ROUND(X847/C841,2)</f>
        <v>0</v>
      </c>
      <c r="Y848" s="41">
        <f>ROUND(Y847/C841,2)</f>
        <v>0</v>
      </c>
      <c r="Z848" s="41">
        <f>ROUND(Z847/C841,2)</f>
        <v>0</v>
      </c>
      <c r="AC848" s="8" t="b">
        <v>0</v>
      </c>
      <c r="AD848" s="8" t="b">
        <v>0</v>
      </c>
      <c r="AE848" s="8" t="b">
        <v>0</v>
      </c>
      <c r="AF848" s="8" t="b">
        <v>0</v>
      </c>
      <c r="AG848" s="8" t="b">
        <v>0</v>
      </c>
      <c r="AH848" s="8" t="b">
        <v>0</v>
      </c>
      <c r="AI848" s="8" t="b">
        <v>0</v>
      </c>
      <c r="AJ848" s="8" t="b">
        <v>0</v>
      </c>
      <c r="AK848" s="8" t="b">
        <v>0</v>
      </c>
      <c r="AL848" s="8" t="b">
        <v>0</v>
      </c>
    </row>
    <row r="849" spans="1:41" ht="90" customHeight="1">
      <c r="A849" s="144"/>
      <c r="B849" s="109"/>
      <c r="C849" s="190"/>
      <c r="D849" s="127" t="s">
        <v>46</v>
      </c>
      <c r="E849" s="128"/>
      <c r="F849" s="39" t="s">
        <v>28</v>
      </c>
      <c r="G849" s="42">
        <f>IF(AC849=FALSE,0,AC849)</f>
        <v>0</v>
      </c>
      <c r="H849" s="42" t="s">
        <v>28</v>
      </c>
      <c r="I849" s="42">
        <f>IF(AD849=FALSE,0,AD849)</f>
        <v>0</v>
      </c>
      <c r="J849" s="42">
        <f>IF(AE849=FALSE,0,AE849)</f>
        <v>0</v>
      </c>
      <c r="K849" s="42" t="s">
        <v>28</v>
      </c>
      <c r="L849" s="42">
        <f>IF(AF849=FALSE,0,AF849)</f>
        <v>0</v>
      </c>
      <c r="M849" s="42" t="s">
        <v>28</v>
      </c>
      <c r="N849" s="42" t="s">
        <v>28</v>
      </c>
      <c r="O849" s="42" t="s">
        <v>28</v>
      </c>
      <c r="P849" s="42" t="s">
        <v>28</v>
      </c>
      <c r="Q849" s="42">
        <f>IF(AG849=FALSE,0,AG849)</f>
        <v>0</v>
      </c>
      <c r="R849" s="42" t="s">
        <v>28</v>
      </c>
      <c r="S849" s="42">
        <f>IF(AH849=FALSE,0,AH849)</f>
        <v>179.86</v>
      </c>
      <c r="T849" s="42" t="s">
        <v>28</v>
      </c>
      <c r="U849" s="42">
        <f>IF(AI849=FALSE,0,AI849)</f>
        <v>0</v>
      </c>
      <c r="V849" s="42">
        <f>IF(AJ849=FALSE,0,AJ849)</f>
        <v>0</v>
      </c>
      <c r="W849" s="42">
        <f>IF(AK849=FALSE,0,AK849)</f>
        <v>0</v>
      </c>
      <c r="X849" s="42" t="s">
        <v>28</v>
      </c>
      <c r="Y849" s="42">
        <f>IF(AL849=FALSE,0,AL849)</f>
        <v>0</v>
      </c>
      <c r="Z849" s="42" t="s">
        <v>28</v>
      </c>
      <c r="AC849" s="8" t="b">
        <v>0</v>
      </c>
      <c r="AD849" s="8" t="b">
        <v>0</v>
      </c>
      <c r="AE849" s="8" t="b">
        <v>0</v>
      </c>
      <c r="AF849" s="8" t="b">
        <v>0</v>
      </c>
      <c r="AG849" s="8" t="b">
        <v>0</v>
      </c>
      <c r="AH849" s="8">
        <v>179.86</v>
      </c>
      <c r="AI849" s="8" t="b">
        <v>0</v>
      </c>
      <c r="AJ849" s="8" t="b">
        <v>0</v>
      </c>
      <c r="AK849" s="8" t="b">
        <v>0</v>
      </c>
      <c r="AL849" s="8" t="b">
        <v>0</v>
      </c>
    </row>
    <row r="850" spans="1:41" ht="30" customHeight="1">
      <c r="A850" s="144" t="s">
        <v>34</v>
      </c>
      <c r="B850" s="109" t="s">
        <v>162</v>
      </c>
      <c r="C850" s="188">
        <v>3522.1</v>
      </c>
      <c r="D850" s="109" t="s">
        <v>19</v>
      </c>
      <c r="E850" s="47" t="s">
        <v>20</v>
      </c>
      <c r="F850" s="39">
        <f>G850+I850+J850+L850+Q850+S850+U850+V850+W850+Y850+Z850</f>
        <v>455407.53</v>
      </c>
      <c r="G850" s="40">
        <v>0</v>
      </c>
      <c r="H850" s="39">
        <v>0</v>
      </c>
      <c r="I850" s="40">
        <v>0</v>
      </c>
      <c r="J850" s="40">
        <v>0</v>
      </c>
      <c r="K850" s="39">
        <v>0</v>
      </c>
      <c r="L850" s="40">
        <v>0</v>
      </c>
      <c r="M850" s="39">
        <v>0</v>
      </c>
      <c r="N850" s="39">
        <v>0</v>
      </c>
      <c r="O850" s="39">
        <v>0</v>
      </c>
      <c r="P850" s="39">
        <v>0</v>
      </c>
      <c r="Q850" s="40">
        <v>0</v>
      </c>
      <c r="R850" s="39">
        <v>0</v>
      </c>
      <c r="S850" s="40">
        <v>0</v>
      </c>
      <c r="T850" s="39">
        <v>0</v>
      </c>
      <c r="U850" s="40">
        <v>455407.53</v>
      </c>
      <c r="V850" s="40">
        <v>0</v>
      </c>
      <c r="W850" s="40">
        <v>0</v>
      </c>
      <c r="X850" s="39">
        <v>0</v>
      </c>
      <c r="Y850" s="40">
        <v>0</v>
      </c>
      <c r="Z850" s="39">
        <v>0</v>
      </c>
      <c r="AN850" s="6">
        <f>L850-M850</f>
        <v>0</v>
      </c>
    </row>
    <row r="851" spans="1:41" ht="60" customHeight="1">
      <c r="A851" s="144"/>
      <c r="B851" s="109"/>
      <c r="C851" s="189"/>
      <c r="D851" s="109"/>
      <c r="E851" s="47" t="s">
        <v>21</v>
      </c>
      <c r="F851" s="39">
        <f t="shared" ref="F851:F855" si="368">G851+I851+J851+L851+Q851+S851+U851+V851+W851+Y851+Z851</f>
        <v>0</v>
      </c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41" ht="120" customHeight="1">
      <c r="A852" s="144"/>
      <c r="B852" s="109"/>
      <c r="C852" s="189"/>
      <c r="D852" s="109" t="s">
        <v>22</v>
      </c>
      <c r="E852" s="47" t="s">
        <v>23</v>
      </c>
      <c r="F852" s="39">
        <f t="shared" si="368"/>
        <v>0</v>
      </c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41" ht="30" customHeight="1">
      <c r="A853" s="144"/>
      <c r="B853" s="109"/>
      <c r="C853" s="189"/>
      <c r="D853" s="109"/>
      <c r="E853" s="47" t="s">
        <v>24</v>
      </c>
      <c r="F853" s="39">
        <f t="shared" si="368"/>
        <v>0</v>
      </c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41" ht="30" customHeight="1">
      <c r="A854" s="144"/>
      <c r="B854" s="109"/>
      <c r="C854" s="189"/>
      <c r="D854" s="109"/>
      <c r="E854" s="47" t="s">
        <v>25</v>
      </c>
      <c r="F854" s="39">
        <f t="shared" si="368"/>
        <v>0</v>
      </c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41" ht="30" customHeight="1">
      <c r="A855" s="144"/>
      <c r="B855" s="109"/>
      <c r="C855" s="189"/>
      <c r="D855" s="109"/>
      <c r="E855" s="47" t="s">
        <v>26</v>
      </c>
      <c r="F855" s="39">
        <f t="shared" si="368"/>
        <v>0</v>
      </c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41" ht="30" customHeight="1">
      <c r="A856" s="144"/>
      <c r="B856" s="109"/>
      <c r="C856" s="189"/>
      <c r="D856" s="111" t="s">
        <v>27</v>
      </c>
      <c r="E856" s="111"/>
      <c r="F856" s="39">
        <f>F850+F851+F852+F853+F854+F855</f>
        <v>455407.53</v>
      </c>
      <c r="G856" s="39">
        <f t="shared" ref="G856:Z856" si="369">G850+G851+G852+G853+G854+G855</f>
        <v>0</v>
      </c>
      <c r="H856" s="39">
        <f t="shared" si="369"/>
        <v>0</v>
      </c>
      <c r="I856" s="39">
        <f t="shared" si="369"/>
        <v>0</v>
      </c>
      <c r="J856" s="39">
        <f t="shared" si="369"/>
        <v>0</v>
      </c>
      <c r="K856" s="39">
        <f t="shared" si="369"/>
        <v>0</v>
      </c>
      <c r="L856" s="39">
        <f t="shared" si="369"/>
        <v>0</v>
      </c>
      <c r="M856" s="39">
        <f t="shared" si="369"/>
        <v>0</v>
      </c>
      <c r="N856" s="39">
        <f t="shared" si="369"/>
        <v>0</v>
      </c>
      <c r="O856" s="39">
        <f t="shared" si="369"/>
        <v>0</v>
      </c>
      <c r="P856" s="39">
        <f t="shared" si="369"/>
        <v>0</v>
      </c>
      <c r="Q856" s="39">
        <f t="shared" si="369"/>
        <v>0</v>
      </c>
      <c r="R856" s="39">
        <f t="shared" si="369"/>
        <v>0</v>
      </c>
      <c r="S856" s="39">
        <f t="shared" si="369"/>
        <v>0</v>
      </c>
      <c r="T856" s="39">
        <f t="shared" si="369"/>
        <v>0</v>
      </c>
      <c r="U856" s="39">
        <f t="shared" si="369"/>
        <v>455407.53</v>
      </c>
      <c r="V856" s="39">
        <f t="shared" si="369"/>
        <v>0</v>
      </c>
      <c r="W856" s="39">
        <f t="shared" si="369"/>
        <v>0</v>
      </c>
      <c r="X856" s="39">
        <f t="shared" si="369"/>
        <v>0</v>
      </c>
      <c r="Y856" s="39">
        <f t="shared" si="369"/>
        <v>0</v>
      </c>
      <c r="Z856" s="39">
        <f t="shared" si="369"/>
        <v>0</v>
      </c>
      <c r="AN856" s="6">
        <f>L856-M856</f>
        <v>0</v>
      </c>
      <c r="AO856" s="14"/>
    </row>
    <row r="857" spans="1:41" ht="75" customHeight="1">
      <c r="A857" s="144"/>
      <c r="B857" s="109"/>
      <c r="C857" s="189"/>
      <c r="D857" s="127" t="s">
        <v>45</v>
      </c>
      <c r="E857" s="128"/>
      <c r="F857" s="41">
        <f>ROUND(F856/C850,2)</f>
        <v>129.30000000000001</v>
      </c>
      <c r="G857" s="41">
        <f>ROUND(G856/C850,2)</f>
        <v>0</v>
      </c>
      <c r="H857" s="41">
        <f>ROUND(H856/C850,2)</f>
        <v>0</v>
      </c>
      <c r="I857" s="41">
        <f>ROUND(I856/C850,2)</f>
        <v>0</v>
      </c>
      <c r="J857" s="41">
        <f>ROUND(J856/C850,2)</f>
        <v>0</v>
      </c>
      <c r="K857" s="41">
        <f>ROUND(K856/C850,2)</f>
        <v>0</v>
      </c>
      <c r="L857" s="41">
        <f>ROUND(L856/C850,2)</f>
        <v>0</v>
      </c>
      <c r="M857" s="41">
        <f>ROUND(M856/C850,2)</f>
        <v>0</v>
      </c>
      <c r="N857" s="41">
        <f>ROUND(N856/C850,2)</f>
        <v>0</v>
      </c>
      <c r="O857" s="41">
        <f>ROUND(O856/C850,2)</f>
        <v>0</v>
      </c>
      <c r="P857" s="41">
        <f>ROUND(P856/C850,2)</f>
        <v>0</v>
      </c>
      <c r="Q857" s="41">
        <f>ROUND(Q856/C850,2)</f>
        <v>0</v>
      </c>
      <c r="R857" s="41">
        <f>ROUND(R856/C850,2)</f>
        <v>0</v>
      </c>
      <c r="S857" s="41">
        <f>ROUND(S856/C850,2)</f>
        <v>0</v>
      </c>
      <c r="T857" s="41">
        <f>ROUND(T856/C850,2)</f>
        <v>0</v>
      </c>
      <c r="U857" s="41">
        <f>ROUND(U856/C850,2)</f>
        <v>129.30000000000001</v>
      </c>
      <c r="V857" s="41">
        <f>ROUND(V856/C850,2)</f>
        <v>0</v>
      </c>
      <c r="W857" s="41">
        <f>ROUND(W856/C850,2)</f>
        <v>0</v>
      </c>
      <c r="X857" s="41">
        <f>ROUND(X856/C850,2)</f>
        <v>0</v>
      </c>
      <c r="Y857" s="41">
        <f>ROUND(Y856/C850,2)</f>
        <v>0</v>
      </c>
      <c r="Z857" s="41">
        <f>ROUND(Z856/C850,2)</f>
        <v>0</v>
      </c>
      <c r="AC857" s="8" t="b">
        <v>0</v>
      </c>
      <c r="AD857" s="8" t="b">
        <v>0</v>
      </c>
      <c r="AE857" s="8" t="b">
        <v>0</v>
      </c>
      <c r="AF857" s="8" t="b">
        <v>0</v>
      </c>
      <c r="AG857" s="8" t="b">
        <v>0</v>
      </c>
      <c r="AH857" s="8" t="b">
        <v>0</v>
      </c>
      <c r="AI857" s="8" t="b">
        <v>0</v>
      </c>
      <c r="AJ857" s="8" t="b">
        <v>0</v>
      </c>
      <c r="AK857" s="8" t="b">
        <v>0</v>
      </c>
      <c r="AL857" s="8" t="b">
        <v>0</v>
      </c>
    </row>
    <row r="858" spans="1:41" ht="90" customHeight="1">
      <c r="A858" s="144"/>
      <c r="B858" s="109"/>
      <c r="C858" s="190"/>
      <c r="D858" s="127" t="s">
        <v>46</v>
      </c>
      <c r="E858" s="128"/>
      <c r="F858" s="39" t="s">
        <v>28</v>
      </c>
      <c r="G858" s="42">
        <f>IF(AC858=FALSE,0,AC858)</f>
        <v>0</v>
      </c>
      <c r="H858" s="42" t="s">
        <v>28</v>
      </c>
      <c r="I858" s="42">
        <f>IF(AD858=FALSE,0,AD858)</f>
        <v>0</v>
      </c>
      <c r="J858" s="42">
        <f>IF(AE858=FALSE,0,AE858)</f>
        <v>0</v>
      </c>
      <c r="K858" s="42" t="s">
        <v>28</v>
      </c>
      <c r="L858" s="42">
        <f>IF(AF858=FALSE,0,AF858)</f>
        <v>0</v>
      </c>
      <c r="M858" s="42" t="s">
        <v>28</v>
      </c>
      <c r="N858" s="42" t="s">
        <v>28</v>
      </c>
      <c r="O858" s="42" t="s">
        <v>28</v>
      </c>
      <c r="P858" s="42" t="s">
        <v>28</v>
      </c>
      <c r="Q858" s="42">
        <f>IF(AG858=FALSE,0,AG858)</f>
        <v>0</v>
      </c>
      <c r="R858" s="42" t="s">
        <v>28</v>
      </c>
      <c r="S858" s="42">
        <f>IF(AH858=FALSE,0,AH858)</f>
        <v>0</v>
      </c>
      <c r="T858" s="42" t="s">
        <v>28</v>
      </c>
      <c r="U858" s="42">
        <f>IF(AI858=FALSE,0,AI858)</f>
        <v>129.30000000000001</v>
      </c>
      <c r="V858" s="42">
        <f>IF(AJ858=FALSE,0,AJ858)</f>
        <v>0</v>
      </c>
      <c r="W858" s="42">
        <f>IF(AK858=FALSE,0,AK858)</f>
        <v>0</v>
      </c>
      <c r="X858" s="42" t="s">
        <v>28</v>
      </c>
      <c r="Y858" s="42">
        <f>IF(AL858=FALSE,0,AL858)</f>
        <v>0</v>
      </c>
      <c r="Z858" s="42" t="s">
        <v>28</v>
      </c>
      <c r="AC858" s="8" t="b">
        <v>0</v>
      </c>
      <c r="AD858" s="8" t="b">
        <v>0</v>
      </c>
      <c r="AE858" s="8" t="b">
        <v>0</v>
      </c>
      <c r="AF858" s="8" t="b">
        <v>0</v>
      </c>
      <c r="AG858" s="8" t="b">
        <v>0</v>
      </c>
      <c r="AH858" s="8" t="b">
        <v>0</v>
      </c>
      <c r="AI858" s="8">
        <v>129.30000000000001</v>
      </c>
      <c r="AJ858" s="8" t="b">
        <v>0</v>
      </c>
      <c r="AK858" s="8" t="b">
        <v>0</v>
      </c>
      <c r="AL858" s="8" t="b">
        <v>0</v>
      </c>
    </row>
    <row r="859" spans="1:41" ht="30" customHeight="1">
      <c r="A859" s="144" t="s">
        <v>35</v>
      </c>
      <c r="B859" s="109" t="s">
        <v>163</v>
      </c>
      <c r="C859" s="188">
        <v>3480</v>
      </c>
      <c r="D859" s="109" t="s">
        <v>19</v>
      </c>
      <c r="E859" s="47" t="s">
        <v>20</v>
      </c>
      <c r="F859" s="39">
        <f>G859+I859+J859+L859+Q859+S859+U859+V859+W859+Y859+Z859</f>
        <v>625912.80000000005</v>
      </c>
      <c r="G859" s="40">
        <v>0</v>
      </c>
      <c r="H859" s="39">
        <v>0</v>
      </c>
      <c r="I859" s="40">
        <v>0</v>
      </c>
      <c r="J859" s="40">
        <v>0</v>
      </c>
      <c r="K859" s="39">
        <v>0</v>
      </c>
      <c r="L859" s="40">
        <v>0</v>
      </c>
      <c r="M859" s="39">
        <v>0</v>
      </c>
      <c r="N859" s="39">
        <v>0</v>
      </c>
      <c r="O859" s="39">
        <v>0</v>
      </c>
      <c r="P859" s="39">
        <v>0</v>
      </c>
      <c r="Q859" s="40">
        <v>0</v>
      </c>
      <c r="R859" s="39">
        <v>0</v>
      </c>
      <c r="S859" s="40">
        <v>625912.80000000005</v>
      </c>
      <c r="T859" s="39">
        <v>0</v>
      </c>
      <c r="U859" s="40">
        <v>0</v>
      </c>
      <c r="V859" s="40">
        <v>0</v>
      </c>
      <c r="W859" s="40">
        <v>0</v>
      </c>
      <c r="X859" s="39">
        <v>0</v>
      </c>
      <c r="Y859" s="40">
        <v>0</v>
      </c>
      <c r="Z859" s="39">
        <v>0</v>
      </c>
      <c r="AN859" s="6">
        <f>L859-M859</f>
        <v>0</v>
      </c>
    </row>
    <row r="860" spans="1:41" ht="60" customHeight="1">
      <c r="A860" s="144"/>
      <c r="B860" s="109"/>
      <c r="C860" s="189"/>
      <c r="D860" s="109"/>
      <c r="E860" s="47" t="s">
        <v>21</v>
      </c>
      <c r="F860" s="39">
        <f t="shared" ref="F860:F864" si="370">G860+I860+J860+L860+Q860+S860+U860+V860+W860+Y860+Z860</f>
        <v>0</v>
      </c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41" ht="120" customHeight="1">
      <c r="A861" s="144"/>
      <c r="B861" s="109"/>
      <c r="C861" s="189"/>
      <c r="D861" s="109" t="s">
        <v>22</v>
      </c>
      <c r="E861" s="47" t="s">
        <v>23</v>
      </c>
      <c r="F861" s="39">
        <f t="shared" si="370"/>
        <v>0</v>
      </c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41" ht="30" customHeight="1">
      <c r="A862" s="144"/>
      <c r="B862" s="109"/>
      <c r="C862" s="189"/>
      <c r="D862" s="109"/>
      <c r="E862" s="47" t="s">
        <v>24</v>
      </c>
      <c r="F862" s="39">
        <f t="shared" si="370"/>
        <v>0</v>
      </c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41" ht="30" customHeight="1">
      <c r="A863" s="144"/>
      <c r="B863" s="109"/>
      <c r="C863" s="189"/>
      <c r="D863" s="109"/>
      <c r="E863" s="47" t="s">
        <v>25</v>
      </c>
      <c r="F863" s="39">
        <f t="shared" si="370"/>
        <v>0</v>
      </c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41" ht="30" customHeight="1">
      <c r="A864" s="144"/>
      <c r="B864" s="109"/>
      <c r="C864" s="189"/>
      <c r="D864" s="109"/>
      <c r="E864" s="47" t="s">
        <v>26</v>
      </c>
      <c r="F864" s="39">
        <f t="shared" si="370"/>
        <v>0</v>
      </c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41" ht="30" customHeight="1">
      <c r="A865" s="144"/>
      <c r="B865" s="109"/>
      <c r="C865" s="189"/>
      <c r="D865" s="111" t="s">
        <v>27</v>
      </c>
      <c r="E865" s="111"/>
      <c r="F865" s="39">
        <f>F859+F860+F861+F862+F863+F864</f>
        <v>625912.80000000005</v>
      </c>
      <c r="G865" s="39">
        <f t="shared" ref="G865:Z865" si="371">G859+G860+G861+G862+G863+G864</f>
        <v>0</v>
      </c>
      <c r="H865" s="39">
        <f t="shared" si="371"/>
        <v>0</v>
      </c>
      <c r="I865" s="39">
        <f t="shared" si="371"/>
        <v>0</v>
      </c>
      <c r="J865" s="39">
        <f t="shared" si="371"/>
        <v>0</v>
      </c>
      <c r="K865" s="39">
        <f t="shared" si="371"/>
        <v>0</v>
      </c>
      <c r="L865" s="39">
        <f t="shared" si="371"/>
        <v>0</v>
      </c>
      <c r="M865" s="39">
        <f t="shared" si="371"/>
        <v>0</v>
      </c>
      <c r="N865" s="39">
        <f t="shared" si="371"/>
        <v>0</v>
      </c>
      <c r="O865" s="39">
        <f t="shared" si="371"/>
        <v>0</v>
      </c>
      <c r="P865" s="39">
        <f t="shared" si="371"/>
        <v>0</v>
      </c>
      <c r="Q865" s="39">
        <f t="shared" si="371"/>
        <v>0</v>
      </c>
      <c r="R865" s="39">
        <f t="shared" si="371"/>
        <v>0</v>
      </c>
      <c r="S865" s="39">
        <f t="shared" si="371"/>
        <v>625912.80000000005</v>
      </c>
      <c r="T865" s="39">
        <f t="shared" si="371"/>
        <v>0</v>
      </c>
      <c r="U865" s="39">
        <f t="shared" si="371"/>
        <v>0</v>
      </c>
      <c r="V865" s="39">
        <f t="shared" si="371"/>
        <v>0</v>
      </c>
      <c r="W865" s="39">
        <f t="shared" si="371"/>
        <v>0</v>
      </c>
      <c r="X865" s="39">
        <f t="shared" si="371"/>
        <v>0</v>
      </c>
      <c r="Y865" s="39">
        <f t="shared" si="371"/>
        <v>0</v>
      </c>
      <c r="Z865" s="39">
        <f t="shared" si="371"/>
        <v>0</v>
      </c>
      <c r="AN865" s="6">
        <f>L865-M865</f>
        <v>0</v>
      </c>
      <c r="AO865" s="14"/>
    </row>
    <row r="866" spans="1:41" ht="75" customHeight="1">
      <c r="A866" s="144"/>
      <c r="B866" s="109"/>
      <c r="C866" s="189"/>
      <c r="D866" s="127" t="s">
        <v>45</v>
      </c>
      <c r="E866" s="128"/>
      <c r="F866" s="41">
        <f>ROUND(F865/C859,2)</f>
        <v>179.86</v>
      </c>
      <c r="G866" s="41">
        <f>ROUND(G865/C859,2)</f>
        <v>0</v>
      </c>
      <c r="H866" s="41">
        <f>ROUND(H865/C859,2)</f>
        <v>0</v>
      </c>
      <c r="I866" s="41">
        <f>ROUND(I865/C859,2)</f>
        <v>0</v>
      </c>
      <c r="J866" s="41">
        <f>ROUND(J865/C859,2)</f>
        <v>0</v>
      </c>
      <c r="K866" s="41">
        <f>ROUND(K865/C859,2)</f>
        <v>0</v>
      </c>
      <c r="L866" s="41">
        <f>ROUND(L865/C859,2)</f>
        <v>0</v>
      </c>
      <c r="M866" s="41">
        <f>ROUND(M865/C859,2)</f>
        <v>0</v>
      </c>
      <c r="N866" s="41">
        <f>ROUND(N865/C859,2)</f>
        <v>0</v>
      </c>
      <c r="O866" s="41">
        <f>ROUND(O865/C859,2)</f>
        <v>0</v>
      </c>
      <c r="P866" s="41">
        <f>ROUND(P865/C859,2)</f>
        <v>0</v>
      </c>
      <c r="Q866" s="41">
        <f>ROUND(Q865/C859,2)</f>
        <v>0</v>
      </c>
      <c r="R866" s="41">
        <f>ROUND(R865/C859,2)</f>
        <v>0</v>
      </c>
      <c r="S866" s="41">
        <f>ROUND(S865/C859,2)</f>
        <v>179.86</v>
      </c>
      <c r="T866" s="41">
        <f>ROUND(T865/C859,2)</f>
        <v>0</v>
      </c>
      <c r="U866" s="41">
        <f>ROUND(U865/C859,2)</f>
        <v>0</v>
      </c>
      <c r="V866" s="41">
        <f>ROUND(V865/C859,2)</f>
        <v>0</v>
      </c>
      <c r="W866" s="41">
        <f>ROUND(W865/C859,2)</f>
        <v>0</v>
      </c>
      <c r="X866" s="41">
        <f>ROUND(X865/C859,2)</f>
        <v>0</v>
      </c>
      <c r="Y866" s="41">
        <f>ROUND(Y865/C859,2)</f>
        <v>0</v>
      </c>
      <c r="Z866" s="41">
        <f>ROUND(Z865/C859,2)</f>
        <v>0</v>
      </c>
      <c r="AC866" s="8" t="b">
        <v>0</v>
      </c>
      <c r="AD866" s="8" t="b">
        <v>0</v>
      </c>
      <c r="AE866" s="8" t="b">
        <v>0</v>
      </c>
      <c r="AF866" s="8" t="b">
        <v>0</v>
      </c>
      <c r="AG866" s="8" t="b">
        <v>0</v>
      </c>
      <c r="AH866" s="8" t="b">
        <v>0</v>
      </c>
      <c r="AI866" s="8" t="b">
        <v>0</v>
      </c>
      <c r="AJ866" s="8" t="b">
        <v>0</v>
      </c>
      <c r="AK866" s="8" t="b">
        <v>0</v>
      </c>
      <c r="AL866" s="8" t="b">
        <v>0</v>
      </c>
    </row>
    <row r="867" spans="1:41" ht="90" customHeight="1">
      <c r="A867" s="144"/>
      <c r="B867" s="109"/>
      <c r="C867" s="190"/>
      <c r="D867" s="127" t="s">
        <v>46</v>
      </c>
      <c r="E867" s="128"/>
      <c r="F867" s="39" t="s">
        <v>28</v>
      </c>
      <c r="G867" s="42">
        <f>IF(AC867=FALSE,0,AC867)</f>
        <v>0</v>
      </c>
      <c r="H867" s="42" t="s">
        <v>28</v>
      </c>
      <c r="I867" s="42">
        <f>IF(AD867=FALSE,0,AD867)</f>
        <v>0</v>
      </c>
      <c r="J867" s="42">
        <f>IF(AE867=FALSE,0,AE867)</f>
        <v>0</v>
      </c>
      <c r="K867" s="42" t="s">
        <v>28</v>
      </c>
      <c r="L867" s="42">
        <f>IF(AF867=FALSE,0,AF867)</f>
        <v>0</v>
      </c>
      <c r="M867" s="42" t="s">
        <v>28</v>
      </c>
      <c r="N867" s="42" t="s">
        <v>28</v>
      </c>
      <c r="O867" s="42" t="s">
        <v>28</v>
      </c>
      <c r="P867" s="42" t="s">
        <v>28</v>
      </c>
      <c r="Q867" s="42">
        <f>IF(AG867=FALSE,0,AG867)</f>
        <v>0</v>
      </c>
      <c r="R867" s="42" t="s">
        <v>28</v>
      </c>
      <c r="S867" s="42">
        <v>179.86</v>
      </c>
      <c r="T867" s="42" t="s">
        <v>28</v>
      </c>
      <c r="U867" s="42">
        <v>0</v>
      </c>
      <c r="V867" s="42">
        <f>IF(AJ867=FALSE,0,AJ867)</f>
        <v>0</v>
      </c>
      <c r="W867" s="42">
        <f>IF(AK867=FALSE,0,AK867)</f>
        <v>0</v>
      </c>
      <c r="X867" s="42" t="s">
        <v>28</v>
      </c>
      <c r="Y867" s="42">
        <f>IF(AL867=FALSE,0,AL867)</f>
        <v>0</v>
      </c>
      <c r="Z867" s="42" t="s">
        <v>28</v>
      </c>
      <c r="AC867" s="8" t="b">
        <v>0</v>
      </c>
      <c r="AD867" s="8" t="b">
        <v>0</v>
      </c>
      <c r="AE867" s="8" t="b">
        <v>0</v>
      </c>
      <c r="AF867" s="8" t="b">
        <v>0</v>
      </c>
      <c r="AG867" s="8" t="b">
        <v>0</v>
      </c>
      <c r="AH867" s="8" t="b">
        <v>0</v>
      </c>
      <c r="AI867" s="8">
        <v>129.30000000000001</v>
      </c>
      <c r="AJ867" s="8" t="b">
        <v>0</v>
      </c>
      <c r="AK867" s="8" t="b">
        <v>0</v>
      </c>
      <c r="AL867" s="8" t="b">
        <v>0</v>
      </c>
    </row>
    <row r="868" spans="1:41" ht="30" customHeight="1">
      <c r="A868" s="144" t="s">
        <v>36</v>
      </c>
      <c r="B868" s="109" t="s">
        <v>164</v>
      </c>
      <c r="C868" s="188">
        <v>3495.7</v>
      </c>
      <c r="D868" s="109" t="s">
        <v>19</v>
      </c>
      <c r="E868" s="47" t="s">
        <v>20</v>
      </c>
      <c r="F868" s="39">
        <f>G868+I868+J868+L868+Q868+S868+U868+V868+W868+Y868+Z868</f>
        <v>628736.6</v>
      </c>
      <c r="G868" s="40">
        <v>0</v>
      </c>
      <c r="H868" s="39">
        <v>0</v>
      </c>
      <c r="I868" s="40">
        <v>0</v>
      </c>
      <c r="J868" s="40">
        <v>0</v>
      </c>
      <c r="K868" s="39">
        <v>0</v>
      </c>
      <c r="L868" s="40">
        <v>0</v>
      </c>
      <c r="M868" s="39">
        <v>0</v>
      </c>
      <c r="N868" s="39">
        <v>0</v>
      </c>
      <c r="O868" s="39">
        <v>0</v>
      </c>
      <c r="P868" s="39">
        <v>0</v>
      </c>
      <c r="Q868" s="40">
        <v>0</v>
      </c>
      <c r="R868" s="39">
        <v>0</v>
      </c>
      <c r="S868" s="40">
        <v>628736.6</v>
      </c>
      <c r="T868" s="39">
        <v>0</v>
      </c>
      <c r="U868" s="40">
        <v>0</v>
      </c>
      <c r="V868" s="40">
        <v>0</v>
      </c>
      <c r="W868" s="40">
        <v>0</v>
      </c>
      <c r="X868" s="39">
        <v>0</v>
      </c>
      <c r="Y868" s="40">
        <v>0</v>
      </c>
      <c r="Z868" s="39">
        <v>0</v>
      </c>
      <c r="AN868" s="6">
        <f>L868-M868</f>
        <v>0</v>
      </c>
    </row>
    <row r="869" spans="1:41" ht="60" customHeight="1">
      <c r="A869" s="144"/>
      <c r="B869" s="109"/>
      <c r="C869" s="189"/>
      <c r="D869" s="109"/>
      <c r="E869" s="47" t="s">
        <v>21</v>
      </c>
      <c r="F869" s="39">
        <f t="shared" ref="F869:F873" si="372">G869+I869+J869+L869+Q869+S869+U869+V869+W869+Y869+Z869</f>
        <v>0</v>
      </c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41" ht="120" customHeight="1">
      <c r="A870" s="144"/>
      <c r="B870" s="109"/>
      <c r="C870" s="189"/>
      <c r="D870" s="109" t="s">
        <v>22</v>
      </c>
      <c r="E870" s="47" t="s">
        <v>23</v>
      </c>
      <c r="F870" s="39">
        <f t="shared" si="372"/>
        <v>0</v>
      </c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41" ht="30" customHeight="1">
      <c r="A871" s="144"/>
      <c r="B871" s="109"/>
      <c r="C871" s="189"/>
      <c r="D871" s="109"/>
      <c r="E871" s="47" t="s">
        <v>24</v>
      </c>
      <c r="F871" s="39">
        <f t="shared" si="372"/>
        <v>0</v>
      </c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41" ht="30" customHeight="1">
      <c r="A872" s="144"/>
      <c r="B872" s="109"/>
      <c r="C872" s="189"/>
      <c r="D872" s="109"/>
      <c r="E872" s="47" t="s">
        <v>25</v>
      </c>
      <c r="F872" s="39">
        <f t="shared" si="372"/>
        <v>0</v>
      </c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41" ht="30" customHeight="1">
      <c r="A873" s="144"/>
      <c r="B873" s="109"/>
      <c r="C873" s="189"/>
      <c r="D873" s="109"/>
      <c r="E873" s="47" t="s">
        <v>26</v>
      </c>
      <c r="F873" s="39">
        <f t="shared" si="372"/>
        <v>0</v>
      </c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41" ht="30" customHeight="1">
      <c r="A874" s="144"/>
      <c r="B874" s="109"/>
      <c r="C874" s="189"/>
      <c r="D874" s="111" t="s">
        <v>27</v>
      </c>
      <c r="E874" s="111"/>
      <c r="F874" s="39">
        <f>F868+F869+F870+F871+F872+F873</f>
        <v>628736.6</v>
      </c>
      <c r="G874" s="39">
        <f t="shared" ref="G874:Z874" si="373">G868+G869+G870+G871+G872+G873</f>
        <v>0</v>
      </c>
      <c r="H874" s="39">
        <f t="shared" si="373"/>
        <v>0</v>
      </c>
      <c r="I874" s="39">
        <f t="shared" si="373"/>
        <v>0</v>
      </c>
      <c r="J874" s="39">
        <f t="shared" si="373"/>
        <v>0</v>
      </c>
      <c r="K874" s="39">
        <f t="shared" si="373"/>
        <v>0</v>
      </c>
      <c r="L874" s="39">
        <f t="shared" si="373"/>
        <v>0</v>
      </c>
      <c r="M874" s="39">
        <f t="shared" si="373"/>
        <v>0</v>
      </c>
      <c r="N874" s="39">
        <f t="shared" si="373"/>
        <v>0</v>
      </c>
      <c r="O874" s="39">
        <f t="shared" si="373"/>
        <v>0</v>
      </c>
      <c r="P874" s="39">
        <f t="shared" si="373"/>
        <v>0</v>
      </c>
      <c r="Q874" s="39">
        <f t="shared" si="373"/>
        <v>0</v>
      </c>
      <c r="R874" s="39">
        <f t="shared" si="373"/>
        <v>0</v>
      </c>
      <c r="S874" s="39">
        <f t="shared" si="373"/>
        <v>628736.6</v>
      </c>
      <c r="T874" s="39">
        <f t="shared" si="373"/>
        <v>0</v>
      </c>
      <c r="U874" s="39">
        <f t="shared" si="373"/>
        <v>0</v>
      </c>
      <c r="V874" s="39">
        <f t="shared" si="373"/>
        <v>0</v>
      </c>
      <c r="W874" s="39">
        <f t="shared" si="373"/>
        <v>0</v>
      </c>
      <c r="X874" s="39">
        <f t="shared" si="373"/>
        <v>0</v>
      </c>
      <c r="Y874" s="39">
        <f t="shared" si="373"/>
        <v>0</v>
      </c>
      <c r="Z874" s="39">
        <f t="shared" si="373"/>
        <v>0</v>
      </c>
      <c r="AN874" s="6">
        <f>L874-M874</f>
        <v>0</v>
      </c>
      <c r="AO874" s="14"/>
    </row>
    <row r="875" spans="1:41" ht="75" customHeight="1">
      <c r="A875" s="144"/>
      <c r="B875" s="109"/>
      <c r="C875" s="189"/>
      <c r="D875" s="127" t="s">
        <v>45</v>
      </c>
      <c r="E875" s="128"/>
      <c r="F875" s="41">
        <f>ROUND(F874/C868,2)</f>
        <v>179.86</v>
      </c>
      <c r="G875" s="41">
        <f>ROUND(G874/C868,2)</f>
        <v>0</v>
      </c>
      <c r="H875" s="41">
        <f>ROUND(H874/C868,2)</f>
        <v>0</v>
      </c>
      <c r="I875" s="41">
        <f>ROUND(I874/C868,2)</f>
        <v>0</v>
      </c>
      <c r="J875" s="41">
        <f>ROUND(J874/C868,2)</f>
        <v>0</v>
      </c>
      <c r="K875" s="41">
        <f>ROUND(K874/C868,2)</f>
        <v>0</v>
      </c>
      <c r="L875" s="41">
        <f>ROUND(L874/C868,2)</f>
        <v>0</v>
      </c>
      <c r="M875" s="41">
        <f>ROUND(M874/C868,2)</f>
        <v>0</v>
      </c>
      <c r="N875" s="41">
        <f>ROUND(N874/C868,2)</f>
        <v>0</v>
      </c>
      <c r="O875" s="41">
        <f>ROUND(O874/C868,2)</f>
        <v>0</v>
      </c>
      <c r="P875" s="41">
        <f>ROUND(P874/C868,2)</f>
        <v>0</v>
      </c>
      <c r="Q875" s="41">
        <f>ROUND(Q874/C868,2)</f>
        <v>0</v>
      </c>
      <c r="R875" s="41">
        <f>ROUND(R874/C868,2)</f>
        <v>0</v>
      </c>
      <c r="S875" s="41">
        <f>ROUND(S874/C868,2)</f>
        <v>179.86</v>
      </c>
      <c r="T875" s="41">
        <f>ROUND(T874/C868,2)</f>
        <v>0</v>
      </c>
      <c r="U875" s="41">
        <f>ROUND(U874/C868,2)</f>
        <v>0</v>
      </c>
      <c r="V875" s="41">
        <f>ROUND(V874/C868,2)</f>
        <v>0</v>
      </c>
      <c r="W875" s="41">
        <f>ROUND(W874/C868,2)</f>
        <v>0</v>
      </c>
      <c r="X875" s="41">
        <f>ROUND(X874/C868,2)</f>
        <v>0</v>
      </c>
      <c r="Y875" s="41">
        <f>ROUND(Y874/C868,2)</f>
        <v>0</v>
      </c>
      <c r="Z875" s="41">
        <f>ROUND(Z874/C868,2)</f>
        <v>0</v>
      </c>
      <c r="AC875" s="8" t="b">
        <v>0</v>
      </c>
      <c r="AD875" s="8" t="b">
        <v>0</v>
      </c>
      <c r="AE875" s="8" t="b">
        <v>0</v>
      </c>
      <c r="AF875" s="8" t="b">
        <v>0</v>
      </c>
      <c r="AG875" s="8" t="b">
        <v>0</v>
      </c>
      <c r="AH875" s="8" t="b">
        <v>0</v>
      </c>
      <c r="AI875" s="8" t="b">
        <v>0</v>
      </c>
      <c r="AJ875" s="8" t="b">
        <v>0</v>
      </c>
      <c r="AK875" s="8" t="b">
        <v>0</v>
      </c>
      <c r="AL875" s="8" t="b">
        <v>0</v>
      </c>
    </row>
    <row r="876" spans="1:41" ht="90" customHeight="1">
      <c r="A876" s="144"/>
      <c r="B876" s="109"/>
      <c r="C876" s="190"/>
      <c r="D876" s="127" t="s">
        <v>46</v>
      </c>
      <c r="E876" s="128"/>
      <c r="F876" s="39" t="s">
        <v>28</v>
      </c>
      <c r="G876" s="42">
        <f>IF(AC876=FALSE,0,AC876)</f>
        <v>0</v>
      </c>
      <c r="H876" s="42" t="s">
        <v>28</v>
      </c>
      <c r="I876" s="42">
        <f>IF(AD876=FALSE,0,AD876)</f>
        <v>0</v>
      </c>
      <c r="J876" s="42">
        <f>IF(AE876=FALSE,0,AE876)</f>
        <v>0</v>
      </c>
      <c r="K876" s="42" t="s">
        <v>28</v>
      </c>
      <c r="L876" s="42">
        <f>IF(AF876=FALSE,0,AF876)</f>
        <v>0</v>
      </c>
      <c r="M876" s="42" t="s">
        <v>28</v>
      </c>
      <c r="N876" s="42" t="s">
        <v>28</v>
      </c>
      <c r="O876" s="42" t="s">
        <v>28</v>
      </c>
      <c r="P876" s="42" t="s">
        <v>28</v>
      </c>
      <c r="Q876" s="42">
        <f>IF(AG876=FALSE,0,AG876)</f>
        <v>0</v>
      </c>
      <c r="R876" s="42" t="s">
        <v>28</v>
      </c>
      <c r="S876" s="42">
        <f>IF(AH876=FALSE,0,AH876)</f>
        <v>179.86</v>
      </c>
      <c r="T876" s="42" t="s">
        <v>28</v>
      </c>
      <c r="U876" s="42">
        <f>IF(AI876=FALSE,0,AI876)</f>
        <v>0</v>
      </c>
      <c r="V876" s="42">
        <f>IF(AJ876=FALSE,0,AJ876)</f>
        <v>0</v>
      </c>
      <c r="W876" s="42">
        <f>IF(AK876=FALSE,0,AK876)</f>
        <v>0</v>
      </c>
      <c r="X876" s="42" t="s">
        <v>28</v>
      </c>
      <c r="Y876" s="42">
        <f>IF(AL876=FALSE,0,AL876)</f>
        <v>0</v>
      </c>
      <c r="Z876" s="42" t="s">
        <v>28</v>
      </c>
      <c r="AC876" s="8" t="b">
        <v>0</v>
      </c>
      <c r="AD876" s="8" t="b">
        <v>0</v>
      </c>
      <c r="AE876" s="8" t="b">
        <v>0</v>
      </c>
      <c r="AF876" s="8" t="b">
        <v>0</v>
      </c>
      <c r="AG876" s="8" t="b">
        <v>0</v>
      </c>
      <c r="AH876" s="8">
        <v>179.86</v>
      </c>
      <c r="AI876" s="8" t="b">
        <v>0</v>
      </c>
      <c r="AJ876" s="8" t="b">
        <v>0</v>
      </c>
      <c r="AK876" s="8" t="b">
        <v>0</v>
      </c>
      <c r="AL876" s="8" t="b">
        <v>0</v>
      </c>
    </row>
    <row r="877" spans="1:41" ht="30" customHeight="1">
      <c r="A877" s="109"/>
      <c r="B877" s="109" t="s">
        <v>394</v>
      </c>
      <c r="C877" s="110">
        <f>C805+C814+C823+C832+C841+C850+C859+C868</f>
        <v>27051</v>
      </c>
      <c r="D877" s="109" t="s">
        <v>19</v>
      </c>
      <c r="E877" s="47" t="s">
        <v>20</v>
      </c>
      <c r="F877" s="39">
        <f>G877+I877+J877+L877+Q877+S877+U877+V877+W877+Y877+Z877</f>
        <v>10977245.9</v>
      </c>
      <c r="G877" s="52">
        <f>G805+G814+G823+G832+G841+G850+G859+G868</f>
        <v>7554540.9699999997</v>
      </c>
      <c r="H877" s="51">
        <f t="shared" ref="H877:Z877" si="374">H805+H814+H823+H832+H841+H850+H859+H868</f>
        <v>0</v>
      </c>
      <c r="I877" s="51">
        <f t="shared" si="374"/>
        <v>0</v>
      </c>
      <c r="J877" s="51">
        <f t="shared" si="374"/>
        <v>0</v>
      </c>
      <c r="K877" s="51">
        <f t="shared" si="374"/>
        <v>0</v>
      </c>
      <c r="L877" s="51">
        <f t="shared" si="374"/>
        <v>0</v>
      </c>
      <c r="M877" s="51">
        <f t="shared" si="374"/>
        <v>0</v>
      </c>
      <c r="N877" s="51">
        <f t="shared" si="374"/>
        <v>0</v>
      </c>
      <c r="O877" s="51">
        <f t="shared" si="374"/>
        <v>0</v>
      </c>
      <c r="P877" s="51">
        <f t="shared" si="374"/>
        <v>0</v>
      </c>
      <c r="Q877" s="51">
        <f t="shared" si="374"/>
        <v>0</v>
      </c>
      <c r="R877" s="51">
        <f t="shared" si="374"/>
        <v>0</v>
      </c>
      <c r="S877" s="51">
        <f t="shared" si="374"/>
        <v>2514928.42</v>
      </c>
      <c r="T877" s="51">
        <f t="shared" si="374"/>
        <v>0</v>
      </c>
      <c r="U877" s="51">
        <f t="shared" si="374"/>
        <v>907776.51</v>
      </c>
      <c r="V877" s="51">
        <f t="shared" si="374"/>
        <v>0</v>
      </c>
      <c r="W877" s="51">
        <f t="shared" si="374"/>
        <v>0</v>
      </c>
      <c r="X877" s="51">
        <f t="shared" si="374"/>
        <v>0</v>
      </c>
      <c r="Y877" s="51">
        <f t="shared" si="374"/>
        <v>0</v>
      </c>
      <c r="Z877" s="51">
        <f t="shared" si="374"/>
        <v>0</v>
      </c>
      <c r="AN877" s="6">
        <f>L877-M877</f>
        <v>0</v>
      </c>
    </row>
    <row r="878" spans="1:41" ht="60" customHeight="1">
      <c r="A878" s="109"/>
      <c r="B878" s="109"/>
      <c r="C878" s="110"/>
      <c r="D878" s="109"/>
      <c r="E878" s="47" t="s">
        <v>21</v>
      </c>
      <c r="F878" s="39">
        <f t="shared" ref="F878:F882" si="375">G878+I878+J878+L878+Q878+S878+U878+V878+W878+Y878+Z878</f>
        <v>0</v>
      </c>
      <c r="G878" s="51">
        <f t="shared" ref="G878:Z878" si="376">G806+G815+G824+G833+G842+G851+G860+G869</f>
        <v>0</v>
      </c>
      <c r="H878" s="51">
        <f t="shared" si="376"/>
        <v>0</v>
      </c>
      <c r="I878" s="51">
        <f t="shared" si="376"/>
        <v>0</v>
      </c>
      <c r="J878" s="51">
        <f t="shared" si="376"/>
        <v>0</v>
      </c>
      <c r="K878" s="51">
        <f t="shared" si="376"/>
        <v>0</v>
      </c>
      <c r="L878" s="51">
        <f t="shared" si="376"/>
        <v>0</v>
      </c>
      <c r="M878" s="51">
        <f t="shared" si="376"/>
        <v>0</v>
      </c>
      <c r="N878" s="51">
        <f t="shared" si="376"/>
        <v>0</v>
      </c>
      <c r="O878" s="51">
        <f t="shared" si="376"/>
        <v>0</v>
      </c>
      <c r="P878" s="51">
        <f t="shared" si="376"/>
        <v>0</v>
      </c>
      <c r="Q878" s="51">
        <f t="shared" si="376"/>
        <v>0</v>
      </c>
      <c r="R878" s="51">
        <f t="shared" si="376"/>
        <v>0</v>
      </c>
      <c r="S878" s="51">
        <f t="shared" si="376"/>
        <v>0</v>
      </c>
      <c r="T878" s="51">
        <f t="shared" si="376"/>
        <v>0</v>
      </c>
      <c r="U878" s="51">
        <f t="shared" si="376"/>
        <v>0</v>
      </c>
      <c r="V878" s="51">
        <f t="shared" si="376"/>
        <v>0</v>
      </c>
      <c r="W878" s="51">
        <f t="shared" si="376"/>
        <v>0</v>
      </c>
      <c r="X878" s="51">
        <f t="shared" si="376"/>
        <v>0</v>
      </c>
      <c r="Y878" s="51">
        <f t="shared" si="376"/>
        <v>0</v>
      </c>
      <c r="Z878" s="51">
        <f t="shared" si="376"/>
        <v>0</v>
      </c>
    </row>
    <row r="879" spans="1:41" ht="120" customHeight="1">
      <c r="A879" s="109"/>
      <c r="B879" s="109"/>
      <c r="C879" s="110"/>
      <c r="D879" s="109" t="s">
        <v>22</v>
      </c>
      <c r="E879" s="47" t="s">
        <v>23</v>
      </c>
      <c r="F879" s="39">
        <f t="shared" si="375"/>
        <v>0</v>
      </c>
      <c r="G879" s="51">
        <f t="shared" ref="G879:Z879" si="377">G807+G816+G825+G834+G843+G852+G861+G870</f>
        <v>0</v>
      </c>
      <c r="H879" s="51">
        <f t="shared" si="377"/>
        <v>0</v>
      </c>
      <c r="I879" s="51">
        <f t="shared" si="377"/>
        <v>0</v>
      </c>
      <c r="J879" s="51">
        <f t="shared" si="377"/>
        <v>0</v>
      </c>
      <c r="K879" s="51">
        <f t="shared" si="377"/>
        <v>0</v>
      </c>
      <c r="L879" s="51">
        <f t="shared" si="377"/>
        <v>0</v>
      </c>
      <c r="M879" s="51">
        <f t="shared" si="377"/>
        <v>0</v>
      </c>
      <c r="N879" s="51">
        <f t="shared" si="377"/>
        <v>0</v>
      </c>
      <c r="O879" s="51">
        <f t="shared" si="377"/>
        <v>0</v>
      </c>
      <c r="P879" s="51">
        <f t="shared" si="377"/>
        <v>0</v>
      </c>
      <c r="Q879" s="51">
        <f t="shared" si="377"/>
        <v>0</v>
      </c>
      <c r="R879" s="51">
        <f t="shared" si="377"/>
        <v>0</v>
      </c>
      <c r="S879" s="51">
        <f t="shared" si="377"/>
        <v>0</v>
      </c>
      <c r="T879" s="51">
        <f t="shared" si="377"/>
        <v>0</v>
      </c>
      <c r="U879" s="51">
        <f t="shared" si="377"/>
        <v>0</v>
      </c>
      <c r="V879" s="51">
        <f t="shared" si="377"/>
        <v>0</v>
      </c>
      <c r="W879" s="51">
        <f t="shared" si="377"/>
        <v>0</v>
      </c>
      <c r="X879" s="51">
        <f t="shared" si="377"/>
        <v>0</v>
      </c>
      <c r="Y879" s="51">
        <f t="shared" si="377"/>
        <v>0</v>
      </c>
      <c r="Z879" s="51">
        <f t="shared" si="377"/>
        <v>0</v>
      </c>
    </row>
    <row r="880" spans="1:41" ht="30" customHeight="1">
      <c r="A880" s="109"/>
      <c r="B880" s="109"/>
      <c r="C880" s="110"/>
      <c r="D880" s="109"/>
      <c r="E880" s="47" t="s">
        <v>24</v>
      </c>
      <c r="F880" s="39">
        <f t="shared" si="375"/>
        <v>0</v>
      </c>
      <c r="G880" s="51">
        <f t="shared" ref="G880:Z880" si="378">G808+G817+G826+G835+G844+G853+G862+G871</f>
        <v>0</v>
      </c>
      <c r="H880" s="51">
        <f t="shared" si="378"/>
        <v>0</v>
      </c>
      <c r="I880" s="51">
        <f t="shared" si="378"/>
        <v>0</v>
      </c>
      <c r="J880" s="51">
        <f t="shared" si="378"/>
        <v>0</v>
      </c>
      <c r="K880" s="51">
        <f t="shared" si="378"/>
        <v>0</v>
      </c>
      <c r="L880" s="51">
        <f t="shared" si="378"/>
        <v>0</v>
      </c>
      <c r="M880" s="51">
        <f t="shared" si="378"/>
        <v>0</v>
      </c>
      <c r="N880" s="51">
        <f t="shared" si="378"/>
        <v>0</v>
      </c>
      <c r="O880" s="51">
        <f t="shared" si="378"/>
        <v>0</v>
      </c>
      <c r="P880" s="51">
        <f t="shared" si="378"/>
        <v>0</v>
      </c>
      <c r="Q880" s="51">
        <f t="shared" si="378"/>
        <v>0</v>
      </c>
      <c r="R880" s="51">
        <f t="shared" si="378"/>
        <v>0</v>
      </c>
      <c r="S880" s="51">
        <f t="shared" si="378"/>
        <v>0</v>
      </c>
      <c r="T880" s="51">
        <f t="shared" si="378"/>
        <v>0</v>
      </c>
      <c r="U880" s="51">
        <f t="shared" si="378"/>
        <v>0</v>
      </c>
      <c r="V880" s="51">
        <f t="shared" si="378"/>
        <v>0</v>
      </c>
      <c r="W880" s="51">
        <f t="shared" si="378"/>
        <v>0</v>
      </c>
      <c r="X880" s="51">
        <f t="shared" si="378"/>
        <v>0</v>
      </c>
      <c r="Y880" s="51">
        <f t="shared" si="378"/>
        <v>0</v>
      </c>
      <c r="Z880" s="51">
        <f t="shared" si="378"/>
        <v>0</v>
      </c>
    </row>
    <row r="881" spans="1:41" ht="30" customHeight="1">
      <c r="A881" s="109"/>
      <c r="B881" s="109"/>
      <c r="C881" s="110"/>
      <c r="D881" s="109"/>
      <c r="E881" s="47" t="s">
        <v>25</v>
      </c>
      <c r="F881" s="39">
        <f t="shared" si="375"/>
        <v>0</v>
      </c>
      <c r="G881" s="51">
        <f t="shared" ref="G881:Z881" si="379">G809+G818+G827+G836+G845+G854+G863+G872</f>
        <v>0</v>
      </c>
      <c r="H881" s="51">
        <f t="shared" si="379"/>
        <v>0</v>
      </c>
      <c r="I881" s="51">
        <f t="shared" si="379"/>
        <v>0</v>
      </c>
      <c r="J881" s="51">
        <f t="shared" si="379"/>
        <v>0</v>
      </c>
      <c r="K881" s="51">
        <f t="shared" si="379"/>
        <v>0</v>
      </c>
      <c r="L881" s="51">
        <f t="shared" si="379"/>
        <v>0</v>
      </c>
      <c r="M881" s="51">
        <f t="shared" si="379"/>
        <v>0</v>
      </c>
      <c r="N881" s="51">
        <f t="shared" si="379"/>
        <v>0</v>
      </c>
      <c r="O881" s="51">
        <f t="shared" si="379"/>
        <v>0</v>
      </c>
      <c r="P881" s="51">
        <f t="shared" si="379"/>
        <v>0</v>
      </c>
      <c r="Q881" s="51">
        <f t="shared" si="379"/>
        <v>0</v>
      </c>
      <c r="R881" s="51">
        <f t="shared" si="379"/>
        <v>0</v>
      </c>
      <c r="S881" s="51">
        <f t="shared" si="379"/>
        <v>0</v>
      </c>
      <c r="T881" s="51">
        <f t="shared" si="379"/>
        <v>0</v>
      </c>
      <c r="U881" s="51">
        <f t="shared" si="379"/>
        <v>0</v>
      </c>
      <c r="V881" s="51">
        <f t="shared" si="379"/>
        <v>0</v>
      </c>
      <c r="W881" s="51">
        <f t="shared" si="379"/>
        <v>0</v>
      </c>
      <c r="X881" s="51">
        <f t="shared" si="379"/>
        <v>0</v>
      </c>
      <c r="Y881" s="51">
        <f t="shared" si="379"/>
        <v>0</v>
      </c>
      <c r="Z881" s="51">
        <f t="shared" si="379"/>
        <v>0</v>
      </c>
    </row>
    <row r="882" spans="1:41" ht="30" customHeight="1">
      <c r="A882" s="109"/>
      <c r="B882" s="109"/>
      <c r="C882" s="110"/>
      <c r="D882" s="109"/>
      <c r="E882" s="47" t="s">
        <v>26</v>
      </c>
      <c r="F882" s="39">
        <f t="shared" si="375"/>
        <v>0</v>
      </c>
      <c r="G882" s="51">
        <f t="shared" ref="G882:Z882" si="380">G810+G819+G828+G837+G846+G855+G864+G873</f>
        <v>0</v>
      </c>
      <c r="H882" s="51">
        <f t="shared" si="380"/>
        <v>0</v>
      </c>
      <c r="I882" s="51">
        <f t="shared" si="380"/>
        <v>0</v>
      </c>
      <c r="J882" s="51">
        <f t="shared" si="380"/>
        <v>0</v>
      </c>
      <c r="K882" s="51">
        <f t="shared" si="380"/>
        <v>0</v>
      </c>
      <c r="L882" s="51">
        <f t="shared" si="380"/>
        <v>0</v>
      </c>
      <c r="M882" s="51">
        <f t="shared" si="380"/>
        <v>0</v>
      </c>
      <c r="N882" s="51">
        <f t="shared" si="380"/>
        <v>0</v>
      </c>
      <c r="O882" s="51">
        <f t="shared" si="380"/>
        <v>0</v>
      </c>
      <c r="P882" s="51">
        <f t="shared" si="380"/>
        <v>0</v>
      </c>
      <c r="Q882" s="51">
        <f t="shared" si="380"/>
        <v>0</v>
      </c>
      <c r="R882" s="51">
        <f t="shared" si="380"/>
        <v>0</v>
      </c>
      <c r="S882" s="51">
        <f t="shared" si="380"/>
        <v>0</v>
      </c>
      <c r="T882" s="51">
        <f t="shared" si="380"/>
        <v>0</v>
      </c>
      <c r="U882" s="51">
        <f t="shared" si="380"/>
        <v>0</v>
      </c>
      <c r="V882" s="51">
        <f t="shared" si="380"/>
        <v>0</v>
      </c>
      <c r="W882" s="51">
        <f t="shared" si="380"/>
        <v>0</v>
      </c>
      <c r="X882" s="51">
        <f t="shared" si="380"/>
        <v>0</v>
      </c>
      <c r="Y882" s="51">
        <f t="shared" si="380"/>
        <v>0</v>
      </c>
      <c r="Z882" s="51">
        <f t="shared" si="380"/>
        <v>0</v>
      </c>
    </row>
    <row r="883" spans="1:41" s="3" customFormat="1" ht="30" customHeight="1">
      <c r="A883" s="109"/>
      <c r="B883" s="109"/>
      <c r="C883" s="110"/>
      <c r="D883" s="111" t="s">
        <v>27</v>
      </c>
      <c r="E883" s="111"/>
      <c r="F883" s="39">
        <f>F877+F878+F879+F880+F881+F882</f>
        <v>10977245.9</v>
      </c>
      <c r="G883" s="39">
        <f t="shared" ref="G883:Z883" si="381">G877+G878+G879+G880+G881+G882</f>
        <v>7554540.9699999997</v>
      </c>
      <c r="H883" s="39">
        <f t="shared" si="381"/>
        <v>0</v>
      </c>
      <c r="I883" s="39">
        <f t="shared" si="381"/>
        <v>0</v>
      </c>
      <c r="J883" s="39">
        <f t="shared" si="381"/>
        <v>0</v>
      </c>
      <c r="K883" s="39">
        <f t="shared" si="381"/>
        <v>0</v>
      </c>
      <c r="L883" s="39">
        <f t="shared" si="381"/>
        <v>0</v>
      </c>
      <c r="M883" s="39">
        <f t="shared" si="381"/>
        <v>0</v>
      </c>
      <c r="N883" s="39">
        <f t="shared" si="381"/>
        <v>0</v>
      </c>
      <c r="O883" s="39">
        <f t="shared" si="381"/>
        <v>0</v>
      </c>
      <c r="P883" s="39">
        <f t="shared" si="381"/>
        <v>0</v>
      </c>
      <c r="Q883" s="39">
        <f t="shared" si="381"/>
        <v>0</v>
      </c>
      <c r="R883" s="39">
        <f t="shared" si="381"/>
        <v>0</v>
      </c>
      <c r="S883" s="39">
        <f t="shared" si="381"/>
        <v>2514928.42</v>
      </c>
      <c r="T883" s="39">
        <f t="shared" si="381"/>
        <v>0</v>
      </c>
      <c r="U883" s="39">
        <f t="shared" si="381"/>
        <v>907776.51</v>
      </c>
      <c r="V883" s="39">
        <f t="shared" si="381"/>
        <v>0</v>
      </c>
      <c r="W883" s="39">
        <f t="shared" si="381"/>
        <v>0</v>
      </c>
      <c r="X883" s="39">
        <f t="shared" si="381"/>
        <v>0</v>
      </c>
      <c r="Y883" s="39">
        <f t="shared" si="381"/>
        <v>0</v>
      </c>
      <c r="Z883" s="39">
        <f t="shared" si="381"/>
        <v>0</v>
      </c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N883" s="6">
        <f>L883-M883</f>
        <v>0</v>
      </c>
      <c r="AO883" s="14"/>
    </row>
    <row r="884" spans="1:41" ht="75" customHeight="1">
      <c r="A884" s="109"/>
      <c r="B884" s="109"/>
      <c r="C884" s="110"/>
      <c r="D884" s="127" t="s">
        <v>45</v>
      </c>
      <c r="E884" s="128"/>
      <c r="F884" s="41">
        <f>ROUND(F883/C877,2)</f>
        <v>405.8</v>
      </c>
      <c r="G884" s="41">
        <f>ROUND(G883/C877,2)</f>
        <v>279.27</v>
      </c>
      <c r="H884" s="41">
        <f>ROUND(H883/C877,2)</f>
        <v>0</v>
      </c>
      <c r="I884" s="41">
        <f>ROUND(I883/C877,2)</f>
        <v>0</v>
      </c>
      <c r="J884" s="41">
        <f>ROUND(J883/C877,2)</f>
        <v>0</v>
      </c>
      <c r="K884" s="41">
        <f>ROUND(K883/C877,2)</f>
        <v>0</v>
      </c>
      <c r="L884" s="41">
        <f>ROUND(L883/C877,2)</f>
        <v>0</v>
      </c>
      <c r="M884" s="41">
        <f>ROUND(M883/C877,2)</f>
        <v>0</v>
      </c>
      <c r="N884" s="41">
        <f>ROUND(N883/C877,2)</f>
        <v>0</v>
      </c>
      <c r="O884" s="41">
        <f>ROUND(O883/C877,2)</f>
        <v>0</v>
      </c>
      <c r="P884" s="41">
        <f>ROUND(P883/C877,2)</f>
        <v>0</v>
      </c>
      <c r="Q884" s="41">
        <f>ROUND(Q883/C877,2)</f>
        <v>0</v>
      </c>
      <c r="R884" s="41">
        <f>ROUND(R883/C877,2)</f>
        <v>0</v>
      </c>
      <c r="S884" s="41">
        <f>ROUND(S883/C877,2)</f>
        <v>92.97</v>
      </c>
      <c r="T884" s="41">
        <f>ROUND(T883/C877,2)</f>
        <v>0</v>
      </c>
      <c r="U884" s="41">
        <f>ROUND(U883/C877,2)</f>
        <v>33.56</v>
      </c>
      <c r="V884" s="41">
        <f>ROUND(V883/C877,2)</f>
        <v>0</v>
      </c>
      <c r="W884" s="41">
        <f>ROUND(W883/C877,2)</f>
        <v>0</v>
      </c>
      <c r="X884" s="41">
        <f>ROUND(X883/C877,2)</f>
        <v>0</v>
      </c>
      <c r="Y884" s="41">
        <f>ROUND(Y883/C877,2)</f>
        <v>0</v>
      </c>
      <c r="Z884" s="41">
        <f>ROUND(Z883/C877,2)</f>
        <v>0</v>
      </c>
      <c r="AC884" s="8" t="b">
        <v>0</v>
      </c>
      <c r="AD884" s="8" t="b">
        <v>0</v>
      </c>
      <c r="AE884" s="8" t="b">
        <v>0</v>
      </c>
      <c r="AF884" s="8" t="b">
        <v>0</v>
      </c>
      <c r="AG884" s="8" t="b">
        <v>0</v>
      </c>
      <c r="AH884" s="8" t="b">
        <v>0</v>
      </c>
      <c r="AI884" s="8" t="b">
        <v>0</v>
      </c>
      <c r="AJ884" s="8" t="b">
        <v>0</v>
      </c>
      <c r="AK884" s="8" t="b">
        <v>0</v>
      </c>
      <c r="AL884" s="8" t="b">
        <v>0</v>
      </c>
    </row>
    <row r="885" spans="1:41" ht="90" customHeight="1">
      <c r="A885" s="109"/>
      <c r="B885" s="109"/>
      <c r="C885" s="110"/>
      <c r="D885" s="127" t="s">
        <v>46</v>
      </c>
      <c r="E885" s="128"/>
      <c r="F885" s="39" t="s">
        <v>28</v>
      </c>
      <c r="G885" s="42">
        <f>IF(AC885=FALSE,0,AC885)</f>
        <v>0</v>
      </c>
      <c r="H885" s="42" t="s">
        <v>28</v>
      </c>
      <c r="I885" s="42">
        <f>IF(AD885=FALSE,0,AD885)</f>
        <v>0</v>
      </c>
      <c r="J885" s="42">
        <f>IF(AE885=FALSE,0,AE885)</f>
        <v>0</v>
      </c>
      <c r="K885" s="42" t="s">
        <v>28</v>
      </c>
      <c r="L885" s="42">
        <f>IF(AF885=FALSE,0,AF885)</f>
        <v>0</v>
      </c>
      <c r="M885" s="42" t="s">
        <v>28</v>
      </c>
      <c r="N885" s="42" t="s">
        <v>28</v>
      </c>
      <c r="O885" s="42" t="s">
        <v>28</v>
      </c>
      <c r="P885" s="42" t="s">
        <v>28</v>
      </c>
      <c r="Q885" s="42">
        <f>IF(AG885=FALSE,0,AG885)</f>
        <v>0</v>
      </c>
      <c r="R885" s="42" t="s">
        <v>28</v>
      </c>
      <c r="S885" s="42">
        <f>IF(AH885=FALSE,0,AH885)</f>
        <v>0</v>
      </c>
      <c r="T885" s="42" t="s">
        <v>28</v>
      </c>
      <c r="U885" s="42">
        <f>IF(AI885=FALSE,0,AI885)</f>
        <v>0</v>
      </c>
      <c r="V885" s="42">
        <f>IF(AJ885=FALSE,0,AJ885)</f>
        <v>0</v>
      </c>
      <c r="W885" s="42">
        <f>IF(AK885=FALSE,0,AK885)</f>
        <v>0</v>
      </c>
      <c r="X885" s="42" t="s">
        <v>28</v>
      </c>
      <c r="Y885" s="42">
        <f>IF(AL885=FALSE,0,AL885)</f>
        <v>0</v>
      </c>
      <c r="Z885" s="42" t="s">
        <v>28</v>
      </c>
      <c r="AC885" s="8" t="b">
        <v>0</v>
      </c>
      <c r="AD885" s="8" t="b">
        <v>0</v>
      </c>
      <c r="AE885" s="8" t="b">
        <v>0</v>
      </c>
      <c r="AF885" s="8" t="b">
        <v>0</v>
      </c>
      <c r="AG885" s="8" t="b">
        <v>0</v>
      </c>
      <c r="AH885" s="8" t="b">
        <v>0</v>
      </c>
      <c r="AI885" s="8" t="b">
        <v>0</v>
      </c>
      <c r="AJ885" s="8" t="b">
        <v>0</v>
      </c>
      <c r="AK885" s="8" t="b">
        <v>0</v>
      </c>
      <c r="AL885" s="8" t="b">
        <v>0</v>
      </c>
    </row>
    <row r="886" spans="1:41" ht="30" customHeight="1">
      <c r="A886" s="109"/>
      <c r="B886" s="109" t="s">
        <v>396</v>
      </c>
      <c r="C886" s="110">
        <f>C877</f>
        <v>27051</v>
      </c>
      <c r="D886" s="109" t="s">
        <v>19</v>
      </c>
      <c r="E886" s="47" t="s">
        <v>20</v>
      </c>
      <c r="F886" s="39">
        <f>G886+I886+J886+L886+Q886+S886+U886+V886+W886+Y886+Z886</f>
        <v>10977245.9</v>
      </c>
      <c r="G886" s="53">
        <f>G877</f>
        <v>7554540.9699999997</v>
      </c>
      <c r="H886" s="54">
        <f t="shared" ref="H886:Z886" si="382">H877</f>
        <v>0</v>
      </c>
      <c r="I886" s="54">
        <f t="shared" si="382"/>
        <v>0</v>
      </c>
      <c r="J886" s="54">
        <f t="shared" si="382"/>
        <v>0</v>
      </c>
      <c r="K886" s="54">
        <f t="shared" si="382"/>
        <v>0</v>
      </c>
      <c r="L886" s="54">
        <f t="shared" si="382"/>
        <v>0</v>
      </c>
      <c r="M886" s="54">
        <f t="shared" si="382"/>
        <v>0</v>
      </c>
      <c r="N886" s="54">
        <f t="shared" si="382"/>
        <v>0</v>
      </c>
      <c r="O886" s="54">
        <f t="shared" si="382"/>
        <v>0</v>
      </c>
      <c r="P886" s="54">
        <f t="shared" si="382"/>
        <v>0</v>
      </c>
      <c r="Q886" s="54">
        <f t="shared" si="382"/>
        <v>0</v>
      </c>
      <c r="R886" s="54">
        <f t="shared" si="382"/>
        <v>0</v>
      </c>
      <c r="S886" s="54">
        <f t="shared" si="382"/>
        <v>2514928.42</v>
      </c>
      <c r="T886" s="54">
        <f t="shared" si="382"/>
        <v>0</v>
      </c>
      <c r="U886" s="54">
        <f t="shared" si="382"/>
        <v>907776.51</v>
      </c>
      <c r="V886" s="54">
        <f t="shared" si="382"/>
        <v>0</v>
      </c>
      <c r="W886" s="54">
        <f t="shared" si="382"/>
        <v>0</v>
      </c>
      <c r="X886" s="54">
        <f t="shared" si="382"/>
        <v>0</v>
      </c>
      <c r="Y886" s="54">
        <f t="shared" si="382"/>
        <v>0</v>
      </c>
      <c r="Z886" s="54">
        <f t="shared" si="382"/>
        <v>0</v>
      </c>
      <c r="AN886" s="6">
        <f>L886-M886</f>
        <v>0</v>
      </c>
    </row>
    <row r="887" spans="1:41" ht="60" customHeight="1">
      <c r="A887" s="109"/>
      <c r="B887" s="109"/>
      <c r="C887" s="110"/>
      <c r="D887" s="109"/>
      <c r="E887" s="47" t="s">
        <v>21</v>
      </c>
      <c r="F887" s="39">
        <f t="shared" ref="F887:F891" si="383">G887+I887+J887+L887+Q887+S887+U887+V887+W887+Y887+Z887</f>
        <v>0</v>
      </c>
      <c r="G887" s="54">
        <f t="shared" ref="G887:Z887" si="384">G878</f>
        <v>0</v>
      </c>
      <c r="H887" s="54">
        <f t="shared" si="384"/>
        <v>0</v>
      </c>
      <c r="I887" s="54">
        <f t="shared" si="384"/>
        <v>0</v>
      </c>
      <c r="J887" s="54">
        <f t="shared" si="384"/>
        <v>0</v>
      </c>
      <c r="K887" s="54">
        <f t="shared" si="384"/>
        <v>0</v>
      </c>
      <c r="L887" s="54">
        <f t="shared" si="384"/>
        <v>0</v>
      </c>
      <c r="M887" s="54">
        <f t="shared" si="384"/>
        <v>0</v>
      </c>
      <c r="N887" s="54">
        <f t="shared" si="384"/>
        <v>0</v>
      </c>
      <c r="O887" s="54">
        <f t="shared" si="384"/>
        <v>0</v>
      </c>
      <c r="P887" s="54">
        <f t="shared" si="384"/>
        <v>0</v>
      </c>
      <c r="Q887" s="54">
        <f t="shared" si="384"/>
        <v>0</v>
      </c>
      <c r="R887" s="54">
        <f t="shared" si="384"/>
        <v>0</v>
      </c>
      <c r="S887" s="54">
        <f t="shared" si="384"/>
        <v>0</v>
      </c>
      <c r="T887" s="54">
        <f t="shared" si="384"/>
        <v>0</v>
      </c>
      <c r="U887" s="54">
        <f t="shared" si="384"/>
        <v>0</v>
      </c>
      <c r="V887" s="54">
        <f t="shared" si="384"/>
        <v>0</v>
      </c>
      <c r="W887" s="54">
        <f t="shared" si="384"/>
        <v>0</v>
      </c>
      <c r="X887" s="54">
        <f t="shared" si="384"/>
        <v>0</v>
      </c>
      <c r="Y887" s="54">
        <f t="shared" si="384"/>
        <v>0</v>
      </c>
      <c r="Z887" s="54">
        <f t="shared" si="384"/>
        <v>0</v>
      </c>
    </row>
    <row r="888" spans="1:41" ht="120" customHeight="1">
      <c r="A888" s="109"/>
      <c r="B888" s="109"/>
      <c r="C888" s="110"/>
      <c r="D888" s="109" t="s">
        <v>22</v>
      </c>
      <c r="E888" s="47" t="s">
        <v>23</v>
      </c>
      <c r="F888" s="39">
        <f t="shared" si="383"/>
        <v>0</v>
      </c>
      <c r="G888" s="54">
        <f t="shared" ref="G888:Z888" si="385">G879</f>
        <v>0</v>
      </c>
      <c r="H888" s="54">
        <f t="shared" si="385"/>
        <v>0</v>
      </c>
      <c r="I888" s="54">
        <f t="shared" si="385"/>
        <v>0</v>
      </c>
      <c r="J888" s="54">
        <f t="shared" si="385"/>
        <v>0</v>
      </c>
      <c r="K888" s="54">
        <f t="shared" si="385"/>
        <v>0</v>
      </c>
      <c r="L888" s="54">
        <f t="shared" si="385"/>
        <v>0</v>
      </c>
      <c r="M888" s="54">
        <f t="shared" si="385"/>
        <v>0</v>
      </c>
      <c r="N888" s="54">
        <f t="shared" si="385"/>
        <v>0</v>
      </c>
      <c r="O888" s="54">
        <f t="shared" si="385"/>
        <v>0</v>
      </c>
      <c r="P888" s="54">
        <f t="shared" si="385"/>
        <v>0</v>
      </c>
      <c r="Q888" s="54">
        <f t="shared" si="385"/>
        <v>0</v>
      </c>
      <c r="R888" s="54">
        <f t="shared" si="385"/>
        <v>0</v>
      </c>
      <c r="S888" s="54">
        <f t="shared" si="385"/>
        <v>0</v>
      </c>
      <c r="T888" s="54">
        <f t="shared" si="385"/>
        <v>0</v>
      </c>
      <c r="U888" s="54">
        <f t="shared" si="385"/>
        <v>0</v>
      </c>
      <c r="V888" s="54">
        <f t="shared" si="385"/>
        <v>0</v>
      </c>
      <c r="W888" s="54">
        <f t="shared" si="385"/>
        <v>0</v>
      </c>
      <c r="X888" s="54">
        <f t="shared" si="385"/>
        <v>0</v>
      </c>
      <c r="Y888" s="54">
        <f t="shared" si="385"/>
        <v>0</v>
      </c>
      <c r="Z888" s="54">
        <f t="shared" si="385"/>
        <v>0</v>
      </c>
    </row>
    <row r="889" spans="1:41" ht="30" customHeight="1">
      <c r="A889" s="109"/>
      <c r="B889" s="109"/>
      <c r="C889" s="110"/>
      <c r="D889" s="109"/>
      <c r="E889" s="47" t="s">
        <v>24</v>
      </c>
      <c r="F889" s="39">
        <f t="shared" si="383"/>
        <v>0</v>
      </c>
      <c r="G889" s="54">
        <f t="shared" ref="G889:Z889" si="386">G880</f>
        <v>0</v>
      </c>
      <c r="H889" s="54">
        <f t="shared" si="386"/>
        <v>0</v>
      </c>
      <c r="I889" s="54">
        <f t="shared" si="386"/>
        <v>0</v>
      </c>
      <c r="J889" s="54">
        <f t="shared" si="386"/>
        <v>0</v>
      </c>
      <c r="K889" s="54">
        <f t="shared" si="386"/>
        <v>0</v>
      </c>
      <c r="L889" s="54">
        <f t="shared" si="386"/>
        <v>0</v>
      </c>
      <c r="M889" s="54">
        <f t="shared" si="386"/>
        <v>0</v>
      </c>
      <c r="N889" s="54">
        <f t="shared" si="386"/>
        <v>0</v>
      </c>
      <c r="O889" s="54">
        <f t="shared" si="386"/>
        <v>0</v>
      </c>
      <c r="P889" s="54">
        <f t="shared" si="386"/>
        <v>0</v>
      </c>
      <c r="Q889" s="54">
        <f t="shared" si="386"/>
        <v>0</v>
      </c>
      <c r="R889" s="54">
        <f t="shared" si="386"/>
        <v>0</v>
      </c>
      <c r="S889" s="54">
        <f t="shared" si="386"/>
        <v>0</v>
      </c>
      <c r="T889" s="54">
        <f t="shared" si="386"/>
        <v>0</v>
      </c>
      <c r="U889" s="54">
        <f t="shared" si="386"/>
        <v>0</v>
      </c>
      <c r="V889" s="54">
        <f t="shared" si="386"/>
        <v>0</v>
      </c>
      <c r="W889" s="54">
        <f t="shared" si="386"/>
        <v>0</v>
      </c>
      <c r="X889" s="54">
        <f t="shared" si="386"/>
        <v>0</v>
      </c>
      <c r="Y889" s="54">
        <f t="shared" si="386"/>
        <v>0</v>
      </c>
      <c r="Z889" s="54">
        <f t="shared" si="386"/>
        <v>0</v>
      </c>
    </row>
    <row r="890" spans="1:41" ht="30" customHeight="1">
      <c r="A890" s="109"/>
      <c r="B890" s="109"/>
      <c r="C890" s="110"/>
      <c r="D890" s="109"/>
      <c r="E890" s="47" t="s">
        <v>25</v>
      </c>
      <c r="F890" s="39">
        <f t="shared" si="383"/>
        <v>0</v>
      </c>
      <c r="G890" s="54">
        <f t="shared" ref="G890:Z890" si="387">G881</f>
        <v>0</v>
      </c>
      <c r="H890" s="54">
        <f t="shared" si="387"/>
        <v>0</v>
      </c>
      <c r="I890" s="54">
        <f t="shared" si="387"/>
        <v>0</v>
      </c>
      <c r="J890" s="54">
        <f t="shared" si="387"/>
        <v>0</v>
      </c>
      <c r="K890" s="54">
        <f t="shared" si="387"/>
        <v>0</v>
      </c>
      <c r="L890" s="54">
        <f t="shared" si="387"/>
        <v>0</v>
      </c>
      <c r="M890" s="54">
        <f t="shared" si="387"/>
        <v>0</v>
      </c>
      <c r="N890" s="54">
        <f t="shared" si="387"/>
        <v>0</v>
      </c>
      <c r="O890" s="54">
        <f t="shared" si="387"/>
        <v>0</v>
      </c>
      <c r="P890" s="54">
        <f t="shared" si="387"/>
        <v>0</v>
      </c>
      <c r="Q890" s="54">
        <f t="shared" si="387"/>
        <v>0</v>
      </c>
      <c r="R890" s="54">
        <f t="shared" si="387"/>
        <v>0</v>
      </c>
      <c r="S890" s="54">
        <f t="shared" si="387"/>
        <v>0</v>
      </c>
      <c r="T890" s="54">
        <f t="shared" si="387"/>
        <v>0</v>
      </c>
      <c r="U890" s="54">
        <f t="shared" si="387"/>
        <v>0</v>
      </c>
      <c r="V890" s="54">
        <f t="shared" si="387"/>
        <v>0</v>
      </c>
      <c r="W890" s="54">
        <f t="shared" si="387"/>
        <v>0</v>
      </c>
      <c r="X890" s="54">
        <f t="shared" si="387"/>
        <v>0</v>
      </c>
      <c r="Y890" s="54">
        <f t="shared" si="387"/>
        <v>0</v>
      </c>
      <c r="Z890" s="54">
        <f t="shared" si="387"/>
        <v>0</v>
      </c>
    </row>
    <row r="891" spans="1:41" ht="30" customHeight="1">
      <c r="A891" s="109"/>
      <c r="B891" s="109"/>
      <c r="C891" s="110"/>
      <c r="D891" s="109"/>
      <c r="E891" s="47" t="s">
        <v>26</v>
      </c>
      <c r="F891" s="39">
        <f t="shared" si="383"/>
        <v>0</v>
      </c>
      <c r="G891" s="54">
        <f t="shared" ref="G891:Z891" si="388">G882</f>
        <v>0</v>
      </c>
      <c r="H891" s="54">
        <f t="shared" si="388"/>
        <v>0</v>
      </c>
      <c r="I891" s="54">
        <f t="shared" si="388"/>
        <v>0</v>
      </c>
      <c r="J891" s="54">
        <f t="shared" si="388"/>
        <v>0</v>
      </c>
      <c r="K891" s="54">
        <f t="shared" si="388"/>
        <v>0</v>
      </c>
      <c r="L891" s="54">
        <f t="shared" si="388"/>
        <v>0</v>
      </c>
      <c r="M891" s="54">
        <f t="shared" si="388"/>
        <v>0</v>
      </c>
      <c r="N891" s="54">
        <f t="shared" si="388"/>
        <v>0</v>
      </c>
      <c r="O891" s="54">
        <f t="shared" si="388"/>
        <v>0</v>
      </c>
      <c r="P891" s="54">
        <f t="shared" si="388"/>
        <v>0</v>
      </c>
      <c r="Q891" s="54">
        <f t="shared" si="388"/>
        <v>0</v>
      </c>
      <c r="R891" s="54">
        <f t="shared" si="388"/>
        <v>0</v>
      </c>
      <c r="S891" s="54">
        <f t="shared" si="388"/>
        <v>0</v>
      </c>
      <c r="T891" s="54">
        <f t="shared" si="388"/>
        <v>0</v>
      </c>
      <c r="U891" s="54">
        <f t="shared" si="388"/>
        <v>0</v>
      </c>
      <c r="V891" s="54">
        <f t="shared" si="388"/>
        <v>0</v>
      </c>
      <c r="W891" s="54">
        <f t="shared" si="388"/>
        <v>0</v>
      </c>
      <c r="X891" s="54">
        <f t="shared" si="388"/>
        <v>0</v>
      </c>
      <c r="Y891" s="54">
        <f t="shared" si="388"/>
        <v>0</v>
      </c>
      <c r="Z891" s="54">
        <f t="shared" si="388"/>
        <v>0</v>
      </c>
    </row>
    <row r="892" spans="1:41" s="3" customFormat="1" ht="30" customHeight="1">
      <c r="A892" s="109"/>
      <c r="B892" s="109"/>
      <c r="C892" s="110"/>
      <c r="D892" s="111" t="s">
        <v>27</v>
      </c>
      <c r="E892" s="111"/>
      <c r="F892" s="39">
        <f>F886+F887+F888+F889+F890+F891</f>
        <v>10977245.9</v>
      </c>
      <c r="G892" s="39">
        <f t="shared" ref="G892:Z892" si="389">G886+G887+G888+G889+G890+G891</f>
        <v>7554540.9699999997</v>
      </c>
      <c r="H892" s="39">
        <f t="shared" si="389"/>
        <v>0</v>
      </c>
      <c r="I892" s="39">
        <f t="shared" si="389"/>
        <v>0</v>
      </c>
      <c r="J892" s="39">
        <f t="shared" si="389"/>
        <v>0</v>
      </c>
      <c r="K892" s="39">
        <f t="shared" si="389"/>
        <v>0</v>
      </c>
      <c r="L892" s="39">
        <f t="shared" si="389"/>
        <v>0</v>
      </c>
      <c r="M892" s="39">
        <f t="shared" si="389"/>
        <v>0</v>
      </c>
      <c r="N892" s="39">
        <f t="shared" si="389"/>
        <v>0</v>
      </c>
      <c r="O892" s="39">
        <f t="shared" si="389"/>
        <v>0</v>
      </c>
      <c r="P892" s="39">
        <f t="shared" si="389"/>
        <v>0</v>
      </c>
      <c r="Q892" s="39">
        <f t="shared" si="389"/>
        <v>0</v>
      </c>
      <c r="R892" s="39">
        <f t="shared" si="389"/>
        <v>0</v>
      </c>
      <c r="S892" s="39">
        <f t="shared" si="389"/>
        <v>2514928.42</v>
      </c>
      <c r="T892" s="39">
        <f t="shared" si="389"/>
        <v>0</v>
      </c>
      <c r="U892" s="39">
        <f t="shared" si="389"/>
        <v>907776.51</v>
      </c>
      <c r="V892" s="39">
        <f t="shared" si="389"/>
        <v>0</v>
      </c>
      <c r="W892" s="39">
        <f t="shared" si="389"/>
        <v>0</v>
      </c>
      <c r="X892" s="39">
        <f t="shared" si="389"/>
        <v>0</v>
      </c>
      <c r="Y892" s="39">
        <f t="shared" si="389"/>
        <v>0</v>
      </c>
      <c r="Z892" s="39">
        <f t="shared" si="389"/>
        <v>0</v>
      </c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N892" s="6">
        <f>L892-M892</f>
        <v>0</v>
      </c>
      <c r="AO892" s="14"/>
    </row>
    <row r="893" spans="1:41" ht="75" customHeight="1">
      <c r="A893" s="109"/>
      <c r="B893" s="109"/>
      <c r="C893" s="110"/>
      <c r="D893" s="127" t="s">
        <v>45</v>
      </c>
      <c r="E893" s="128"/>
      <c r="F893" s="41">
        <f>ROUND(F892/C886,2)</f>
        <v>405.8</v>
      </c>
      <c r="G893" s="41">
        <f>ROUND(G892/C886,2)</f>
        <v>279.27</v>
      </c>
      <c r="H893" s="41">
        <f>ROUND(H892/C886,2)</f>
        <v>0</v>
      </c>
      <c r="I893" s="41">
        <f>ROUND(I892/C886,2)</f>
        <v>0</v>
      </c>
      <c r="J893" s="41">
        <f>ROUND(J892/C886,2)</f>
        <v>0</v>
      </c>
      <c r="K893" s="41">
        <f>ROUND(K892/C886,2)</f>
        <v>0</v>
      </c>
      <c r="L893" s="41">
        <f>ROUND(L892/C886,2)</f>
        <v>0</v>
      </c>
      <c r="M893" s="41">
        <f>ROUND(M892/C886,2)</f>
        <v>0</v>
      </c>
      <c r="N893" s="41">
        <f>ROUND(N892/C886,2)</f>
        <v>0</v>
      </c>
      <c r="O893" s="41">
        <f>ROUND(O892/C886,2)</f>
        <v>0</v>
      </c>
      <c r="P893" s="41">
        <f>ROUND(P892/C886,2)</f>
        <v>0</v>
      </c>
      <c r="Q893" s="41">
        <f>ROUND(Q892/C886,2)</f>
        <v>0</v>
      </c>
      <c r="R893" s="41">
        <f>ROUND(R892/C886,2)</f>
        <v>0</v>
      </c>
      <c r="S893" s="41">
        <f>ROUND(S892/C886,2)</f>
        <v>92.97</v>
      </c>
      <c r="T893" s="41">
        <f>ROUND(T892/C886,2)</f>
        <v>0</v>
      </c>
      <c r="U893" s="41">
        <f>ROUND(U892/C886,2)</f>
        <v>33.56</v>
      </c>
      <c r="V893" s="41">
        <f>ROUND(V892/C886,2)</f>
        <v>0</v>
      </c>
      <c r="W893" s="41">
        <f>ROUND(W892/C886,2)</f>
        <v>0</v>
      </c>
      <c r="X893" s="41">
        <f>ROUND(X892/C886,2)</f>
        <v>0</v>
      </c>
      <c r="Y893" s="41">
        <f>ROUND(Y892/C886,2)</f>
        <v>0</v>
      </c>
      <c r="Z893" s="41">
        <f>ROUND(Z892/C886,2)</f>
        <v>0</v>
      </c>
      <c r="AC893" s="8" t="b">
        <v>0</v>
      </c>
      <c r="AD893" s="8" t="b">
        <v>0</v>
      </c>
      <c r="AE893" s="8" t="b">
        <v>0</v>
      </c>
      <c r="AF893" s="8" t="b">
        <v>0</v>
      </c>
      <c r="AG893" s="8" t="b">
        <v>0</v>
      </c>
      <c r="AH893" s="8" t="b">
        <v>0</v>
      </c>
      <c r="AI893" s="8" t="b">
        <v>0</v>
      </c>
      <c r="AJ893" s="8" t="b">
        <v>0</v>
      </c>
      <c r="AK893" s="8" t="b">
        <v>0</v>
      </c>
      <c r="AL893" s="8" t="b">
        <v>0</v>
      </c>
    </row>
    <row r="894" spans="1:41" ht="90" customHeight="1">
      <c r="A894" s="109"/>
      <c r="B894" s="109"/>
      <c r="C894" s="110"/>
      <c r="D894" s="127" t="s">
        <v>46</v>
      </c>
      <c r="E894" s="128"/>
      <c r="F894" s="39" t="s">
        <v>28</v>
      </c>
      <c r="G894" s="42">
        <f>IF(AC894=FALSE,0,AC894)</f>
        <v>0</v>
      </c>
      <c r="H894" s="42" t="s">
        <v>28</v>
      </c>
      <c r="I894" s="42">
        <f>IF(AD894=FALSE,0,AD894)</f>
        <v>0</v>
      </c>
      <c r="J894" s="42">
        <f>IF(AE894=FALSE,0,AE894)</f>
        <v>0</v>
      </c>
      <c r="K894" s="42" t="s">
        <v>28</v>
      </c>
      <c r="L894" s="42">
        <f>IF(AF894=FALSE,0,AF894)</f>
        <v>0</v>
      </c>
      <c r="M894" s="42" t="s">
        <v>28</v>
      </c>
      <c r="N894" s="42" t="s">
        <v>28</v>
      </c>
      <c r="O894" s="42" t="s">
        <v>28</v>
      </c>
      <c r="P894" s="42" t="s">
        <v>28</v>
      </c>
      <c r="Q894" s="42">
        <f>IF(AG894=FALSE,0,AG894)</f>
        <v>0</v>
      </c>
      <c r="R894" s="42" t="s">
        <v>28</v>
      </c>
      <c r="S894" s="42">
        <f>IF(AH894=FALSE,0,AH894)</f>
        <v>0</v>
      </c>
      <c r="T894" s="42" t="s">
        <v>28</v>
      </c>
      <c r="U894" s="42">
        <f>IF(AI894=FALSE,0,AI894)</f>
        <v>0</v>
      </c>
      <c r="V894" s="42">
        <f>IF(AJ894=FALSE,0,AJ894)</f>
        <v>0</v>
      </c>
      <c r="W894" s="42">
        <f>IF(AK894=FALSE,0,AK894)</f>
        <v>0</v>
      </c>
      <c r="X894" s="42" t="s">
        <v>28</v>
      </c>
      <c r="Y894" s="42">
        <f>IF(AL894=FALSE,0,AL894)</f>
        <v>0</v>
      </c>
      <c r="Z894" s="42" t="s">
        <v>28</v>
      </c>
      <c r="AC894" s="8" t="b">
        <v>0</v>
      </c>
      <c r="AD894" s="8" t="b">
        <v>0</v>
      </c>
      <c r="AE894" s="8" t="b">
        <v>0</v>
      </c>
      <c r="AF894" s="8" t="b">
        <v>0</v>
      </c>
      <c r="AG894" s="8" t="b">
        <v>0</v>
      </c>
      <c r="AH894" s="8" t="b">
        <v>0</v>
      </c>
      <c r="AI894" s="8" t="b">
        <v>0</v>
      </c>
      <c r="AJ894" s="8" t="b">
        <v>0</v>
      </c>
      <c r="AK894" s="8" t="b">
        <v>0</v>
      </c>
      <c r="AL894" s="8" t="b">
        <v>0</v>
      </c>
    </row>
    <row r="895" spans="1:41" ht="15" customHeight="1">
      <c r="A895" s="125" t="s">
        <v>359</v>
      </c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26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:41" ht="15" customHeight="1">
      <c r="A896" s="149" t="s">
        <v>165</v>
      </c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1"/>
    </row>
    <row r="897" spans="1:41" ht="30" customHeight="1">
      <c r="A897" s="144" t="s">
        <v>17</v>
      </c>
      <c r="B897" s="138" t="s">
        <v>166</v>
      </c>
      <c r="C897" s="110">
        <v>400.2</v>
      </c>
      <c r="D897" s="138" t="s">
        <v>19</v>
      </c>
      <c r="E897" s="38" t="s">
        <v>20</v>
      </c>
      <c r="F897" s="39">
        <f>G897+I897+J897+L897+Q897+S897+U897+V897+W897+Y897+Z897</f>
        <v>758899.26</v>
      </c>
      <c r="G897" s="40">
        <v>758899.26</v>
      </c>
      <c r="H897" s="39">
        <v>0</v>
      </c>
      <c r="I897" s="40">
        <v>0</v>
      </c>
      <c r="J897" s="40">
        <v>0</v>
      </c>
      <c r="K897" s="39">
        <v>0</v>
      </c>
      <c r="L897" s="40">
        <v>0</v>
      </c>
      <c r="M897" s="39">
        <v>0</v>
      </c>
      <c r="N897" s="39">
        <v>0</v>
      </c>
      <c r="O897" s="39">
        <v>0</v>
      </c>
      <c r="P897" s="39">
        <v>0</v>
      </c>
      <c r="Q897" s="40">
        <v>0</v>
      </c>
      <c r="R897" s="39">
        <v>0</v>
      </c>
      <c r="S897" s="40">
        <v>0</v>
      </c>
      <c r="T897" s="39">
        <v>0</v>
      </c>
      <c r="U897" s="40">
        <v>0</v>
      </c>
      <c r="V897" s="40">
        <v>0</v>
      </c>
      <c r="W897" s="40">
        <v>0</v>
      </c>
      <c r="X897" s="39">
        <v>0</v>
      </c>
      <c r="Y897" s="40">
        <v>0</v>
      </c>
      <c r="Z897" s="39">
        <v>0</v>
      </c>
      <c r="AN897" s="6">
        <f>L897-M897</f>
        <v>0</v>
      </c>
    </row>
    <row r="898" spans="1:41" ht="60" customHeight="1">
      <c r="A898" s="144"/>
      <c r="B898" s="139"/>
      <c r="C898" s="110"/>
      <c r="D898" s="140"/>
      <c r="E898" s="38" t="s">
        <v>21</v>
      </c>
      <c r="F898" s="39">
        <f t="shared" ref="F898:F902" si="390">G898+I898+J898+L898+Q898+S898+U898+V898+W898+Y898+Z898</f>
        <v>0</v>
      </c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41" ht="120" customHeight="1">
      <c r="A899" s="144"/>
      <c r="B899" s="139"/>
      <c r="C899" s="110"/>
      <c r="D899" s="138" t="s">
        <v>22</v>
      </c>
      <c r="E899" s="38" t="s">
        <v>23</v>
      </c>
      <c r="F899" s="39">
        <f t="shared" si="390"/>
        <v>0</v>
      </c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41" ht="30" customHeight="1">
      <c r="A900" s="144"/>
      <c r="B900" s="139"/>
      <c r="C900" s="110"/>
      <c r="D900" s="139"/>
      <c r="E900" s="38" t="s">
        <v>24</v>
      </c>
      <c r="F900" s="39">
        <f t="shared" si="390"/>
        <v>0</v>
      </c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41" ht="30" customHeight="1">
      <c r="A901" s="144"/>
      <c r="B901" s="139"/>
      <c r="C901" s="110"/>
      <c r="D901" s="139"/>
      <c r="E901" s="38" t="s">
        <v>25</v>
      </c>
      <c r="F901" s="39">
        <f t="shared" si="390"/>
        <v>0</v>
      </c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41" ht="30" customHeight="1">
      <c r="A902" s="144"/>
      <c r="B902" s="139"/>
      <c r="C902" s="110"/>
      <c r="D902" s="140"/>
      <c r="E902" s="38" t="s">
        <v>26</v>
      </c>
      <c r="F902" s="39">
        <f t="shared" si="390"/>
        <v>0</v>
      </c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41" ht="30" customHeight="1">
      <c r="A903" s="144"/>
      <c r="B903" s="139"/>
      <c r="C903" s="110"/>
      <c r="D903" s="127" t="s">
        <v>27</v>
      </c>
      <c r="E903" s="128"/>
      <c r="F903" s="39">
        <f>F897+F898+F899+F900+F901+F902</f>
        <v>758899.26</v>
      </c>
      <c r="G903" s="39">
        <f t="shared" ref="G903:Z903" si="391">G897+G898+G899+G900+G901+G902</f>
        <v>758899.26</v>
      </c>
      <c r="H903" s="39">
        <f t="shared" si="391"/>
        <v>0</v>
      </c>
      <c r="I903" s="39">
        <f t="shared" si="391"/>
        <v>0</v>
      </c>
      <c r="J903" s="39">
        <f t="shared" si="391"/>
        <v>0</v>
      </c>
      <c r="K903" s="39">
        <f t="shared" si="391"/>
        <v>0</v>
      </c>
      <c r="L903" s="39">
        <f t="shared" si="391"/>
        <v>0</v>
      </c>
      <c r="M903" s="39">
        <f t="shared" si="391"/>
        <v>0</v>
      </c>
      <c r="N903" s="39">
        <f t="shared" si="391"/>
        <v>0</v>
      </c>
      <c r="O903" s="39">
        <f t="shared" si="391"/>
        <v>0</v>
      </c>
      <c r="P903" s="39">
        <f t="shared" si="391"/>
        <v>0</v>
      </c>
      <c r="Q903" s="39">
        <f t="shared" si="391"/>
        <v>0</v>
      </c>
      <c r="R903" s="39">
        <f t="shared" si="391"/>
        <v>0</v>
      </c>
      <c r="S903" s="39">
        <f t="shared" si="391"/>
        <v>0</v>
      </c>
      <c r="T903" s="39">
        <f t="shared" si="391"/>
        <v>0</v>
      </c>
      <c r="U903" s="39">
        <f t="shared" si="391"/>
        <v>0</v>
      </c>
      <c r="V903" s="39">
        <f t="shared" si="391"/>
        <v>0</v>
      </c>
      <c r="W903" s="39">
        <f t="shared" si="391"/>
        <v>0</v>
      </c>
      <c r="X903" s="39">
        <f t="shared" si="391"/>
        <v>0</v>
      </c>
      <c r="Y903" s="39">
        <f t="shared" si="391"/>
        <v>0</v>
      </c>
      <c r="Z903" s="39">
        <f t="shared" si="391"/>
        <v>0</v>
      </c>
      <c r="AN903" s="6">
        <f>L903-M903</f>
        <v>0</v>
      </c>
      <c r="AO903" s="14"/>
    </row>
    <row r="904" spans="1:41" ht="75" customHeight="1">
      <c r="A904" s="144"/>
      <c r="B904" s="139"/>
      <c r="C904" s="110"/>
      <c r="D904" s="127" t="s">
        <v>45</v>
      </c>
      <c r="E904" s="128"/>
      <c r="F904" s="41">
        <f>ROUND(F903/C897,2)</f>
        <v>1896.3</v>
      </c>
      <c r="G904" s="41">
        <f>ROUND(G903/C897,2)</f>
        <v>1896.3</v>
      </c>
      <c r="H904" s="41">
        <f>ROUND(H903/C897,2)</f>
        <v>0</v>
      </c>
      <c r="I904" s="41">
        <f>ROUND(I903/C897,2)</f>
        <v>0</v>
      </c>
      <c r="J904" s="41">
        <f>ROUND(J903/C897,2)</f>
        <v>0</v>
      </c>
      <c r="K904" s="41">
        <f>ROUND(K903/C897,2)</f>
        <v>0</v>
      </c>
      <c r="L904" s="41">
        <f>ROUND(L903/C897,2)</f>
        <v>0</v>
      </c>
      <c r="M904" s="41">
        <f>ROUND(M903/C897,2)</f>
        <v>0</v>
      </c>
      <c r="N904" s="41">
        <f>ROUND(N903/C897,2)</f>
        <v>0</v>
      </c>
      <c r="O904" s="41">
        <f>ROUND(O903/C897,2)</f>
        <v>0</v>
      </c>
      <c r="P904" s="41">
        <f>ROUND(P903/C897,2)</f>
        <v>0</v>
      </c>
      <c r="Q904" s="41">
        <f>ROUND(Q903/C897,2)</f>
        <v>0</v>
      </c>
      <c r="R904" s="41">
        <f>ROUND(R903/C897,2)</f>
        <v>0</v>
      </c>
      <c r="S904" s="41">
        <f>ROUND(S903/C897,2)</f>
        <v>0</v>
      </c>
      <c r="T904" s="41">
        <f>ROUND(T903/C897,2)</f>
        <v>0</v>
      </c>
      <c r="U904" s="41">
        <f>ROUND(U903/C897,2)</f>
        <v>0</v>
      </c>
      <c r="V904" s="41">
        <f>ROUND(V903/C897,2)</f>
        <v>0</v>
      </c>
      <c r="W904" s="41">
        <f>ROUND(W903/C897,2)</f>
        <v>0</v>
      </c>
      <c r="X904" s="41">
        <f>ROUND(X903/C897,2)</f>
        <v>0</v>
      </c>
      <c r="Y904" s="41">
        <f>ROUND(Y903/C897,2)</f>
        <v>0</v>
      </c>
      <c r="Z904" s="41">
        <f>ROUND(Z903/C897,2)</f>
        <v>0</v>
      </c>
      <c r="AC904" s="8" t="b">
        <v>0</v>
      </c>
      <c r="AD904" s="8" t="b">
        <v>0</v>
      </c>
      <c r="AE904" s="8" t="b">
        <v>0</v>
      </c>
      <c r="AF904" s="8" t="b">
        <v>0</v>
      </c>
      <c r="AG904" s="8" t="b">
        <v>0</v>
      </c>
      <c r="AH904" s="8" t="b">
        <v>0</v>
      </c>
      <c r="AI904" s="8" t="b">
        <v>0</v>
      </c>
      <c r="AJ904" s="8" t="b">
        <v>0</v>
      </c>
      <c r="AK904" s="8" t="b">
        <v>0</v>
      </c>
      <c r="AL904" s="8" t="b">
        <v>0</v>
      </c>
    </row>
    <row r="905" spans="1:41" ht="90" customHeight="1">
      <c r="A905" s="144"/>
      <c r="B905" s="140"/>
      <c r="C905" s="110"/>
      <c r="D905" s="127" t="s">
        <v>46</v>
      </c>
      <c r="E905" s="128"/>
      <c r="F905" s="39" t="s">
        <v>28</v>
      </c>
      <c r="G905" s="42">
        <f>IF(AC905=FALSE,0,AC905)</f>
        <v>1896.3</v>
      </c>
      <c r="H905" s="42" t="s">
        <v>28</v>
      </c>
      <c r="I905" s="42">
        <f>IF(AD905=FALSE,0,AD905)</f>
        <v>0</v>
      </c>
      <c r="J905" s="42">
        <f>IF(AE905=FALSE,0,AE905)</f>
        <v>0</v>
      </c>
      <c r="K905" s="42" t="s">
        <v>28</v>
      </c>
      <c r="L905" s="42">
        <f>IF(AF905=FALSE,0,AF905)</f>
        <v>0</v>
      </c>
      <c r="M905" s="42" t="s">
        <v>28</v>
      </c>
      <c r="N905" s="42" t="s">
        <v>28</v>
      </c>
      <c r="O905" s="42" t="s">
        <v>28</v>
      </c>
      <c r="P905" s="42" t="s">
        <v>28</v>
      </c>
      <c r="Q905" s="42">
        <f>IF(AG905=FALSE,0,AG905)</f>
        <v>0</v>
      </c>
      <c r="R905" s="42" t="s">
        <v>28</v>
      </c>
      <c r="S905" s="42">
        <f>IF(AH905=FALSE,0,AH905)</f>
        <v>0</v>
      </c>
      <c r="T905" s="42" t="s">
        <v>28</v>
      </c>
      <c r="U905" s="42">
        <f>IF(AI905=FALSE,0,AI905)</f>
        <v>0</v>
      </c>
      <c r="V905" s="42">
        <f>IF(AJ905=FALSE,0,AJ905)</f>
        <v>0</v>
      </c>
      <c r="W905" s="42">
        <f>IF(AK905=FALSE,0,AK905)</f>
        <v>0</v>
      </c>
      <c r="X905" s="42" t="s">
        <v>28</v>
      </c>
      <c r="Y905" s="42">
        <f>IF(AL905=FALSE,0,AL905)</f>
        <v>0</v>
      </c>
      <c r="Z905" s="42" t="s">
        <v>28</v>
      </c>
      <c r="AC905" s="8">
        <v>1896.3</v>
      </c>
      <c r="AD905" s="8" t="b">
        <v>0</v>
      </c>
      <c r="AE905" s="8" t="b">
        <v>0</v>
      </c>
      <c r="AF905" s="8" t="b">
        <v>0</v>
      </c>
      <c r="AG905" s="8" t="b">
        <v>0</v>
      </c>
      <c r="AH905" s="8" t="b">
        <v>0</v>
      </c>
      <c r="AI905" s="8" t="b">
        <v>0</v>
      </c>
      <c r="AJ905" s="8" t="b">
        <v>0</v>
      </c>
      <c r="AK905" s="8" t="b">
        <v>0</v>
      </c>
      <c r="AL905" s="8" t="b">
        <v>0</v>
      </c>
    </row>
    <row r="906" spans="1:41" ht="30" customHeight="1">
      <c r="A906" s="144" t="s">
        <v>30</v>
      </c>
      <c r="B906" s="138" t="s">
        <v>167</v>
      </c>
      <c r="C906" s="110">
        <v>637</v>
      </c>
      <c r="D906" s="138" t="s">
        <v>19</v>
      </c>
      <c r="E906" s="38" t="s">
        <v>20</v>
      </c>
      <c r="F906" s="39">
        <f>G906+I906+J906+L906+Q906+S906+U906+V906+W906+Y906+Z906</f>
        <v>1207943.0999999999</v>
      </c>
      <c r="G906" s="40">
        <f>C906*G913</f>
        <v>1207943.0999999999</v>
      </c>
      <c r="H906" s="39">
        <v>0</v>
      </c>
      <c r="I906" s="40">
        <v>0</v>
      </c>
      <c r="J906" s="40">
        <v>0</v>
      </c>
      <c r="K906" s="39">
        <v>0</v>
      </c>
      <c r="L906" s="40">
        <v>0</v>
      </c>
      <c r="M906" s="39">
        <v>0</v>
      </c>
      <c r="N906" s="39">
        <v>0</v>
      </c>
      <c r="O906" s="39">
        <v>0</v>
      </c>
      <c r="P906" s="39">
        <v>0</v>
      </c>
      <c r="Q906" s="40">
        <v>0</v>
      </c>
      <c r="R906" s="39">
        <v>0</v>
      </c>
      <c r="S906" s="40">
        <v>0</v>
      </c>
      <c r="T906" s="39">
        <v>0</v>
      </c>
      <c r="U906" s="40">
        <v>0</v>
      </c>
      <c r="V906" s="40">
        <v>0</v>
      </c>
      <c r="W906" s="40">
        <v>0</v>
      </c>
      <c r="X906" s="39">
        <v>0</v>
      </c>
      <c r="Y906" s="40">
        <v>0</v>
      </c>
      <c r="Z906" s="39">
        <v>0</v>
      </c>
      <c r="AN906" s="6">
        <f>L906-M906</f>
        <v>0</v>
      </c>
    </row>
    <row r="907" spans="1:41" ht="60" customHeight="1">
      <c r="A907" s="144"/>
      <c r="B907" s="139"/>
      <c r="C907" s="110"/>
      <c r="D907" s="140"/>
      <c r="E907" s="38" t="s">
        <v>21</v>
      </c>
      <c r="F907" s="39">
        <f t="shared" ref="F907:F911" si="392">G907+I907+J907+L907+Q907+S907+U907+V907+W907+Y907+Z907</f>
        <v>0</v>
      </c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41" ht="120" customHeight="1">
      <c r="A908" s="144"/>
      <c r="B908" s="139"/>
      <c r="C908" s="110"/>
      <c r="D908" s="138" t="s">
        <v>22</v>
      </c>
      <c r="E908" s="38" t="s">
        <v>23</v>
      </c>
      <c r="F908" s="39">
        <f t="shared" si="392"/>
        <v>0</v>
      </c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41" ht="30" customHeight="1">
      <c r="A909" s="144"/>
      <c r="B909" s="139"/>
      <c r="C909" s="110"/>
      <c r="D909" s="139"/>
      <c r="E909" s="38" t="s">
        <v>24</v>
      </c>
      <c r="F909" s="39">
        <f t="shared" si="392"/>
        <v>0</v>
      </c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41" ht="30" customHeight="1">
      <c r="A910" s="144"/>
      <c r="B910" s="139"/>
      <c r="C910" s="110"/>
      <c r="D910" s="139"/>
      <c r="E910" s="38" t="s">
        <v>25</v>
      </c>
      <c r="F910" s="39">
        <f t="shared" si="392"/>
        <v>0</v>
      </c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41" ht="30" customHeight="1">
      <c r="A911" s="144"/>
      <c r="B911" s="139"/>
      <c r="C911" s="110"/>
      <c r="D911" s="140"/>
      <c r="E911" s="38" t="s">
        <v>26</v>
      </c>
      <c r="F911" s="39">
        <f t="shared" si="392"/>
        <v>0</v>
      </c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41" ht="30" customHeight="1">
      <c r="A912" s="144"/>
      <c r="B912" s="139"/>
      <c r="C912" s="110"/>
      <c r="D912" s="127" t="s">
        <v>27</v>
      </c>
      <c r="E912" s="128"/>
      <c r="F912" s="39">
        <f>F906+F907+F908+F909+F910+F911</f>
        <v>1207943.0999999999</v>
      </c>
      <c r="G912" s="39">
        <f t="shared" ref="G912:Z912" si="393">G906+G907+G908+G909+G910+G911</f>
        <v>1207943.0999999999</v>
      </c>
      <c r="H912" s="39">
        <f t="shared" si="393"/>
        <v>0</v>
      </c>
      <c r="I912" s="39">
        <f t="shared" si="393"/>
        <v>0</v>
      </c>
      <c r="J912" s="39">
        <f t="shared" si="393"/>
        <v>0</v>
      </c>
      <c r="K912" s="39">
        <f t="shared" si="393"/>
        <v>0</v>
      </c>
      <c r="L912" s="39">
        <f t="shared" si="393"/>
        <v>0</v>
      </c>
      <c r="M912" s="39">
        <f t="shared" si="393"/>
        <v>0</v>
      </c>
      <c r="N912" s="39">
        <f t="shared" si="393"/>
        <v>0</v>
      </c>
      <c r="O912" s="39">
        <f t="shared" si="393"/>
        <v>0</v>
      </c>
      <c r="P912" s="39">
        <f t="shared" si="393"/>
        <v>0</v>
      </c>
      <c r="Q912" s="39">
        <f t="shared" si="393"/>
        <v>0</v>
      </c>
      <c r="R912" s="39">
        <f t="shared" si="393"/>
        <v>0</v>
      </c>
      <c r="S912" s="39">
        <f t="shared" si="393"/>
        <v>0</v>
      </c>
      <c r="T912" s="39">
        <f t="shared" si="393"/>
        <v>0</v>
      </c>
      <c r="U912" s="39">
        <f t="shared" si="393"/>
        <v>0</v>
      </c>
      <c r="V912" s="39">
        <f t="shared" si="393"/>
        <v>0</v>
      </c>
      <c r="W912" s="39">
        <f t="shared" si="393"/>
        <v>0</v>
      </c>
      <c r="X912" s="39">
        <f t="shared" si="393"/>
        <v>0</v>
      </c>
      <c r="Y912" s="39">
        <f t="shared" si="393"/>
        <v>0</v>
      </c>
      <c r="Z912" s="39">
        <f t="shared" si="393"/>
        <v>0</v>
      </c>
      <c r="AN912" s="6">
        <f>L912-M912</f>
        <v>0</v>
      </c>
      <c r="AO912" s="14"/>
    </row>
    <row r="913" spans="1:41" ht="75" customHeight="1">
      <c r="A913" s="144"/>
      <c r="B913" s="139"/>
      <c r="C913" s="110"/>
      <c r="D913" s="127" t="s">
        <v>45</v>
      </c>
      <c r="E913" s="128"/>
      <c r="F913" s="41">
        <v>1896.3</v>
      </c>
      <c r="G913" s="41">
        <v>1896.3</v>
      </c>
      <c r="H913" s="41">
        <f>ROUND(H912/C906,2)</f>
        <v>0</v>
      </c>
      <c r="I913" s="41">
        <f>ROUND(I912/C906,2)</f>
        <v>0</v>
      </c>
      <c r="J913" s="41">
        <f>ROUND(J912/C906,2)</f>
        <v>0</v>
      </c>
      <c r="K913" s="41">
        <f>ROUND(K912/C906,2)</f>
        <v>0</v>
      </c>
      <c r="L913" s="41">
        <f>ROUND(L912/C906,2)</f>
        <v>0</v>
      </c>
      <c r="M913" s="41">
        <f>ROUND(M912/C906,2)</f>
        <v>0</v>
      </c>
      <c r="N913" s="41">
        <f>ROUND(N912/C906,2)</f>
        <v>0</v>
      </c>
      <c r="O913" s="41">
        <f>ROUND(O912/C906,2)</f>
        <v>0</v>
      </c>
      <c r="P913" s="41">
        <f>ROUND(P912/C906,2)</f>
        <v>0</v>
      </c>
      <c r="Q913" s="41">
        <f>ROUND(Q912/C906,2)</f>
        <v>0</v>
      </c>
      <c r="R913" s="41">
        <f>ROUND(R912/C906,2)</f>
        <v>0</v>
      </c>
      <c r="S913" s="41">
        <f>ROUND(S912/C906,2)</f>
        <v>0</v>
      </c>
      <c r="T913" s="41">
        <f>ROUND(T912/C906,2)</f>
        <v>0</v>
      </c>
      <c r="U913" s="41">
        <f>ROUND(U912/C906,2)</f>
        <v>0</v>
      </c>
      <c r="V913" s="41">
        <f>ROUND(V912/C906,2)</f>
        <v>0</v>
      </c>
      <c r="W913" s="41">
        <f>ROUND(W912/C906,2)</f>
        <v>0</v>
      </c>
      <c r="X913" s="41">
        <f>ROUND(X912/C906,2)</f>
        <v>0</v>
      </c>
      <c r="Y913" s="41">
        <f>ROUND(Y912/C906,2)</f>
        <v>0</v>
      </c>
      <c r="Z913" s="41">
        <f>ROUND(Z912/C906,2)</f>
        <v>0</v>
      </c>
      <c r="AC913" s="8" t="b">
        <v>0</v>
      </c>
      <c r="AD913" s="8" t="b">
        <v>0</v>
      </c>
      <c r="AE913" s="8" t="b">
        <v>0</v>
      </c>
      <c r="AF913" s="8" t="b">
        <v>0</v>
      </c>
      <c r="AG913" s="8" t="b">
        <v>0</v>
      </c>
      <c r="AH913" s="8" t="b">
        <v>0</v>
      </c>
      <c r="AI913" s="8" t="b">
        <v>0</v>
      </c>
      <c r="AJ913" s="8" t="b">
        <v>0</v>
      </c>
      <c r="AK913" s="8" t="b">
        <v>0</v>
      </c>
      <c r="AL913" s="8" t="b">
        <v>0</v>
      </c>
    </row>
    <row r="914" spans="1:41" ht="90" customHeight="1">
      <c r="A914" s="144"/>
      <c r="B914" s="140"/>
      <c r="C914" s="110"/>
      <c r="D914" s="127" t="s">
        <v>46</v>
      </c>
      <c r="E914" s="128"/>
      <c r="F914" s="39" t="s">
        <v>28</v>
      </c>
      <c r="G914" s="42">
        <v>1896.3</v>
      </c>
      <c r="H914" s="42" t="s">
        <v>28</v>
      </c>
      <c r="I914" s="42">
        <f>IF(AD914=FALSE,0,AD914)</f>
        <v>0</v>
      </c>
      <c r="J914" s="42">
        <f>IF(AE914=FALSE,0,AE914)</f>
        <v>0</v>
      </c>
      <c r="K914" s="42" t="s">
        <v>28</v>
      </c>
      <c r="L914" s="42">
        <f>IF(AF914=FALSE,0,AF914)</f>
        <v>0</v>
      </c>
      <c r="M914" s="42" t="s">
        <v>28</v>
      </c>
      <c r="N914" s="42" t="s">
        <v>28</v>
      </c>
      <c r="O914" s="42" t="s">
        <v>28</v>
      </c>
      <c r="P914" s="42" t="s">
        <v>28</v>
      </c>
      <c r="Q914" s="42">
        <f>IF(AG914=FALSE,0,AG914)</f>
        <v>0</v>
      </c>
      <c r="R914" s="42" t="s">
        <v>28</v>
      </c>
      <c r="S914" s="42">
        <f>IF(AH914=FALSE,0,AH914)</f>
        <v>0</v>
      </c>
      <c r="T914" s="42" t="s">
        <v>28</v>
      </c>
      <c r="U914" s="42">
        <f>IF(AI914=FALSE,0,AI914)</f>
        <v>0</v>
      </c>
      <c r="V914" s="42">
        <f>IF(AJ914=FALSE,0,AJ914)</f>
        <v>0</v>
      </c>
      <c r="W914" s="42">
        <f>IF(AK914=FALSE,0,AK914)</f>
        <v>0</v>
      </c>
      <c r="X914" s="42" t="s">
        <v>28</v>
      </c>
      <c r="Y914" s="42">
        <f>IF(AL914=FALSE,0,AL914)</f>
        <v>0</v>
      </c>
      <c r="Z914" s="42" t="s">
        <v>28</v>
      </c>
      <c r="AC914" s="8">
        <v>1249.18</v>
      </c>
      <c r="AD914" s="8" t="b">
        <v>0</v>
      </c>
      <c r="AE914" s="8" t="b">
        <v>0</v>
      </c>
      <c r="AF914" s="8" t="b">
        <v>0</v>
      </c>
      <c r="AG914" s="8" t="b">
        <v>0</v>
      </c>
      <c r="AH914" s="8" t="b">
        <v>0</v>
      </c>
      <c r="AI914" s="8" t="b">
        <v>0</v>
      </c>
      <c r="AJ914" s="8" t="b">
        <v>0</v>
      </c>
      <c r="AK914" s="8" t="b">
        <v>0</v>
      </c>
      <c r="AL914" s="8" t="b">
        <v>0</v>
      </c>
    </row>
    <row r="915" spans="1:41" ht="30" customHeight="1">
      <c r="A915" s="144" t="s">
        <v>31</v>
      </c>
      <c r="B915" s="138" t="s">
        <v>168</v>
      </c>
      <c r="C915" s="110">
        <v>2035.7</v>
      </c>
      <c r="D915" s="138" t="s">
        <v>19</v>
      </c>
      <c r="E915" s="38" t="s">
        <v>20</v>
      </c>
      <c r="F915" s="39">
        <f>G915+I915+J915+L915+Q915+S915+U915+V915+W915+Y915+Z915</f>
        <v>2542955.73</v>
      </c>
      <c r="G915" s="40">
        <v>2542955.73</v>
      </c>
      <c r="H915" s="39">
        <v>0</v>
      </c>
      <c r="I915" s="40">
        <v>0</v>
      </c>
      <c r="J915" s="40">
        <v>0</v>
      </c>
      <c r="K915" s="39">
        <v>0</v>
      </c>
      <c r="L915" s="40">
        <v>0</v>
      </c>
      <c r="M915" s="39">
        <v>0</v>
      </c>
      <c r="N915" s="39">
        <v>0</v>
      </c>
      <c r="O915" s="39">
        <v>0</v>
      </c>
      <c r="P915" s="39">
        <v>0</v>
      </c>
      <c r="Q915" s="40">
        <v>0</v>
      </c>
      <c r="R915" s="39">
        <v>0</v>
      </c>
      <c r="S915" s="40">
        <v>0</v>
      </c>
      <c r="T915" s="39">
        <v>0</v>
      </c>
      <c r="U915" s="40">
        <v>0</v>
      </c>
      <c r="V915" s="40">
        <v>0</v>
      </c>
      <c r="W915" s="40">
        <v>0</v>
      </c>
      <c r="X915" s="39">
        <v>0</v>
      </c>
      <c r="Y915" s="40">
        <v>0</v>
      </c>
      <c r="Z915" s="39">
        <v>0</v>
      </c>
      <c r="AN915" s="6">
        <f>L915-M915</f>
        <v>0</v>
      </c>
    </row>
    <row r="916" spans="1:41" ht="60" customHeight="1">
      <c r="A916" s="144"/>
      <c r="B916" s="139"/>
      <c r="C916" s="110"/>
      <c r="D916" s="140"/>
      <c r="E916" s="38" t="s">
        <v>21</v>
      </c>
      <c r="F916" s="39">
        <f t="shared" ref="F916:F920" si="394">G916+I916+J916+L916+Q916+S916+U916+V916+W916+Y916+Z916</f>
        <v>0</v>
      </c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41" ht="120" customHeight="1">
      <c r="A917" s="144"/>
      <c r="B917" s="139"/>
      <c r="C917" s="110"/>
      <c r="D917" s="138" t="s">
        <v>22</v>
      </c>
      <c r="E917" s="38" t="s">
        <v>23</v>
      </c>
      <c r="F917" s="39">
        <f t="shared" si="394"/>
        <v>0</v>
      </c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41" ht="30" customHeight="1">
      <c r="A918" s="144"/>
      <c r="B918" s="139"/>
      <c r="C918" s="110"/>
      <c r="D918" s="139"/>
      <c r="E918" s="38" t="s">
        <v>24</v>
      </c>
      <c r="F918" s="39">
        <f t="shared" si="394"/>
        <v>0</v>
      </c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41" ht="30" customHeight="1">
      <c r="A919" s="144"/>
      <c r="B919" s="139"/>
      <c r="C919" s="110"/>
      <c r="D919" s="139"/>
      <c r="E919" s="38" t="s">
        <v>25</v>
      </c>
      <c r="F919" s="39">
        <f t="shared" si="394"/>
        <v>0</v>
      </c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41" ht="30" customHeight="1">
      <c r="A920" s="144"/>
      <c r="B920" s="139"/>
      <c r="C920" s="110"/>
      <c r="D920" s="140"/>
      <c r="E920" s="38" t="s">
        <v>26</v>
      </c>
      <c r="F920" s="39">
        <f t="shared" si="394"/>
        <v>0</v>
      </c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41" ht="30" customHeight="1">
      <c r="A921" s="144"/>
      <c r="B921" s="139"/>
      <c r="C921" s="110"/>
      <c r="D921" s="127" t="s">
        <v>27</v>
      </c>
      <c r="E921" s="128"/>
      <c r="F921" s="39">
        <f>F915+F916+F917+F918+F919+F920</f>
        <v>2542955.73</v>
      </c>
      <c r="G921" s="39">
        <f t="shared" ref="G921:Z921" si="395">G915+G916+G917+G918+G919+G920</f>
        <v>2542955.73</v>
      </c>
      <c r="H921" s="39">
        <f t="shared" si="395"/>
        <v>0</v>
      </c>
      <c r="I921" s="39">
        <f t="shared" si="395"/>
        <v>0</v>
      </c>
      <c r="J921" s="39">
        <f t="shared" si="395"/>
        <v>0</v>
      </c>
      <c r="K921" s="39">
        <f t="shared" si="395"/>
        <v>0</v>
      </c>
      <c r="L921" s="39">
        <f t="shared" si="395"/>
        <v>0</v>
      </c>
      <c r="M921" s="39">
        <f t="shared" si="395"/>
        <v>0</v>
      </c>
      <c r="N921" s="39">
        <f t="shared" si="395"/>
        <v>0</v>
      </c>
      <c r="O921" s="39">
        <f t="shared" si="395"/>
        <v>0</v>
      </c>
      <c r="P921" s="39">
        <f t="shared" si="395"/>
        <v>0</v>
      </c>
      <c r="Q921" s="39">
        <f t="shared" si="395"/>
        <v>0</v>
      </c>
      <c r="R921" s="39">
        <f t="shared" si="395"/>
        <v>0</v>
      </c>
      <c r="S921" s="39">
        <f t="shared" si="395"/>
        <v>0</v>
      </c>
      <c r="T921" s="39">
        <f t="shared" si="395"/>
        <v>0</v>
      </c>
      <c r="U921" s="39">
        <f t="shared" si="395"/>
        <v>0</v>
      </c>
      <c r="V921" s="39">
        <f t="shared" si="395"/>
        <v>0</v>
      </c>
      <c r="W921" s="39">
        <f t="shared" si="395"/>
        <v>0</v>
      </c>
      <c r="X921" s="39">
        <f t="shared" si="395"/>
        <v>0</v>
      </c>
      <c r="Y921" s="39">
        <f t="shared" si="395"/>
        <v>0</v>
      </c>
      <c r="Z921" s="39">
        <f t="shared" si="395"/>
        <v>0</v>
      </c>
      <c r="AN921" s="6">
        <f>L921-M921</f>
        <v>0</v>
      </c>
      <c r="AO921" s="14"/>
    </row>
    <row r="922" spans="1:41" ht="75" customHeight="1">
      <c r="A922" s="144"/>
      <c r="B922" s="139"/>
      <c r="C922" s="110"/>
      <c r="D922" s="127" t="s">
        <v>45</v>
      </c>
      <c r="E922" s="128"/>
      <c r="F922" s="41">
        <f>ROUND(F921/C915,2)</f>
        <v>1249.18</v>
      </c>
      <c r="G922" s="41">
        <f>ROUND(G921/C915,2)</f>
        <v>1249.18</v>
      </c>
      <c r="H922" s="41">
        <f>ROUND(H921/C915,2)</f>
        <v>0</v>
      </c>
      <c r="I922" s="41">
        <f>ROUND(I921/C915,2)</f>
        <v>0</v>
      </c>
      <c r="J922" s="41">
        <f>ROUND(J921/C915,2)</f>
        <v>0</v>
      </c>
      <c r="K922" s="41">
        <f>ROUND(K921/C915,2)</f>
        <v>0</v>
      </c>
      <c r="L922" s="41">
        <f>ROUND(L921/C915,2)</f>
        <v>0</v>
      </c>
      <c r="M922" s="41">
        <f>ROUND(M921/C915,2)</f>
        <v>0</v>
      </c>
      <c r="N922" s="41">
        <f>ROUND(N921/C915,2)</f>
        <v>0</v>
      </c>
      <c r="O922" s="41">
        <f>ROUND(O921/C915,2)</f>
        <v>0</v>
      </c>
      <c r="P922" s="41">
        <f>ROUND(P921/C915,2)</f>
        <v>0</v>
      </c>
      <c r="Q922" s="41">
        <f>ROUND(Q921/C915,2)</f>
        <v>0</v>
      </c>
      <c r="R922" s="41">
        <f>ROUND(R921/C915,2)</f>
        <v>0</v>
      </c>
      <c r="S922" s="41">
        <f>ROUND(S921/C915,2)</f>
        <v>0</v>
      </c>
      <c r="T922" s="41">
        <f>ROUND(T921/C915,2)</f>
        <v>0</v>
      </c>
      <c r="U922" s="41">
        <f>ROUND(U921/C915,2)</f>
        <v>0</v>
      </c>
      <c r="V922" s="41">
        <f>ROUND(V921/C915,2)</f>
        <v>0</v>
      </c>
      <c r="W922" s="41">
        <f>ROUND(W921/C915,2)</f>
        <v>0</v>
      </c>
      <c r="X922" s="41">
        <f>ROUND(X921/C915,2)</f>
        <v>0</v>
      </c>
      <c r="Y922" s="41">
        <f>ROUND(Y921/C915,2)</f>
        <v>0</v>
      </c>
      <c r="Z922" s="41">
        <f>ROUND(Z921/C915,2)</f>
        <v>0</v>
      </c>
      <c r="AC922" s="8" t="b">
        <v>0</v>
      </c>
      <c r="AD922" s="8" t="b">
        <v>0</v>
      </c>
      <c r="AE922" s="8" t="b">
        <v>0</v>
      </c>
      <c r="AF922" s="8" t="b">
        <v>0</v>
      </c>
      <c r="AG922" s="8" t="b">
        <v>0</v>
      </c>
      <c r="AH922" s="8" t="b">
        <v>0</v>
      </c>
      <c r="AI922" s="8" t="b">
        <v>0</v>
      </c>
      <c r="AJ922" s="8" t="b">
        <v>0</v>
      </c>
      <c r="AK922" s="8" t="b">
        <v>0</v>
      </c>
      <c r="AL922" s="8" t="b">
        <v>0</v>
      </c>
    </row>
    <row r="923" spans="1:41" ht="90" customHeight="1">
      <c r="A923" s="144"/>
      <c r="B923" s="140"/>
      <c r="C923" s="110"/>
      <c r="D923" s="127" t="s">
        <v>46</v>
      </c>
      <c r="E923" s="128"/>
      <c r="F923" s="39" t="s">
        <v>28</v>
      </c>
      <c r="G923" s="42">
        <f>IF(AC923=FALSE,0,AC923)</f>
        <v>1249.18</v>
      </c>
      <c r="H923" s="42" t="s">
        <v>28</v>
      </c>
      <c r="I923" s="42">
        <f>IF(AD923=FALSE,0,AD923)</f>
        <v>0</v>
      </c>
      <c r="J923" s="42">
        <f>IF(AE923=FALSE,0,AE923)</f>
        <v>0</v>
      </c>
      <c r="K923" s="42" t="s">
        <v>28</v>
      </c>
      <c r="L923" s="42">
        <f>IF(AF923=FALSE,0,AF923)</f>
        <v>0</v>
      </c>
      <c r="M923" s="42" t="s">
        <v>28</v>
      </c>
      <c r="N923" s="42" t="s">
        <v>28</v>
      </c>
      <c r="O923" s="42" t="s">
        <v>28</v>
      </c>
      <c r="P923" s="42" t="s">
        <v>28</v>
      </c>
      <c r="Q923" s="42">
        <f>IF(AG923=FALSE,0,AG923)</f>
        <v>0</v>
      </c>
      <c r="R923" s="42" t="s">
        <v>28</v>
      </c>
      <c r="S923" s="42">
        <f>IF(AH923=FALSE,0,AH923)</f>
        <v>0</v>
      </c>
      <c r="T923" s="42" t="s">
        <v>28</v>
      </c>
      <c r="U923" s="42">
        <f>IF(AI923=FALSE,0,AI923)</f>
        <v>0</v>
      </c>
      <c r="V923" s="42">
        <f>IF(AJ923=FALSE,0,AJ923)</f>
        <v>0</v>
      </c>
      <c r="W923" s="42">
        <f>IF(AK923=FALSE,0,AK923)</f>
        <v>0</v>
      </c>
      <c r="X923" s="42" t="s">
        <v>28</v>
      </c>
      <c r="Y923" s="42">
        <f>IF(AL923=FALSE,0,AL923)</f>
        <v>0</v>
      </c>
      <c r="Z923" s="42" t="s">
        <v>28</v>
      </c>
      <c r="AC923" s="8">
        <v>1249.18</v>
      </c>
      <c r="AD923" s="8" t="b">
        <v>0</v>
      </c>
      <c r="AE923" s="8" t="b">
        <v>0</v>
      </c>
      <c r="AF923" s="8" t="b">
        <v>0</v>
      </c>
      <c r="AG923" s="8" t="b">
        <v>0</v>
      </c>
      <c r="AH923" s="8" t="b">
        <v>0</v>
      </c>
      <c r="AI923" s="8" t="b">
        <v>0</v>
      </c>
      <c r="AJ923" s="8" t="b">
        <v>0</v>
      </c>
      <c r="AK923" s="8" t="b">
        <v>0</v>
      </c>
      <c r="AL923" s="8" t="b">
        <v>0</v>
      </c>
    </row>
    <row r="924" spans="1:41" ht="30" customHeight="1">
      <c r="A924" s="144" t="s">
        <v>32</v>
      </c>
      <c r="B924" s="138" t="s">
        <v>169</v>
      </c>
      <c r="C924" s="110">
        <v>2857.8</v>
      </c>
      <c r="D924" s="138" t="s">
        <v>19</v>
      </c>
      <c r="E924" s="38" t="s">
        <v>20</v>
      </c>
      <c r="F924" s="39">
        <f>G924+I924+J924+L924+Q924+S924+U924+V924+W924+Y924+Z924</f>
        <v>3569906.6</v>
      </c>
      <c r="G924" s="40">
        <v>3569906.6</v>
      </c>
      <c r="H924" s="39">
        <v>0</v>
      </c>
      <c r="I924" s="40">
        <v>0</v>
      </c>
      <c r="J924" s="40">
        <v>0</v>
      </c>
      <c r="K924" s="39">
        <v>0</v>
      </c>
      <c r="L924" s="40">
        <v>0</v>
      </c>
      <c r="M924" s="39">
        <v>0</v>
      </c>
      <c r="N924" s="39">
        <v>0</v>
      </c>
      <c r="O924" s="39">
        <v>0</v>
      </c>
      <c r="P924" s="39">
        <v>0</v>
      </c>
      <c r="Q924" s="40">
        <v>0</v>
      </c>
      <c r="R924" s="39">
        <v>0</v>
      </c>
      <c r="S924" s="40">
        <v>0</v>
      </c>
      <c r="T924" s="39">
        <v>0</v>
      </c>
      <c r="U924" s="40">
        <v>0</v>
      </c>
      <c r="V924" s="40">
        <v>0</v>
      </c>
      <c r="W924" s="40">
        <v>0</v>
      </c>
      <c r="X924" s="39">
        <v>0</v>
      </c>
      <c r="Y924" s="40">
        <v>0</v>
      </c>
      <c r="Z924" s="39">
        <v>0</v>
      </c>
      <c r="AN924" s="6">
        <f>L924-M924</f>
        <v>0</v>
      </c>
    </row>
    <row r="925" spans="1:41" ht="60" customHeight="1">
      <c r="A925" s="144"/>
      <c r="B925" s="139"/>
      <c r="C925" s="110"/>
      <c r="D925" s="140"/>
      <c r="E925" s="38" t="s">
        <v>21</v>
      </c>
      <c r="F925" s="39">
        <f t="shared" ref="F925:F929" si="396">G925+I925+J925+L925+Q925+S925+U925+V925+W925+Y925+Z925</f>
        <v>0</v>
      </c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41" ht="120" customHeight="1">
      <c r="A926" s="144"/>
      <c r="B926" s="139"/>
      <c r="C926" s="110"/>
      <c r="D926" s="138" t="s">
        <v>22</v>
      </c>
      <c r="E926" s="38" t="s">
        <v>23</v>
      </c>
      <c r="F926" s="39">
        <f t="shared" si="396"/>
        <v>0</v>
      </c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41" ht="30" customHeight="1">
      <c r="A927" s="144"/>
      <c r="B927" s="139"/>
      <c r="C927" s="110"/>
      <c r="D927" s="139"/>
      <c r="E927" s="38" t="s">
        <v>24</v>
      </c>
      <c r="F927" s="39">
        <f t="shared" si="396"/>
        <v>0</v>
      </c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41" ht="30" customHeight="1">
      <c r="A928" s="144"/>
      <c r="B928" s="139"/>
      <c r="C928" s="110"/>
      <c r="D928" s="139"/>
      <c r="E928" s="38" t="s">
        <v>25</v>
      </c>
      <c r="F928" s="39">
        <f t="shared" si="396"/>
        <v>0</v>
      </c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41" ht="30" customHeight="1">
      <c r="A929" s="144"/>
      <c r="B929" s="139"/>
      <c r="C929" s="110"/>
      <c r="D929" s="140"/>
      <c r="E929" s="38" t="s">
        <v>26</v>
      </c>
      <c r="F929" s="39">
        <f t="shared" si="396"/>
        <v>0</v>
      </c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41" ht="30" customHeight="1">
      <c r="A930" s="144"/>
      <c r="B930" s="139"/>
      <c r="C930" s="110"/>
      <c r="D930" s="127" t="s">
        <v>27</v>
      </c>
      <c r="E930" s="128"/>
      <c r="F930" s="39">
        <f>F924+F925+F926+F927+F928+F929</f>
        <v>3569906.6</v>
      </c>
      <c r="G930" s="39">
        <f t="shared" ref="G930:Z930" si="397">G924+G925+G926+G927+G928+G929</f>
        <v>3569906.6</v>
      </c>
      <c r="H930" s="39">
        <f t="shared" si="397"/>
        <v>0</v>
      </c>
      <c r="I930" s="39">
        <f t="shared" si="397"/>
        <v>0</v>
      </c>
      <c r="J930" s="39">
        <f t="shared" si="397"/>
        <v>0</v>
      </c>
      <c r="K930" s="39">
        <f t="shared" si="397"/>
        <v>0</v>
      </c>
      <c r="L930" s="39">
        <f t="shared" si="397"/>
        <v>0</v>
      </c>
      <c r="M930" s="39">
        <f t="shared" si="397"/>
        <v>0</v>
      </c>
      <c r="N930" s="39">
        <f t="shared" si="397"/>
        <v>0</v>
      </c>
      <c r="O930" s="39">
        <f t="shared" si="397"/>
        <v>0</v>
      </c>
      <c r="P930" s="39">
        <f t="shared" si="397"/>
        <v>0</v>
      </c>
      <c r="Q930" s="39">
        <f t="shared" si="397"/>
        <v>0</v>
      </c>
      <c r="R930" s="39">
        <f t="shared" si="397"/>
        <v>0</v>
      </c>
      <c r="S930" s="39">
        <f t="shared" si="397"/>
        <v>0</v>
      </c>
      <c r="T930" s="39">
        <f t="shared" si="397"/>
        <v>0</v>
      </c>
      <c r="U930" s="39">
        <f t="shared" si="397"/>
        <v>0</v>
      </c>
      <c r="V930" s="39">
        <f t="shared" si="397"/>
        <v>0</v>
      </c>
      <c r="W930" s="39">
        <f t="shared" si="397"/>
        <v>0</v>
      </c>
      <c r="X930" s="39">
        <f t="shared" si="397"/>
        <v>0</v>
      </c>
      <c r="Y930" s="39">
        <f t="shared" si="397"/>
        <v>0</v>
      </c>
      <c r="Z930" s="39">
        <f t="shared" si="397"/>
        <v>0</v>
      </c>
      <c r="AN930" s="6">
        <f>L930-M930</f>
        <v>0</v>
      </c>
      <c r="AO930" s="14"/>
    </row>
    <row r="931" spans="1:41" ht="75" customHeight="1">
      <c r="A931" s="144"/>
      <c r="B931" s="139"/>
      <c r="C931" s="110"/>
      <c r="D931" s="127" t="s">
        <v>45</v>
      </c>
      <c r="E931" s="128"/>
      <c r="F931" s="41">
        <f>ROUND(F930/C924,2)</f>
        <v>1249.18</v>
      </c>
      <c r="G931" s="41">
        <f>ROUND(G930/C924,2)</f>
        <v>1249.18</v>
      </c>
      <c r="H931" s="41">
        <f>ROUND(H930/C924,2)</f>
        <v>0</v>
      </c>
      <c r="I931" s="41">
        <f>ROUND(I930/C924,2)</f>
        <v>0</v>
      </c>
      <c r="J931" s="41">
        <f>ROUND(J930/C924,2)</f>
        <v>0</v>
      </c>
      <c r="K931" s="41">
        <f>ROUND(K930/C924,2)</f>
        <v>0</v>
      </c>
      <c r="L931" s="41">
        <f>ROUND(L930/C924,2)</f>
        <v>0</v>
      </c>
      <c r="M931" s="41">
        <f>ROUND(M930/C924,2)</f>
        <v>0</v>
      </c>
      <c r="N931" s="41">
        <f>ROUND(N930/C924,2)</f>
        <v>0</v>
      </c>
      <c r="O931" s="41">
        <f>ROUND(O930/C924,2)</f>
        <v>0</v>
      </c>
      <c r="P931" s="41">
        <f>ROUND(P930/C924,2)</f>
        <v>0</v>
      </c>
      <c r="Q931" s="41">
        <f>ROUND(Q930/C924,2)</f>
        <v>0</v>
      </c>
      <c r="R931" s="41">
        <f>ROUND(R930/C924,2)</f>
        <v>0</v>
      </c>
      <c r="S931" s="41">
        <f>ROUND(S930/C924,2)</f>
        <v>0</v>
      </c>
      <c r="T931" s="41">
        <f>ROUND(T930/C924,2)</f>
        <v>0</v>
      </c>
      <c r="U931" s="41">
        <f>ROUND(U930/C924,2)</f>
        <v>0</v>
      </c>
      <c r="V931" s="41">
        <f>ROUND(V930/C924,2)</f>
        <v>0</v>
      </c>
      <c r="W931" s="41">
        <f>ROUND(W930/C924,2)</f>
        <v>0</v>
      </c>
      <c r="X931" s="41">
        <f>ROUND(X930/C924,2)</f>
        <v>0</v>
      </c>
      <c r="Y931" s="41">
        <f>ROUND(Y930/C924,2)</f>
        <v>0</v>
      </c>
      <c r="Z931" s="41">
        <f>ROUND(Z930/C924,2)</f>
        <v>0</v>
      </c>
      <c r="AC931" s="8" t="b">
        <v>0</v>
      </c>
      <c r="AD931" s="8" t="b">
        <v>0</v>
      </c>
      <c r="AE931" s="8" t="b">
        <v>0</v>
      </c>
      <c r="AF931" s="8" t="b">
        <v>0</v>
      </c>
      <c r="AG931" s="8" t="b">
        <v>0</v>
      </c>
      <c r="AH931" s="8" t="b">
        <v>0</v>
      </c>
      <c r="AI931" s="8" t="b">
        <v>0</v>
      </c>
      <c r="AJ931" s="8" t="b">
        <v>0</v>
      </c>
      <c r="AK931" s="8" t="b">
        <v>0</v>
      </c>
      <c r="AL931" s="8" t="b">
        <v>0</v>
      </c>
    </row>
    <row r="932" spans="1:41" ht="90" customHeight="1">
      <c r="A932" s="144"/>
      <c r="B932" s="140"/>
      <c r="C932" s="110"/>
      <c r="D932" s="127" t="s">
        <v>46</v>
      </c>
      <c r="E932" s="128"/>
      <c r="F932" s="39" t="s">
        <v>28</v>
      </c>
      <c r="G932" s="42">
        <f>IF(AC932=FALSE,0,AC932)</f>
        <v>1249.18</v>
      </c>
      <c r="H932" s="42" t="s">
        <v>28</v>
      </c>
      <c r="I932" s="42">
        <f>IF(AD932=FALSE,0,AD932)</f>
        <v>0</v>
      </c>
      <c r="J932" s="42">
        <f>IF(AE932=FALSE,0,AE932)</f>
        <v>0</v>
      </c>
      <c r="K932" s="42" t="s">
        <v>28</v>
      </c>
      <c r="L932" s="42">
        <f>IF(AF932=FALSE,0,AF932)</f>
        <v>0</v>
      </c>
      <c r="M932" s="42" t="s">
        <v>28</v>
      </c>
      <c r="N932" s="42" t="s">
        <v>28</v>
      </c>
      <c r="O932" s="42" t="s">
        <v>28</v>
      </c>
      <c r="P932" s="42" t="s">
        <v>28</v>
      </c>
      <c r="Q932" s="42">
        <f>IF(AG932=FALSE,0,AG932)</f>
        <v>0</v>
      </c>
      <c r="R932" s="42" t="s">
        <v>28</v>
      </c>
      <c r="S932" s="42">
        <f>IF(AH932=FALSE,0,AH932)</f>
        <v>0</v>
      </c>
      <c r="T932" s="42" t="s">
        <v>28</v>
      </c>
      <c r="U932" s="42">
        <f>IF(AI932=FALSE,0,AI932)</f>
        <v>0</v>
      </c>
      <c r="V932" s="42">
        <f>IF(AJ932=FALSE,0,AJ932)</f>
        <v>0</v>
      </c>
      <c r="W932" s="42">
        <f>IF(AK932=FALSE,0,AK932)</f>
        <v>0</v>
      </c>
      <c r="X932" s="42" t="s">
        <v>28</v>
      </c>
      <c r="Y932" s="42">
        <f>IF(AL932=FALSE,0,AL932)</f>
        <v>0</v>
      </c>
      <c r="Z932" s="42" t="s">
        <v>28</v>
      </c>
      <c r="AC932" s="8">
        <v>1249.18</v>
      </c>
      <c r="AD932" s="8" t="b">
        <v>0</v>
      </c>
      <c r="AE932" s="8" t="b">
        <v>0</v>
      </c>
      <c r="AF932" s="8" t="b">
        <v>0</v>
      </c>
      <c r="AG932" s="8" t="b">
        <v>0</v>
      </c>
      <c r="AH932" s="8" t="b">
        <v>0</v>
      </c>
      <c r="AI932" s="8" t="b">
        <v>0</v>
      </c>
      <c r="AJ932" s="8" t="b">
        <v>0</v>
      </c>
      <c r="AK932" s="8" t="b">
        <v>0</v>
      </c>
      <c r="AL932" s="8" t="b">
        <v>0</v>
      </c>
    </row>
    <row r="933" spans="1:41" ht="30" customHeight="1">
      <c r="A933" s="171"/>
      <c r="B933" s="171" t="s">
        <v>29</v>
      </c>
      <c r="C933" s="110">
        <f>C924+C915+C906+C897</f>
        <v>5930.7</v>
      </c>
      <c r="D933" s="171" t="s">
        <v>19</v>
      </c>
      <c r="E933" s="38" t="s">
        <v>20</v>
      </c>
      <c r="F933" s="39">
        <f>G933+I933+J933+L933+Q933+S933+U933+V933+W933+Y933+Z933</f>
        <v>8079704.6899999995</v>
      </c>
      <c r="G933" s="40">
        <f>G897+G906+G915+G924</f>
        <v>8079704.6899999995</v>
      </c>
      <c r="H933" s="39">
        <f t="shared" ref="H933:Z933" si="398">H897+H906+H915+H924</f>
        <v>0</v>
      </c>
      <c r="I933" s="39">
        <f t="shared" si="398"/>
        <v>0</v>
      </c>
      <c r="J933" s="39">
        <f t="shared" si="398"/>
        <v>0</v>
      </c>
      <c r="K933" s="39">
        <f t="shared" si="398"/>
        <v>0</v>
      </c>
      <c r="L933" s="39">
        <f t="shared" si="398"/>
        <v>0</v>
      </c>
      <c r="M933" s="39">
        <f t="shared" si="398"/>
        <v>0</v>
      </c>
      <c r="N933" s="39">
        <f t="shared" si="398"/>
        <v>0</v>
      </c>
      <c r="O933" s="39">
        <f t="shared" si="398"/>
        <v>0</v>
      </c>
      <c r="P933" s="39">
        <f t="shared" si="398"/>
        <v>0</v>
      </c>
      <c r="Q933" s="39">
        <f t="shared" si="398"/>
        <v>0</v>
      </c>
      <c r="R933" s="39">
        <f t="shared" si="398"/>
        <v>0</v>
      </c>
      <c r="S933" s="39">
        <f t="shared" si="398"/>
        <v>0</v>
      </c>
      <c r="T933" s="39">
        <f t="shared" si="398"/>
        <v>0</v>
      </c>
      <c r="U933" s="39">
        <f t="shared" si="398"/>
        <v>0</v>
      </c>
      <c r="V933" s="39">
        <f t="shared" si="398"/>
        <v>0</v>
      </c>
      <c r="W933" s="39">
        <f t="shared" si="398"/>
        <v>0</v>
      </c>
      <c r="X933" s="39">
        <f t="shared" si="398"/>
        <v>0</v>
      </c>
      <c r="Y933" s="39">
        <f t="shared" si="398"/>
        <v>0</v>
      </c>
      <c r="Z933" s="39">
        <f t="shared" si="398"/>
        <v>0</v>
      </c>
      <c r="AN933" s="6">
        <f>L933-M933</f>
        <v>0</v>
      </c>
    </row>
    <row r="934" spans="1:41" ht="60" customHeight="1">
      <c r="A934" s="171"/>
      <c r="B934" s="171"/>
      <c r="C934" s="110"/>
      <c r="D934" s="171"/>
      <c r="E934" s="38" t="s">
        <v>21</v>
      </c>
      <c r="F934" s="39">
        <f t="shared" ref="F934:F938" si="399">G934+I934+J934+L934+Q934+S934+U934+V934+W934+Y934+Z934</f>
        <v>0</v>
      </c>
      <c r="G934" s="39">
        <f t="shared" ref="G934:Z934" si="400">G898+G907+G916+G925</f>
        <v>0</v>
      </c>
      <c r="H934" s="39">
        <f t="shared" si="400"/>
        <v>0</v>
      </c>
      <c r="I934" s="39">
        <f t="shared" si="400"/>
        <v>0</v>
      </c>
      <c r="J934" s="39">
        <f t="shared" si="400"/>
        <v>0</v>
      </c>
      <c r="K934" s="39">
        <f t="shared" si="400"/>
        <v>0</v>
      </c>
      <c r="L934" s="39">
        <f t="shared" si="400"/>
        <v>0</v>
      </c>
      <c r="M934" s="39">
        <f t="shared" si="400"/>
        <v>0</v>
      </c>
      <c r="N934" s="39">
        <f t="shared" si="400"/>
        <v>0</v>
      </c>
      <c r="O934" s="39">
        <f t="shared" si="400"/>
        <v>0</v>
      </c>
      <c r="P934" s="39">
        <f t="shared" si="400"/>
        <v>0</v>
      </c>
      <c r="Q934" s="39">
        <f t="shared" si="400"/>
        <v>0</v>
      </c>
      <c r="R934" s="39">
        <f t="shared" si="400"/>
        <v>0</v>
      </c>
      <c r="S934" s="39">
        <f t="shared" si="400"/>
        <v>0</v>
      </c>
      <c r="T934" s="39">
        <f t="shared" si="400"/>
        <v>0</v>
      </c>
      <c r="U934" s="39">
        <f t="shared" si="400"/>
        <v>0</v>
      </c>
      <c r="V934" s="39">
        <f t="shared" si="400"/>
        <v>0</v>
      </c>
      <c r="W934" s="39">
        <f t="shared" si="400"/>
        <v>0</v>
      </c>
      <c r="X934" s="39">
        <f t="shared" si="400"/>
        <v>0</v>
      </c>
      <c r="Y934" s="39">
        <f t="shared" si="400"/>
        <v>0</v>
      </c>
      <c r="Z934" s="39">
        <f t="shared" si="400"/>
        <v>0</v>
      </c>
    </row>
    <row r="935" spans="1:41" ht="120" customHeight="1">
      <c r="A935" s="171"/>
      <c r="B935" s="171"/>
      <c r="C935" s="110"/>
      <c r="D935" s="171" t="s">
        <v>22</v>
      </c>
      <c r="E935" s="38" t="s">
        <v>23</v>
      </c>
      <c r="F935" s="39">
        <f t="shared" si="399"/>
        <v>0</v>
      </c>
      <c r="G935" s="39">
        <f t="shared" ref="G935:Z935" si="401">G899+G908+G917+G926</f>
        <v>0</v>
      </c>
      <c r="H935" s="39">
        <f t="shared" si="401"/>
        <v>0</v>
      </c>
      <c r="I935" s="39">
        <f t="shared" si="401"/>
        <v>0</v>
      </c>
      <c r="J935" s="39">
        <f t="shared" si="401"/>
        <v>0</v>
      </c>
      <c r="K935" s="39">
        <f t="shared" si="401"/>
        <v>0</v>
      </c>
      <c r="L935" s="39">
        <f t="shared" si="401"/>
        <v>0</v>
      </c>
      <c r="M935" s="39">
        <f t="shared" si="401"/>
        <v>0</v>
      </c>
      <c r="N935" s="39">
        <f t="shared" si="401"/>
        <v>0</v>
      </c>
      <c r="O935" s="39">
        <f t="shared" si="401"/>
        <v>0</v>
      </c>
      <c r="P935" s="39">
        <f t="shared" si="401"/>
        <v>0</v>
      </c>
      <c r="Q935" s="39">
        <f t="shared" si="401"/>
        <v>0</v>
      </c>
      <c r="R935" s="39">
        <f t="shared" si="401"/>
        <v>0</v>
      </c>
      <c r="S935" s="39">
        <f t="shared" si="401"/>
        <v>0</v>
      </c>
      <c r="T935" s="39">
        <f t="shared" si="401"/>
        <v>0</v>
      </c>
      <c r="U935" s="39">
        <f t="shared" si="401"/>
        <v>0</v>
      </c>
      <c r="V935" s="39">
        <f t="shared" si="401"/>
        <v>0</v>
      </c>
      <c r="W935" s="39">
        <f t="shared" si="401"/>
        <v>0</v>
      </c>
      <c r="X935" s="39">
        <f t="shared" si="401"/>
        <v>0</v>
      </c>
      <c r="Y935" s="39">
        <f t="shared" si="401"/>
        <v>0</v>
      </c>
      <c r="Z935" s="39">
        <f t="shared" si="401"/>
        <v>0</v>
      </c>
    </row>
    <row r="936" spans="1:41" ht="30" customHeight="1">
      <c r="A936" s="171"/>
      <c r="B936" s="171"/>
      <c r="C936" s="110"/>
      <c r="D936" s="171"/>
      <c r="E936" s="38" t="s">
        <v>24</v>
      </c>
      <c r="F936" s="39">
        <f t="shared" si="399"/>
        <v>0</v>
      </c>
      <c r="G936" s="39">
        <f t="shared" ref="G936:Z936" si="402">G900+G909+G918+G927</f>
        <v>0</v>
      </c>
      <c r="H936" s="39">
        <f t="shared" si="402"/>
        <v>0</v>
      </c>
      <c r="I936" s="39">
        <f t="shared" si="402"/>
        <v>0</v>
      </c>
      <c r="J936" s="39">
        <f t="shared" si="402"/>
        <v>0</v>
      </c>
      <c r="K936" s="39">
        <f t="shared" si="402"/>
        <v>0</v>
      </c>
      <c r="L936" s="39">
        <f t="shared" si="402"/>
        <v>0</v>
      </c>
      <c r="M936" s="39">
        <f t="shared" si="402"/>
        <v>0</v>
      </c>
      <c r="N936" s="39">
        <f t="shared" si="402"/>
        <v>0</v>
      </c>
      <c r="O936" s="39">
        <f t="shared" si="402"/>
        <v>0</v>
      </c>
      <c r="P936" s="39">
        <f t="shared" si="402"/>
        <v>0</v>
      </c>
      <c r="Q936" s="39">
        <f t="shared" si="402"/>
        <v>0</v>
      </c>
      <c r="R936" s="39">
        <f t="shared" si="402"/>
        <v>0</v>
      </c>
      <c r="S936" s="39">
        <f t="shared" si="402"/>
        <v>0</v>
      </c>
      <c r="T936" s="39">
        <f t="shared" si="402"/>
        <v>0</v>
      </c>
      <c r="U936" s="39">
        <f t="shared" si="402"/>
        <v>0</v>
      </c>
      <c r="V936" s="39">
        <f t="shared" si="402"/>
        <v>0</v>
      </c>
      <c r="W936" s="39">
        <f t="shared" si="402"/>
        <v>0</v>
      </c>
      <c r="X936" s="39">
        <f t="shared" si="402"/>
        <v>0</v>
      </c>
      <c r="Y936" s="39">
        <f t="shared" si="402"/>
        <v>0</v>
      </c>
      <c r="Z936" s="39">
        <f t="shared" si="402"/>
        <v>0</v>
      </c>
    </row>
    <row r="937" spans="1:41" ht="30" customHeight="1">
      <c r="A937" s="171"/>
      <c r="B937" s="171"/>
      <c r="C937" s="110"/>
      <c r="D937" s="171"/>
      <c r="E937" s="38" t="s">
        <v>25</v>
      </c>
      <c r="F937" s="39">
        <f t="shared" si="399"/>
        <v>0</v>
      </c>
      <c r="G937" s="39">
        <f t="shared" ref="G937:Z937" si="403">G901+G910+G919+G928</f>
        <v>0</v>
      </c>
      <c r="H937" s="39">
        <f t="shared" si="403"/>
        <v>0</v>
      </c>
      <c r="I937" s="39">
        <f t="shared" si="403"/>
        <v>0</v>
      </c>
      <c r="J937" s="39">
        <f t="shared" si="403"/>
        <v>0</v>
      </c>
      <c r="K937" s="39">
        <f t="shared" si="403"/>
        <v>0</v>
      </c>
      <c r="L937" s="39">
        <f t="shared" si="403"/>
        <v>0</v>
      </c>
      <c r="M937" s="39">
        <f t="shared" si="403"/>
        <v>0</v>
      </c>
      <c r="N937" s="39">
        <f t="shared" si="403"/>
        <v>0</v>
      </c>
      <c r="O937" s="39">
        <f t="shared" si="403"/>
        <v>0</v>
      </c>
      <c r="P937" s="39">
        <f t="shared" si="403"/>
        <v>0</v>
      </c>
      <c r="Q937" s="39">
        <f t="shared" si="403"/>
        <v>0</v>
      </c>
      <c r="R937" s="39">
        <f t="shared" si="403"/>
        <v>0</v>
      </c>
      <c r="S937" s="39">
        <f t="shared" si="403"/>
        <v>0</v>
      </c>
      <c r="T937" s="39">
        <f t="shared" si="403"/>
        <v>0</v>
      </c>
      <c r="U937" s="39">
        <f t="shared" si="403"/>
        <v>0</v>
      </c>
      <c r="V937" s="39">
        <f t="shared" si="403"/>
        <v>0</v>
      </c>
      <c r="W937" s="39">
        <f t="shared" si="403"/>
        <v>0</v>
      </c>
      <c r="X937" s="39">
        <f t="shared" si="403"/>
        <v>0</v>
      </c>
      <c r="Y937" s="39">
        <f t="shared" si="403"/>
        <v>0</v>
      </c>
      <c r="Z937" s="39">
        <f t="shared" si="403"/>
        <v>0</v>
      </c>
    </row>
    <row r="938" spans="1:41" ht="30" customHeight="1">
      <c r="A938" s="171"/>
      <c r="B938" s="171"/>
      <c r="C938" s="110"/>
      <c r="D938" s="171"/>
      <c r="E938" s="38" t="s">
        <v>26</v>
      </c>
      <c r="F938" s="39">
        <f t="shared" si="399"/>
        <v>0</v>
      </c>
      <c r="G938" s="39">
        <f t="shared" ref="G938:Z938" si="404">G902+G911+G920+G929</f>
        <v>0</v>
      </c>
      <c r="H938" s="39">
        <f t="shared" si="404"/>
        <v>0</v>
      </c>
      <c r="I938" s="39">
        <f t="shared" si="404"/>
        <v>0</v>
      </c>
      <c r="J938" s="39">
        <f t="shared" si="404"/>
        <v>0</v>
      </c>
      <c r="K938" s="39">
        <f t="shared" si="404"/>
        <v>0</v>
      </c>
      <c r="L938" s="39">
        <f t="shared" si="404"/>
        <v>0</v>
      </c>
      <c r="M938" s="39">
        <f t="shared" si="404"/>
        <v>0</v>
      </c>
      <c r="N938" s="39">
        <f t="shared" si="404"/>
        <v>0</v>
      </c>
      <c r="O938" s="39">
        <f t="shared" si="404"/>
        <v>0</v>
      </c>
      <c r="P938" s="39">
        <f t="shared" si="404"/>
        <v>0</v>
      </c>
      <c r="Q938" s="39">
        <f t="shared" si="404"/>
        <v>0</v>
      </c>
      <c r="R938" s="39">
        <f t="shared" si="404"/>
        <v>0</v>
      </c>
      <c r="S938" s="39">
        <f t="shared" si="404"/>
        <v>0</v>
      </c>
      <c r="T938" s="39">
        <f t="shared" si="404"/>
        <v>0</v>
      </c>
      <c r="U938" s="39">
        <f t="shared" si="404"/>
        <v>0</v>
      </c>
      <c r="V938" s="39">
        <f t="shared" si="404"/>
        <v>0</v>
      </c>
      <c r="W938" s="39">
        <f t="shared" si="404"/>
        <v>0</v>
      </c>
      <c r="X938" s="39">
        <f t="shared" si="404"/>
        <v>0</v>
      </c>
      <c r="Y938" s="39">
        <f t="shared" si="404"/>
        <v>0</v>
      </c>
      <c r="Z938" s="39">
        <f t="shared" si="404"/>
        <v>0</v>
      </c>
    </row>
    <row r="939" spans="1:41" s="3" customFormat="1" ht="30" customHeight="1">
      <c r="A939" s="171"/>
      <c r="B939" s="171"/>
      <c r="C939" s="110"/>
      <c r="D939" s="181" t="s">
        <v>27</v>
      </c>
      <c r="E939" s="181"/>
      <c r="F939" s="39">
        <f>F933+F934+F935+F936+F937+F938</f>
        <v>8079704.6899999995</v>
      </c>
      <c r="G939" s="39">
        <f t="shared" ref="G939:Z939" si="405">G933+G934+G935+G936+G937+G938</f>
        <v>8079704.6899999995</v>
      </c>
      <c r="H939" s="39">
        <f t="shared" si="405"/>
        <v>0</v>
      </c>
      <c r="I939" s="39">
        <f t="shared" si="405"/>
        <v>0</v>
      </c>
      <c r="J939" s="39">
        <f t="shared" si="405"/>
        <v>0</v>
      </c>
      <c r="K939" s="39">
        <f t="shared" si="405"/>
        <v>0</v>
      </c>
      <c r="L939" s="39">
        <f t="shared" si="405"/>
        <v>0</v>
      </c>
      <c r="M939" s="39">
        <f t="shared" si="405"/>
        <v>0</v>
      </c>
      <c r="N939" s="39">
        <f t="shared" si="405"/>
        <v>0</v>
      </c>
      <c r="O939" s="39">
        <f t="shared" si="405"/>
        <v>0</v>
      </c>
      <c r="P939" s="39">
        <f t="shared" si="405"/>
        <v>0</v>
      </c>
      <c r="Q939" s="39">
        <f t="shared" si="405"/>
        <v>0</v>
      </c>
      <c r="R939" s="39">
        <f t="shared" si="405"/>
        <v>0</v>
      </c>
      <c r="S939" s="39">
        <f t="shared" si="405"/>
        <v>0</v>
      </c>
      <c r="T939" s="39">
        <f t="shared" si="405"/>
        <v>0</v>
      </c>
      <c r="U939" s="39">
        <f t="shared" si="405"/>
        <v>0</v>
      </c>
      <c r="V939" s="39">
        <f t="shared" si="405"/>
        <v>0</v>
      </c>
      <c r="W939" s="39">
        <f t="shared" si="405"/>
        <v>0</v>
      </c>
      <c r="X939" s="39">
        <f t="shared" si="405"/>
        <v>0</v>
      </c>
      <c r="Y939" s="39">
        <f t="shared" si="405"/>
        <v>0</v>
      </c>
      <c r="Z939" s="39">
        <f t="shared" si="405"/>
        <v>0</v>
      </c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N939" s="6">
        <f>L939-M939</f>
        <v>0</v>
      </c>
      <c r="AO939" s="14"/>
    </row>
    <row r="940" spans="1:41" ht="75" customHeight="1">
      <c r="A940" s="171"/>
      <c r="B940" s="171"/>
      <c r="C940" s="110"/>
      <c r="D940" s="127" t="s">
        <v>45</v>
      </c>
      <c r="E940" s="128"/>
      <c r="F940" s="41">
        <f>ROUND(F939/C933,2)</f>
        <v>1362.35</v>
      </c>
      <c r="G940" s="41">
        <f>ROUND(G939/C933,2)</f>
        <v>1362.35</v>
      </c>
      <c r="H940" s="41">
        <f>ROUND(H939/C933,2)</f>
        <v>0</v>
      </c>
      <c r="I940" s="41">
        <f>ROUND(I939/C933,2)</f>
        <v>0</v>
      </c>
      <c r="J940" s="41">
        <f>ROUND(J939/C933,2)</f>
        <v>0</v>
      </c>
      <c r="K940" s="41">
        <f>ROUND(K939/C933,2)</f>
        <v>0</v>
      </c>
      <c r="L940" s="41">
        <f>ROUND(L939/C933,2)</f>
        <v>0</v>
      </c>
      <c r="M940" s="41">
        <f>ROUND(M939/C933,2)</f>
        <v>0</v>
      </c>
      <c r="N940" s="41">
        <f>ROUND(N939/C933,2)</f>
        <v>0</v>
      </c>
      <c r="O940" s="41">
        <f>ROUND(O939/C933,2)</f>
        <v>0</v>
      </c>
      <c r="P940" s="41">
        <f>ROUND(P939/C933,2)</f>
        <v>0</v>
      </c>
      <c r="Q940" s="41">
        <f>ROUND(Q939/C933,2)</f>
        <v>0</v>
      </c>
      <c r="R940" s="41">
        <f>ROUND(R939/C933,2)</f>
        <v>0</v>
      </c>
      <c r="S940" s="41">
        <f>ROUND(S939/C933,2)</f>
        <v>0</v>
      </c>
      <c r="T940" s="41">
        <f>ROUND(T939/C933,2)</f>
        <v>0</v>
      </c>
      <c r="U940" s="41">
        <f>ROUND(U939/C933,2)</f>
        <v>0</v>
      </c>
      <c r="V940" s="41">
        <f>ROUND(V939/C933,2)</f>
        <v>0</v>
      </c>
      <c r="W940" s="41">
        <f>ROUND(W939/C933,2)</f>
        <v>0</v>
      </c>
      <c r="X940" s="41">
        <f>ROUND(X939/C933,2)</f>
        <v>0</v>
      </c>
      <c r="Y940" s="41">
        <f>ROUND(Y939/C933,2)</f>
        <v>0</v>
      </c>
      <c r="Z940" s="41">
        <f>ROUND(Z939/C933,2)</f>
        <v>0</v>
      </c>
      <c r="AC940" s="8" t="b">
        <v>0</v>
      </c>
      <c r="AD940" s="8" t="b">
        <v>0</v>
      </c>
      <c r="AE940" s="8" t="b">
        <v>0</v>
      </c>
      <c r="AF940" s="8" t="b">
        <v>0</v>
      </c>
      <c r="AG940" s="8" t="b">
        <v>0</v>
      </c>
      <c r="AH940" s="8" t="b">
        <v>0</v>
      </c>
      <c r="AI940" s="8" t="b">
        <v>0</v>
      </c>
      <c r="AJ940" s="8" t="b">
        <v>0</v>
      </c>
      <c r="AK940" s="8" t="b">
        <v>0</v>
      </c>
      <c r="AL940" s="8" t="b">
        <v>0</v>
      </c>
    </row>
    <row r="941" spans="1:41" ht="90" customHeight="1">
      <c r="A941" s="171"/>
      <c r="B941" s="171"/>
      <c r="C941" s="110"/>
      <c r="D941" s="127" t="s">
        <v>46</v>
      </c>
      <c r="E941" s="128"/>
      <c r="F941" s="39" t="s">
        <v>28</v>
      </c>
      <c r="G941" s="42">
        <f>IF(AC941=FALSE,0,AC941)</f>
        <v>0</v>
      </c>
      <c r="H941" s="42" t="s">
        <v>28</v>
      </c>
      <c r="I941" s="42">
        <f>IF(AD941=FALSE,0,AD941)</f>
        <v>0</v>
      </c>
      <c r="J941" s="42">
        <f>IF(AE941=FALSE,0,AE941)</f>
        <v>0</v>
      </c>
      <c r="K941" s="42" t="s">
        <v>28</v>
      </c>
      <c r="L941" s="42">
        <f>IF(AF941=FALSE,0,AF941)</f>
        <v>0</v>
      </c>
      <c r="M941" s="42" t="s">
        <v>28</v>
      </c>
      <c r="N941" s="42" t="s">
        <v>28</v>
      </c>
      <c r="O941" s="42" t="s">
        <v>28</v>
      </c>
      <c r="P941" s="42" t="s">
        <v>28</v>
      </c>
      <c r="Q941" s="42">
        <f>IF(AG941=FALSE,0,AG941)</f>
        <v>0</v>
      </c>
      <c r="R941" s="42" t="s">
        <v>28</v>
      </c>
      <c r="S941" s="42">
        <f>IF(AH941=FALSE,0,AH941)</f>
        <v>0</v>
      </c>
      <c r="T941" s="42" t="s">
        <v>28</v>
      </c>
      <c r="U941" s="42">
        <f>IF(AI941=FALSE,0,AI941)</f>
        <v>0</v>
      </c>
      <c r="V941" s="42">
        <f>IF(AJ941=FALSE,0,AJ941)</f>
        <v>0</v>
      </c>
      <c r="W941" s="42">
        <f>IF(AK941=FALSE,0,AK941)</f>
        <v>0</v>
      </c>
      <c r="X941" s="42" t="s">
        <v>28</v>
      </c>
      <c r="Y941" s="42">
        <f>IF(AL941=FALSE,0,AL941)</f>
        <v>0</v>
      </c>
      <c r="Z941" s="42" t="s">
        <v>28</v>
      </c>
      <c r="AC941" s="8" t="b">
        <v>0</v>
      </c>
      <c r="AD941" s="8" t="b">
        <v>0</v>
      </c>
      <c r="AE941" s="8" t="b">
        <v>0</v>
      </c>
      <c r="AF941" s="8" t="b">
        <v>0</v>
      </c>
      <c r="AG941" s="8" t="b">
        <v>0</v>
      </c>
      <c r="AH941" s="8" t="b">
        <v>0</v>
      </c>
      <c r="AI941" s="8" t="b">
        <v>0</v>
      </c>
      <c r="AJ941" s="8" t="b">
        <v>0</v>
      </c>
      <c r="AK941" s="8" t="b">
        <v>0</v>
      </c>
      <c r="AL941" s="8" t="b">
        <v>0</v>
      </c>
    </row>
    <row r="942" spans="1:41" ht="30" customHeight="1">
      <c r="A942" s="171"/>
      <c r="B942" s="171" t="s">
        <v>170</v>
      </c>
      <c r="C942" s="110">
        <f>C933</f>
        <v>5930.7</v>
      </c>
      <c r="D942" s="171" t="s">
        <v>19</v>
      </c>
      <c r="E942" s="38" t="s">
        <v>20</v>
      </c>
      <c r="F942" s="39">
        <f>G942+I942+J942+L942+Q942+S942+U942+V942+W942+Y942+Z942</f>
        <v>8079704.6899999995</v>
      </c>
      <c r="G942" s="40">
        <f>G933</f>
        <v>8079704.6899999995</v>
      </c>
      <c r="H942" s="39">
        <f t="shared" ref="H942:Z942" si="406">H933</f>
        <v>0</v>
      </c>
      <c r="I942" s="39">
        <f t="shared" si="406"/>
        <v>0</v>
      </c>
      <c r="J942" s="39">
        <f t="shared" si="406"/>
        <v>0</v>
      </c>
      <c r="K942" s="39">
        <f t="shared" si="406"/>
        <v>0</v>
      </c>
      <c r="L942" s="39">
        <f t="shared" si="406"/>
        <v>0</v>
      </c>
      <c r="M942" s="39">
        <f t="shared" si="406"/>
        <v>0</v>
      </c>
      <c r="N942" s="39">
        <f t="shared" si="406"/>
        <v>0</v>
      </c>
      <c r="O942" s="39">
        <f t="shared" si="406"/>
        <v>0</v>
      </c>
      <c r="P942" s="39">
        <f t="shared" si="406"/>
        <v>0</v>
      </c>
      <c r="Q942" s="39">
        <f t="shared" si="406"/>
        <v>0</v>
      </c>
      <c r="R942" s="39">
        <f t="shared" si="406"/>
        <v>0</v>
      </c>
      <c r="S942" s="39">
        <f t="shared" si="406"/>
        <v>0</v>
      </c>
      <c r="T942" s="39">
        <f t="shared" si="406"/>
        <v>0</v>
      </c>
      <c r="U942" s="39">
        <f t="shared" si="406"/>
        <v>0</v>
      </c>
      <c r="V942" s="39">
        <f t="shared" si="406"/>
        <v>0</v>
      </c>
      <c r="W942" s="39">
        <f t="shared" si="406"/>
        <v>0</v>
      </c>
      <c r="X942" s="39">
        <f t="shared" si="406"/>
        <v>0</v>
      </c>
      <c r="Y942" s="39">
        <f t="shared" si="406"/>
        <v>0</v>
      </c>
      <c r="Z942" s="39">
        <f t="shared" si="406"/>
        <v>0</v>
      </c>
      <c r="AN942" s="6">
        <f>L942-M942</f>
        <v>0</v>
      </c>
    </row>
    <row r="943" spans="1:41" ht="60" customHeight="1">
      <c r="A943" s="171"/>
      <c r="B943" s="171"/>
      <c r="C943" s="110"/>
      <c r="D943" s="171"/>
      <c r="E943" s="38" t="s">
        <v>21</v>
      </c>
      <c r="F943" s="39">
        <f t="shared" ref="F943:F947" si="407">G943+I943+J943+L943+Q943+S943+U943+V943+W943+Y943+Z943</f>
        <v>0</v>
      </c>
      <c r="G943" s="39">
        <f t="shared" ref="G943:Z943" si="408">G934</f>
        <v>0</v>
      </c>
      <c r="H943" s="39">
        <f t="shared" si="408"/>
        <v>0</v>
      </c>
      <c r="I943" s="39">
        <f t="shared" si="408"/>
        <v>0</v>
      </c>
      <c r="J943" s="39">
        <f t="shared" si="408"/>
        <v>0</v>
      </c>
      <c r="K943" s="39">
        <f t="shared" si="408"/>
        <v>0</v>
      </c>
      <c r="L943" s="39">
        <f t="shared" si="408"/>
        <v>0</v>
      </c>
      <c r="M943" s="39">
        <f t="shared" si="408"/>
        <v>0</v>
      </c>
      <c r="N943" s="39">
        <f t="shared" si="408"/>
        <v>0</v>
      </c>
      <c r="O943" s="39">
        <f t="shared" si="408"/>
        <v>0</v>
      </c>
      <c r="P943" s="39">
        <f t="shared" si="408"/>
        <v>0</v>
      </c>
      <c r="Q943" s="39">
        <f t="shared" si="408"/>
        <v>0</v>
      </c>
      <c r="R943" s="39">
        <f t="shared" si="408"/>
        <v>0</v>
      </c>
      <c r="S943" s="39">
        <f t="shared" si="408"/>
        <v>0</v>
      </c>
      <c r="T943" s="39">
        <f t="shared" si="408"/>
        <v>0</v>
      </c>
      <c r="U943" s="39">
        <f t="shared" si="408"/>
        <v>0</v>
      </c>
      <c r="V943" s="39">
        <f t="shared" si="408"/>
        <v>0</v>
      </c>
      <c r="W943" s="39">
        <f t="shared" si="408"/>
        <v>0</v>
      </c>
      <c r="X943" s="39">
        <f t="shared" si="408"/>
        <v>0</v>
      </c>
      <c r="Y943" s="39">
        <f t="shared" si="408"/>
        <v>0</v>
      </c>
      <c r="Z943" s="39">
        <f t="shared" si="408"/>
        <v>0</v>
      </c>
    </row>
    <row r="944" spans="1:41" ht="120" customHeight="1">
      <c r="A944" s="171"/>
      <c r="B944" s="171"/>
      <c r="C944" s="110"/>
      <c r="D944" s="171" t="s">
        <v>22</v>
      </c>
      <c r="E944" s="38" t="s">
        <v>23</v>
      </c>
      <c r="F944" s="39">
        <f t="shared" si="407"/>
        <v>0</v>
      </c>
      <c r="G944" s="39">
        <f t="shared" ref="G944:Z944" si="409">G935</f>
        <v>0</v>
      </c>
      <c r="H944" s="39">
        <f t="shared" si="409"/>
        <v>0</v>
      </c>
      <c r="I944" s="39">
        <f t="shared" si="409"/>
        <v>0</v>
      </c>
      <c r="J944" s="39">
        <f t="shared" si="409"/>
        <v>0</v>
      </c>
      <c r="K944" s="39">
        <f t="shared" si="409"/>
        <v>0</v>
      </c>
      <c r="L944" s="39">
        <f t="shared" si="409"/>
        <v>0</v>
      </c>
      <c r="M944" s="39">
        <f t="shared" si="409"/>
        <v>0</v>
      </c>
      <c r="N944" s="39">
        <f t="shared" si="409"/>
        <v>0</v>
      </c>
      <c r="O944" s="39">
        <f t="shared" si="409"/>
        <v>0</v>
      </c>
      <c r="P944" s="39">
        <f t="shared" si="409"/>
        <v>0</v>
      </c>
      <c r="Q944" s="39">
        <f t="shared" si="409"/>
        <v>0</v>
      </c>
      <c r="R944" s="39">
        <f t="shared" si="409"/>
        <v>0</v>
      </c>
      <c r="S944" s="39">
        <f t="shared" si="409"/>
        <v>0</v>
      </c>
      <c r="T944" s="39">
        <f t="shared" si="409"/>
        <v>0</v>
      </c>
      <c r="U944" s="39">
        <f t="shared" si="409"/>
        <v>0</v>
      </c>
      <c r="V944" s="39">
        <f t="shared" si="409"/>
        <v>0</v>
      </c>
      <c r="W944" s="39">
        <f t="shared" si="409"/>
        <v>0</v>
      </c>
      <c r="X944" s="39">
        <f t="shared" si="409"/>
        <v>0</v>
      </c>
      <c r="Y944" s="39">
        <f t="shared" si="409"/>
        <v>0</v>
      </c>
      <c r="Z944" s="39">
        <f t="shared" si="409"/>
        <v>0</v>
      </c>
    </row>
    <row r="945" spans="1:41" ht="30" customHeight="1">
      <c r="A945" s="171"/>
      <c r="B945" s="171"/>
      <c r="C945" s="110"/>
      <c r="D945" s="171"/>
      <c r="E945" s="38" t="s">
        <v>24</v>
      </c>
      <c r="F945" s="39">
        <f t="shared" si="407"/>
        <v>0</v>
      </c>
      <c r="G945" s="39">
        <f t="shared" ref="G945:Z945" si="410">G936</f>
        <v>0</v>
      </c>
      <c r="H945" s="39">
        <f t="shared" si="410"/>
        <v>0</v>
      </c>
      <c r="I945" s="39">
        <f t="shared" si="410"/>
        <v>0</v>
      </c>
      <c r="J945" s="39">
        <f t="shared" si="410"/>
        <v>0</v>
      </c>
      <c r="K945" s="39">
        <f t="shared" si="410"/>
        <v>0</v>
      </c>
      <c r="L945" s="39">
        <f t="shared" si="410"/>
        <v>0</v>
      </c>
      <c r="M945" s="39">
        <f t="shared" si="410"/>
        <v>0</v>
      </c>
      <c r="N945" s="39">
        <f t="shared" si="410"/>
        <v>0</v>
      </c>
      <c r="O945" s="39">
        <f t="shared" si="410"/>
        <v>0</v>
      </c>
      <c r="P945" s="39">
        <f t="shared" si="410"/>
        <v>0</v>
      </c>
      <c r="Q945" s="39">
        <f t="shared" si="410"/>
        <v>0</v>
      </c>
      <c r="R945" s="39">
        <f t="shared" si="410"/>
        <v>0</v>
      </c>
      <c r="S945" s="39">
        <f t="shared" si="410"/>
        <v>0</v>
      </c>
      <c r="T945" s="39">
        <f t="shared" si="410"/>
        <v>0</v>
      </c>
      <c r="U945" s="39">
        <f t="shared" si="410"/>
        <v>0</v>
      </c>
      <c r="V945" s="39">
        <f t="shared" si="410"/>
        <v>0</v>
      </c>
      <c r="W945" s="39">
        <f t="shared" si="410"/>
        <v>0</v>
      </c>
      <c r="X945" s="39">
        <f t="shared" si="410"/>
        <v>0</v>
      </c>
      <c r="Y945" s="39">
        <f t="shared" si="410"/>
        <v>0</v>
      </c>
      <c r="Z945" s="39">
        <f t="shared" si="410"/>
        <v>0</v>
      </c>
    </row>
    <row r="946" spans="1:41" ht="30" customHeight="1">
      <c r="A946" s="171"/>
      <c r="B946" s="171"/>
      <c r="C946" s="110"/>
      <c r="D946" s="171"/>
      <c r="E946" s="38" t="s">
        <v>25</v>
      </c>
      <c r="F946" s="39">
        <f t="shared" si="407"/>
        <v>0</v>
      </c>
      <c r="G946" s="39">
        <f t="shared" ref="G946:Z946" si="411">G937</f>
        <v>0</v>
      </c>
      <c r="H946" s="39">
        <f t="shared" si="411"/>
        <v>0</v>
      </c>
      <c r="I946" s="39">
        <f t="shared" si="411"/>
        <v>0</v>
      </c>
      <c r="J946" s="39">
        <f t="shared" si="411"/>
        <v>0</v>
      </c>
      <c r="K946" s="39">
        <f t="shared" si="411"/>
        <v>0</v>
      </c>
      <c r="L946" s="39">
        <f t="shared" si="411"/>
        <v>0</v>
      </c>
      <c r="M946" s="39">
        <f t="shared" si="411"/>
        <v>0</v>
      </c>
      <c r="N946" s="39">
        <f t="shared" si="411"/>
        <v>0</v>
      </c>
      <c r="O946" s="39">
        <f t="shared" si="411"/>
        <v>0</v>
      </c>
      <c r="P946" s="39">
        <f t="shared" si="411"/>
        <v>0</v>
      </c>
      <c r="Q946" s="39">
        <f t="shared" si="411"/>
        <v>0</v>
      </c>
      <c r="R946" s="39">
        <f t="shared" si="411"/>
        <v>0</v>
      </c>
      <c r="S946" s="39">
        <f t="shared" si="411"/>
        <v>0</v>
      </c>
      <c r="T946" s="39">
        <f t="shared" si="411"/>
        <v>0</v>
      </c>
      <c r="U946" s="39">
        <f t="shared" si="411"/>
        <v>0</v>
      </c>
      <c r="V946" s="39">
        <f t="shared" si="411"/>
        <v>0</v>
      </c>
      <c r="W946" s="39">
        <f t="shared" si="411"/>
        <v>0</v>
      </c>
      <c r="X946" s="39">
        <f t="shared" si="411"/>
        <v>0</v>
      </c>
      <c r="Y946" s="39">
        <f t="shared" si="411"/>
        <v>0</v>
      </c>
      <c r="Z946" s="39">
        <f t="shared" si="411"/>
        <v>0</v>
      </c>
    </row>
    <row r="947" spans="1:41" ht="30" customHeight="1">
      <c r="A947" s="171"/>
      <c r="B947" s="171"/>
      <c r="C947" s="110"/>
      <c r="D947" s="171"/>
      <c r="E947" s="38" t="s">
        <v>26</v>
      </c>
      <c r="F947" s="39">
        <f t="shared" si="407"/>
        <v>0</v>
      </c>
      <c r="G947" s="39">
        <f t="shared" ref="G947:Z947" si="412">G938</f>
        <v>0</v>
      </c>
      <c r="H947" s="39">
        <f t="shared" si="412"/>
        <v>0</v>
      </c>
      <c r="I947" s="39">
        <f t="shared" si="412"/>
        <v>0</v>
      </c>
      <c r="J947" s="39">
        <f t="shared" si="412"/>
        <v>0</v>
      </c>
      <c r="K947" s="39">
        <f t="shared" si="412"/>
        <v>0</v>
      </c>
      <c r="L947" s="39">
        <f t="shared" si="412"/>
        <v>0</v>
      </c>
      <c r="M947" s="39">
        <f t="shared" si="412"/>
        <v>0</v>
      </c>
      <c r="N947" s="39">
        <f t="shared" si="412"/>
        <v>0</v>
      </c>
      <c r="O947" s="39">
        <f t="shared" si="412"/>
        <v>0</v>
      </c>
      <c r="P947" s="39">
        <f t="shared" si="412"/>
        <v>0</v>
      </c>
      <c r="Q947" s="39">
        <f t="shared" si="412"/>
        <v>0</v>
      </c>
      <c r="R947" s="39">
        <f t="shared" si="412"/>
        <v>0</v>
      </c>
      <c r="S947" s="39">
        <f t="shared" si="412"/>
        <v>0</v>
      </c>
      <c r="T947" s="39">
        <f t="shared" si="412"/>
        <v>0</v>
      </c>
      <c r="U947" s="39">
        <f t="shared" si="412"/>
        <v>0</v>
      </c>
      <c r="V947" s="39">
        <f t="shared" si="412"/>
        <v>0</v>
      </c>
      <c r="W947" s="39">
        <f t="shared" si="412"/>
        <v>0</v>
      </c>
      <c r="X947" s="39">
        <f t="shared" si="412"/>
        <v>0</v>
      </c>
      <c r="Y947" s="39">
        <f t="shared" si="412"/>
        <v>0</v>
      </c>
      <c r="Z947" s="39">
        <f t="shared" si="412"/>
        <v>0</v>
      </c>
    </row>
    <row r="948" spans="1:41" s="3" customFormat="1" ht="30" customHeight="1">
      <c r="A948" s="171"/>
      <c r="B948" s="171"/>
      <c r="C948" s="110"/>
      <c r="D948" s="181" t="s">
        <v>27</v>
      </c>
      <c r="E948" s="181"/>
      <c r="F948" s="39">
        <f>F942+F943+F944+F945+F946+F947</f>
        <v>8079704.6899999995</v>
      </c>
      <c r="G948" s="39">
        <f t="shared" ref="G948:Z948" si="413">G942+G943+G944+G945+G946+G947</f>
        <v>8079704.6899999995</v>
      </c>
      <c r="H948" s="39">
        <f t="shared" si="413"/>
        <v>0</v>
      </c>
      <c r="I948" s="39">
        <f t="shared" si="413"/>
        <v>0</v>
      </c>
      <c r="J948" s="39">
        <f t="shared" si="413"/>
        <v>0</v>
      </c>
      <c r="K948" s="39">
        <f t="shared" si="413"/>
        <v>0</v>
      </c>
      <c r="L948" s="39">
        <f t="shared" si="413"/>
        <v>0</v>
      </c>
      <c r="M948" s="39">
        <f t="shared" si="413"/>
        <v>0</v>
      </c>
      <c r="N948" s="39">
        <f t="shared" si="413"/>
        <v>0</v>
      </c>
      <c r="O948" s="39">
        <f t="shared" si="413"/>
        <v>0</v>
      </c>
      <c r="P948" s="39">
        <f t="shared" si="413"/>
        <v>0</v>
      </c>
      <c r="Q948" s="39">
        <f t="shared" si="413"/>
        <v>0</v>
      </c>
      <c r="R948" s="39">
        <f t="shared" si="413"/>
        <v>0</v>
      </c>
      <c r="S948" s="39">
        <f t="shared" si="413"/>
        <v>0</v>
      </c>
      <c r="T948" s="39">
        <f t="shared" si="413"/>
        <v>0</v>
      </c>
      <c r="U948" s="39">
        <f t="shared" si="413"/>
        <v>0</v>
      </c>
      <c r="V948" s="39">
        <f t="shared" si="413"/>
        <v>0</v>
      </c>
      <c r="W948" s="39">
        <f t="shared" si="413"/>
        <v>0</v>
      </c>
      <c r="X948" s="39">
        <f t="shared" si="413"/>
        <v>0</v>
      </c>
      <c r="Y948" s="39">
        <f t="shared" si="413"/>
        <v>0</v>
      </c>
      <c r="Z948" s="39">
        <f t="shared" si="413"/>
        <v>0</v>
      </c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N948" s="6">
        <f>L948-M948</f>
        <v>0</v>
      </c>
      <c r="AO948" s="14"/>
    </row>
    <row r="949" spans="1:41" ht="75" customHeight="1">
      <c r="A949" s="171"/>
      <c r="B949" s="171"/>
      <c r="C949" s="110"/>
      <c r="D949" s="127" t="s">
        <v>45</v>
      </c>
      <c r="E949" s="128"/>
      <c r="F949" s="41">
        <f>ROUND(F948/C942,2)</f>
        <v>1362.35</v>
      </c>
      <c r="G949" s="41">
        <f>ROUND(G948/C942,2)</f>
        <v>1362.35</v>
      </c>
      <c r="H949" s="41">
        <f>ROUND(H948/C942,2)</f>
        <v>0</v>
      </c>
      <c r="I949" s="41">
        <f>ROUND(I948/C942,2)</f>
        <v>0</v>
      </c>
      <c r="J949" s="41">
        <f>ROUND(J948/C942,2)</f>
        <v>0</v>
      </c>
      <c r="K949" s="41">
        <f>ROUND(K948/C942,2)</f>
        <v>0</v>
      </c>
      <c r="L949" s="41">
        <f>ROUND(L948/C942,2)</f>
        <v>0</v>
      </c>
      <c r="M949" s="41">
        <f>ROUND(M948/C942,2)</f>
        <v>0</v>
      </c>
      <c r="N949" s="41">
        <f>ROUND(N948/C942,2)</f>
        <v>0</v>
      </c>
      <c r="O949" s="41">
        <f>ROUND(O948/C942,2)</f>
        <v>0</v>
      </c>
      <c r="P949" s="41">
        <f>ROUND(P948/C942,2)</f>
        <v>0</v>
      </c>
      <c r="Q949" s="41">
        <f>ROUND(Q948/C942,2)</f>
        <v>0</v>
      </c>
      <c r="R949" s="41">
        <f>ROUND(R948/C942,2)</f>
        <v>0</v>
      </c>
      <c r="S949" s="41">
        <f>ROUND(S948/C942,2)</f>
        <v>0</v>
      </c>
      <c r="T949" s="41">
        <f>ROUND(T948/C942,2)</f>
        <v>0</v>
      </c>
      <c r="U949" s="41">
        <f>ROUND(U948/C942,2)</f>
        <v>0</v>
      </c>
      <c r="V949" s="41">
        <f>ROUND(V948/C942,2)</f>
        <v>0</v>
      </c>
      <c r="W949" s="41">
        <f>ROUND(W948/C942,2)</f>
        <v>0</v>
      </c>
      <c r="X949" s="41">
        <f>ROUND(X948/C942,2)</f>
        <v>0</v>
      </c>
      <c r="Y949" s="41">
        <f>ROUND(Y948/C942,2)</f>
        <v>0</v>
      </c>
      <c r="Z949" s="41">
        <f>ROUND(Z948/C942,2)</f>
        <v>0</v>
      </c>
      <c r="AC949" s="8" t="b">
        <v>0</v>
      </c>
      <c r="AD949" s="8" t="b">
        <v>0</v>
      </c>
      <c r="AE949" s="8" t="b">
        <v>0</v>
      </c>
      <c r="AF949" s="8" t="b">
        <v>0</v>
      </c>
      <c r="AG949" s="8" t="b">
        <v>0</v>
      </c>
      <c r="AH949" s="8" t="b">
        <v>0</v>
      </c>
      <c r="AI949" s="8" t="b">
        <v>0</v>
      </c>
      <c r="AJ949" s="8" t="b">
        <v>0</v>
      </c>
      <c r="AK949" s="8" t="b">
        <v>0</v>
      </c>
      <c r="AL949" s="8" t="b">
        <v>0</v>
      </c>
    </row>
    <row r="950" spans="1:41" ht="90" customHeight="1">
      <c r="A950" s="171"/>
      <c r="B950" s="171"/>
      <c r="C950" s="110"/>
      <c r="D950" s="127" t="s">
        <v>46</v>
      </c>
      <c r="E950" s="128"/>
      <c r="F950" s="39" t="s">
        <v>28</v>
      </c>
      <c r="G950" s="42">
        <f>IF(AC950=FALSE,0,AC950)</f>
        <v>0</v>
      </c>
      <c r="H950" s="42" t="s">
        <v>28</v>
      </c>
      <c r="I950" s="42">
        <f>IF(AD950=FALSE,0,AD950)</f>
        <v>0</v>
      </c>
      <c r="J950" s="42">
        <f>IF(AE950=FALSE,0,AE950)</f>
        <v>0</v>
      </c>
      <c r="K950" s="42" t="s">
        <v>28</v>
      </c>
      <c r="L950" s="42">
        <f>IF(AF950=FALSE,0,AF950)</f>
        <v>0</v>
      </c>
      <c r="M950" s="42" t="s">
        <v>28</v>
      </c>
      <c r="N950" s="42" t="s">
        <v>28</v>
      </c>
      <c r="O950" s="42" t="s">
        <v>28</v>
      </c>
      <c r="P950" s="42" t="s">
        <v>28</v>
      </c>
      <c r="Q950" s="42">
        <f>IF(AG950=FALSE,0,AG950)</f>
        <v>0</v>
      </c>
      <c r="R950" s="42" t="s">
        <v>28</v>
      </c>
      <c r="S950" s="42">
        <f>IF(AH950=FALSE,0,AH950)</f>
        <v>0</v>
      </c>
      <c r="T950" s="42" t="s">
        <v>28</v>
      </c>
      <c r="U950" s="42">
        <f>IF(AI950=FALSE,0,AI950)</f>
        <v>0</v>
      </c>
      <c r="V950" s="42">
        <f>IF(AJ950=FALSE,0,AJ950)</f>
        <v>0</v>
      </c>
      <c r="W950" s="42">
        <f>IF(AK950=FALSE,0,AK950)</f>
        <v>0</v>
      </c>
      <c r="X950" s="42" t="s">
        <v>28</v>
      </c>
      <c r="Y950" s="42">
        <f>IF(AL950=FALSE,0,AL950)</f>
        <v>0</v>
      </c>
      <c r="Z950" s="42" t="s">
        <v>28</v>
      </c>
      <c r="AC950" s="8" t="b">
        <v>0</v>
      </c>
      <c r="AD950" s="8" t="b">
        <v>0</v>
      </c>
      <c r="AE950" s="8" t="b">
        <v>0</v>
      </c>
      <c r="AF950" s="8" t="b">
        <v>0</v>
      </c>
      <c r="AG950" s="8" t="b">
        <v>0</v>
      </c>
      <c r="AH950" s="8" t="b">
        <v>0</v>
      </c>
      <c r="AI950" s="8" t="b">
        <v>0</v>
      </c>
      <c r="AJ950" s="8" t="b">
        <v>0</v>
      </c>
      <c r="AK950" s="8" t="b">
        <v>0</v>
      </c>
      <c r="AL950" s="8" t="b">
        <v>0</v>
      </c>
    </row>
    <row r="951" spans="1:41" ht="15">
      <c r="A951" s="152" t="s">
        <v>360</v>
      </c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:41" ht="15" customHeight="1">
      <c r="A952" s="149" t="s">
        <v>165</v>
      </c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1"/>
    </row>
    <row r="953" spans="1:41" ht="30" customHeight="1">
      <c r="A953" s="144" t="s">
        <v>17</v>
      </c>
      <c r="B953" s="109" t="s">
        <v>171</v>
      </c>
      <c r="C953" s="110">
        <v>3105.4</v>
      </c>
      <c r="D953" s="109" t="s">
        <v>19</v>
      </c>
      <c r="E953" s="47" t="s">
        <v>20</v>
      </c>
      <c r="F953" s="39">
        <f>G953+I953+J953+L953+Q953+S953+U953+V953+W953+Y953+Z953</f>
        <v>3056458.89</v>
      </c>
      <c r="G953" s="40">
        <v>0</v>
      </c>
      <c r="H953" s="39">
        <v>0</v>
      </c>
      <c r="I953" s="40">
        <v>0</v>
      </c>
      <c r="J953" s="40">
        <v>0</v>
      </c>
      <c r="K953" s="39">
        <v>0</v>
      </c>
      <c r="L953" s="40">
        <v>2243899.9300000002</v>
      </c>
      <c r="M953" s="39">
        <v>2243899.9300000002</v>
      </c>
      <c r="N953" s="39">
        <v>350000</v>
      </c>
      <c r="O953" s="39">
        <v>0</v>
      </c>
      <c r="P953" s="39">
        <v>0</v>
      </c>
      <c r="Q953" s="40">
        <v>812558.96</v>
      </c>
      <c r="R953" s="39">
        <v>250000</v>
      </c>
      <c r="S953" s="40">
        <v>0</v>
      </c>
      <c r="T953" s="39">
        <v>0</v>
      </c>
      <c r="U953" s="40">
        <v>0</v>
      </c>
      <c r="V953" s="40">
        <v>0</v>
      </c>
      <c r="W953" s="40">
        <v>0</v>
      </c>
      <c r="X953" s="39">
        <v>0</v>
      </c>
      <c r="Y953" s="40">
        <v>0</v>
      </c>
      <c r="Z953" s="39">
        <v>0</v>
      </c>
      <c r="AN953" s="6">
        <f>L953-M953</f>
        <v>0</v>
      </c>
    </row>
    <row r="954" spans="1:41" ht="60" customHeight="1">
      <c r="A954" s="144"/>
      <c r="B954" s="109"/>
      <c r="C954" s="110"/>
      <c r="D954" s="109"/>
      <c r="E954" s="47" t="s">
        <v>21</v>
      </c>
      <c r="F954" s="48">
        <v>0</v>
      </c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41" ht="120" customHeight="1">
      <c r="A955" s="144"/>
      <c r="B955" s="109"/>
      <c r="C955" s="110"/>
      <c r="D955" s="109" t="s">
        <v>22</v>
      </c>
      <c r="E955" s="47" t="s">
        <v>23</v>
      </c>
      <c r="F955" s="48">
        <v>0</v>
      </c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41" ht="30" customHeight="1">
      <c r="A956" s="144"/>
      <c r="B956" s="109"/>
      <c r="C956" s="110"/>
      <c r="D956" s="109"/>
      <c r="E956" s="47" t="s">
        <v>24</v>
      </c>
      <c r="F956" s="48">
        <v>0</v>
      </c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41" ht="30" customHeight="1">
      <c r="A957" s="144"/>
      <c r="B957" s="109"/>
      <c r="C957" s="110"/>
      <c r="D957" s="109"/>
      <c r="E957" s="47" t="s">
        <v>25</v>
      </c>
      <c r="F957" s="48">
        <v>0</v>
      </c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41" ht="30" customHeight="1">
      <c r="A958" s="144"/>
      <c r="B958" s="109"/>
      <c r="C958" s="110"/>
      <c r="D958" s="109"/>
      <c r="E958" s="47" t="s">
        <v>26</v>
      </c>
      <c r="F958" s="48">
        <v>0</v>
      </c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41" ht="30" customHeight="1">
      <c r="A959" s="144"/>
      <c r="B959" s="109"/>
      <c r="C959" s="110"/>
      <c r="D959" s="111" t="s">
        <v>27</v>
      </c>
      <c r="E959" s="111"/>
      <c r="F959" s="39">
        <f>F953+F954+F955+F956+F957+F958</f>
        <v>3056458.89</v>
      </c>
      <c r="G959" s="39">
        <f t="shared" ref="G959:Z959" si="414">G953+G954+G955+G956+G957+G958</f>
        <v>0</v>
      </c>
      <c r="H959" s="39">
        <f t="shared" si="414"/>
        <v>0</v>
      </c>
      <c r="I959" s="39">
        <f t="shared" si="414"/>
        <v>0</v>
      </c>
      <c r="J959" s="39">
        <f t="shared" si="414"/>
        <v>0</v>
      </c>
      <c r="K959" s="39">
        <f t="shared" si="414"/>
        <v>0</v>
      </c>
      <c r="L959" s="39">
        <f t="shared" si="414"/>
        <v>2243899.9300000002</v>
      </c>
      <c r="M959" s="39">
        <f t="shared" si="414"/>
        <v>2243899.9300000002</v>
      </c>
      <c r="N959" s="39">
        <f t="shared" si="414"/>
        <v>350000</v>
      </c>
      <c r="O959" s="39">
        <f t="shared" si="414"/>
        <v>0</v>
      </c>
      <c r="P959" s="39">
        <f t="shared" si="414"/>
        <v>0</v>
      </c>
      <c r="Q959" s="39">
        <f t="shared" si="414"/>
        <v>812558.96</v>
      </c>
      <c r="R959" s="39">
        <f t="shared" si="414"/>
        <v>250000</v>
      </c>
      <c r="S959" s="39">
        <f t="shared" si="414"/>
        <v>0</v>
      </c>
      <c r="T959" s="39">
        <f t="shared" si="414"/>
        <v>0</v>
      </c>
      <c r="U959" s="39">
        <f t="shared" si="414"/>
        <v>0</v>
      </c>
      <c r="V959" s="39">
        <f t="shared" si="414"/>
        <v>0</v>
      </c>
      <c r="W959" s="39">
        <f t="shared" si="414"/>
        <v>0</v>
      </c>
      <c r="X959" s="39">
        <f t="shared" si="414"/>
        <v>0</v>
      </c>
      <c r="Y959" s="39">
        <f t="shared" si="414"/>
        <v>0</v>
      </c>
      <c r="Z959" s="39">
        <f t="shared" si="414"/>
        <v>0</v>
      </c>
      <c r="AN959" s="6">
        <f>L959-M959</f>
        <v>0</v>
      </c>
      <c r="AO959" s="14"/>
    </row>
    <row r="960" spans="1:41" s="2" customFormat="1" ht="75" customHeight="1">
      <c r="A960" s="144"/>
      <c r="B960" s="109"/>
      <c r="C960" s="110"/>
      <c r="D960" s="111" t="s">
        <v>292</v>
      </c>
      <c r="E960" s="111"/>
      <c r="F960" s="41">
        <f>ROUND(F959/C953,2)</f>
        <v>984.24</v>
      </c>
      <c r="G960" s="41">
        <f>ROUND(G959/C953,2)</f>
        <v>0</v>
      </c>
      <c r="H960" s="41">
        <f>ROUND(H959/C953,2)</f>
        <v>0</v>
      </c>
      <c r="I960" s="41">
        <f>ROUND(I959/C953,2)</f>
        <v>0</v>
      </c>
      <c r="J960" s="41">
        <f>ROUND(J959/C953,2)</f>
        <v>0</v>
      </c>
      <c r="K960" s="41">
        <f>ROUND(K959/C953,2)</f>
        <v>0</v>
      </c>
      <c r="L960" s="41">
        <f>ROUND(L959/C953,2)</f>
        <v>722.58</v>
      </c>
      <c r="M960" s="41">
        <f>ROUND(M959/C953,2)</f>
        <v>722.58</v>
      </c>
      <c r="N960" s="41">
        <f>ROUND(N959/C953,2)</f>
        <v>112.71</v>
      </c>
      <c r="O960" s="41">
        <f>ROUND(O959/C953,2)</f>
        <v>0</v>
      </c>
      <c r="P960" s="41">
        <f>ROUND(P959/C953,2)</f>
        <v>0</v>
      </c>
      <c r="Q960" s="41">
        <f>ROUND(Q959/C953,2)</f>
        <v>261.66000000000003</v>
      </c>
      <c r="R960" s="41">
        <f>ROUND(R959/C953,2)</f>
        <v>80.5</v>
      </c>
      <c r="S960" s="41">
        <f>ROUND(S959/C953,2)</f>
        <v>0</v>
      </c>
      <c r="T960" s="41">
        <f>ROUND(T959/C953,2)</f>
        <v>0</v>
      </c>
      <c r="U960" s="41">
        <f>ROUND(U959/C953,2)</f>
        <v>0</v>
      </c>
      <c r="V960" s="41">
        <f>ROUND(V959/C953,2)</f>
        <v>0</v>
      </c>
      <c r="W960" s="41">
        <f>ROUND(W959/C953,2)</f>
        <v>0</v>
      </c>
      <c r="X960" s="41">
        <f>ROUND(X959/C953,2)</f>
        <v>0</v>
      </c>
      <c r="Y960" s="41">
        <f>ROUND(Y959/C953,2)</f>
        <v>0</v>
      </c>
      <c r="Z960" s="41">
        <f>ROUND(Z959/C953,2)</f>
        <v>0</v>
      </c>
      <c r="AC960" s="8" t="b">
        <v>0</v>
      </c>
      <c r="AD960" s="8" t="b">
        <v>0</v>
      </c>
      <c r="AE960" s="8" t="b">
        <v>0</v>
      </c>
      <c r="AF960" s="8" t="b">
        <v>0</v>
      </c>
      <c r="AG960" s="8" t="b">
        <v>0</v>
      </c>
      <c r="AH960" s="8" t="b">
        <v>0</v>
      </c>
      <c r="AI960" s="8" t="b">
        <v>0</v>
      </c>
      <c r="AJ960" s="8" t="b">
        <v>0</v>
      </c>
      <c r="AK960" s="8" t="b">
        <v>0</v>
      </c>
      <c r="AL960" s="8" t="b">
        <v>0</v>
      </c>
    </row>
    <row r="961" spans="1:41" ht="90" customHeight="1">
      <c r="A961" s="144"/>
      <c r="B961" s="109"/>
      <c r="C961" s="110"/>
      <c r="D961" s="111" t="s">
        <v>293</v>
      </c>
      <c r="E961" s="111"/>
      <c r="F961" s="39" t="s">
        <v>28</v>
      </c>
      <c r="G961" s="42">
        <f>IF(AC961=FALSE,0,AC961)</f>
        <v>0</v>
      </c>
      <c r="H961" s="42" t="s">
        <v>28</v>
      </c>
      <c r="I961" s="42">
        <f>IF(AD961=FALSE,0,AD961)</f>
        <v>0</v>
      </c>
      <c r="J961" s="42">
        <f>IF(AE961=FALSE,0,AE961)</f>
        <v>0</v>
      </c>
      <c r="K961" s="42" t="s">
        <v>28</v>
      </c>
      <c r="L961" s="42">
        <f>IF(AF961=FALSE,0,AF961)</f>
        <v>722.58</v>
      </c>
      <c r="M961" s="42" t="s">
        <v>28</v>
      </c>
      <c r="N961" s="42" t="s">
        <v>28</v>
      </c>
      <c r="O961" s="42" t="s">
        <v>28</v>
      </c>
      <c r="P961" s="42" t="s">
        <v>28</v>
      </c>
      <c r="Q961" s="42">
        <f>IF(AG961=FALSE,0,AG961)</f>
        <v>261.66000000000003</v>
      </c>
      <c r="R961" s="42" t="s">
        <v>28</v>
      </c>
      <c r="S961" s="42">
        <f>IF(AH961=FALSE,0,AH961)</f>
        <v>0</v>
      </c>
      <c r="T961" s="42" t="s">
        <v>28</v>
      </c>
      <c r="U961" s="42">
        <f>IF(AI961=FALSE,0,AI961)</f>
        <v>0</v>
      </c>
      <c r="V961" s="42">
        <f>IF(AJ961=FALSE,0,AJ961)</f>
        <v>0</v>
      </c>
      <c r="W961" s="42">
        <f>IF(AK961=FALSE,0,AK961)</f>
        <v>0</v>
      </c>
      <c r="X961" s="42" t="s">
        <v>28</v>
      </c>
      <c r="Y961" s="42">
        <f>IF(AL961=FALSE,0,AL961)</f>
        <v>0</v>
      </c>
      <c r="Z961" s="42" t="s">
        <v>28</v>
      </c>
      <c r="AC961" s="8" t="b">
        <v>0</v>
      </c>
      <c r="AD961" s="8" t="b">
        <v>0</v>
      </c>
      <c r="AE961" s="8" t="b">
        <v>0</v>
      </c>
      <c r="AF961" s="8">
        <v>722.58</v>
      </c>
      <c r="AG961" s="8">
        <v>261.66000000000003</v>
      </c>
      <c r="AH961" s="8" t="b">
        <v>0</v>
      </c>
      <c r="AI961" s="8" t="b">
        <v>0</v>
      </c>
      <c r="AJ961" s="8" t="b">
        <v>0</v>
      </c>
      <c r="AK961" s="8" t="b">
        <v>0</v>
      </c>
      <c r="AL961" s="8" t="b">
        <v>0</v>
      </c>
    </row>
    <row r="962" spans="1:41" ht="30" customHeight="1">
      <c r="A962" s="144" t="s">
        <v>30</v>
      </c>
      <c r="B962" s="109" t="s">
        <v>172</v>
      </c>
      <c r="C962" s="110">
        <v>2866.31</v>
      </c>
      <c r="D962" s="109" t="s">
        <v>19</v>
      </c>
      <c r="E962" s="47" t="s">
        <v>20</v>
      </c>
      <c r="F962" s="39">
        <f>G962+I962+J962+L962+Q962+S962+U962+V962+W962+Y962+Z962</f>
        <v>3580537.13</v>
      </c>
      <c r="G962" s="40">
        <v>3580537.13</v>
      </c>
      <c r="H962" s="39">
        <v>0</v>
      </c>
      <c r="I962" s="40">
        <v>0</v>
      </c>
      <c r="J962" s="40">
        <v>0</v>
      </c>
      <c r="K962" s="39">
        <v>0</v>
      </c>
      <c r="L962" s="40">
        <v>0</v>
      </c>
      <c r="M962" s="39">
        <v>0</v>
      </c>
      <c r="N962" s="39">
        <v>0</v>
      </c>
      <c r="O962" s="39">
        <v>0</v>
      </c>
      <c r="P962" s="39">
        <v>0</v>
      </c>
      <c r="Q962" s="40">
        <v>0</v>
      </c>
      <c r="R962" s="39">
        <v>0</v>
      </c>
      <c r="S962" s="40">
        <v>0</v>
      </c>
      <c r="T962" s="39">
        <v>0</v>
      </c>
      <c r="U962" s="40">
        <v>0</v>
      </c>
      <c r="V962" s="40">
        <v>0</v>
      </c>
      <c r="W962" s="40">
        <v>0</v>
      </c>
      <c r="X962" s="39">
        <v>0</v>
      </c>
      <c r="Y962" s="40">
        <v>0</v>
      </c>
      <c r="Z962" s="39">
        <v>0</v>
      </c>
      <c r="AN962" s="6">
        <f>L962-M962</f>
        <v>0</v>
      </c>
    </row>
    <row r="963" spans="1:41" ht="60" customHeight="1">
      <c r="A963" s="144"/>
      <c r="B963" s="109"/>
      <c r="C963" s="110"/>
      <c r="D963" s="109"/>
      <c r="E963" s="47" t="s">
        <v>21</v>
      </c>
      <c r="F963" s="48">
        <v>0</v>
      </c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41" ht="120" customHeight="1">
      <c r="A964" s="144"/>
      <c r="B964" s="109"/>
      <c r="C964" s="110"/>
      <c r="D964" s="109" t="s">
        <v>22</v>
      </c>
      <c r="E964" s="47" t="s">
        <v>23</v>
      </c>
      <c r="F964" s="48">
        <v>0</v>
      </c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41" ht="30" customHeight="1">
      <c r="A965" s="144"/>
      <c r="B965" s="109"/>
      <c r="C965" s="110"/>
      <c r="D965" s="109"/>
      <c r="E965" s="47" t="s">
        <v>24</v>
      </c>
      <c r="F965" s="48">
        <v>0</v>
      </c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41" ht="30" customHeight="1">
      <c r="A966" s="144"/>
      <c r="B966" s="109"/>
      <c r="C966" s="110"/>
      <c r="D966" s="109"/>
      <c r="E966" s="47" t="s">
        <v>25</v>
      </c>
      <c r="F966" s="48">
        <v>0</v>
      </c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41" ht="30" customHeight="1">
      <c r="A967" s="144"/>
      <c r="B967" s="109"/>
      <c r="C967" s="110"/>
      <c r="D967" s="109"/>
      <c r="E967" s="47" t="s">
        <v>26</v>
      </c>
      <c r="F967" s="48">
        <v>0</v>
      </c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41" ht="30" customHeight="1">
      <c r="A968" s="144"/>
      <c r="B968" s="109"/>
      <c r="C968" s="110"/>
      <c r="D968" s="111" t="s">
        <v>27</v>
      </c>
      <c r="E968" s="111"/>
      <c r="F968" s="39">
        <f>F962+F963+F964+F965+F966+F967</f>
        <v>3580537.13</v>
      </c>
      <c r="G968" s="39">
        <f t="shared" ref="G968:Z968" si="415">G962+G963+G964+G965+G966+G967</f>
        <v>3580537.13</v>
      </c>
      <c r="H968" s="39">
        <f t="shared" si="415"/>
        <v>0</v>
      </c>
      <c r="I968" s="39">
        <f t="shared" si="415"/>
        <v>0</v>
      </c>
      <c r="J968" s="39">
        <f t="shared" si="415"/>
        <v>0</v>
      </c>
      <c r="K968" s="39">
        <f t="shared" si="415"/>
        <v>0</v>
      </c>
      <c r="L968" s="39">
        <f t="shared" si="415"/>
        <v>0</v>
      </c>
      <c r="M968" s="39">
        <f t="shared" si="415"/>
        <v>0</v>
      </c>
      <c r="N968" s="39">
        <f t="shared" si="415"/>
        <v>0</v>
      </c>
      <c r="O968" s="39">
        <f t="shared" si="415"/>
        <v>0</v>
      </c>
      <c r="P968" s="39">
        <f t="shared" si="415"/>
        <v>0</v>
      </c>
      <c r="Q968" s="39">
        <f t="shared" si="415"/>
        <v>0</v>
      </c>
      <c r="R968" s="39">
        <f t="shared" si="415"/>
        <v>0</v>
      </c>
      <c r="S968" s="39">
        <f t="shared" si="415"/>
        <v>0</v>
      </c>
      <c r="T968" s="39">
        <f t="shared" si="415"/>
        <v>0</v>
      </c>
      <c r="U968" s="39">
        <f t="shared" si="415"/>
        <v>0</v>
      </c>
      <c r="V968" s="39">
        <f t="shared" si="415"/>
        <v>0</v>
      </c>
      <c r="W968" s="39">
        <f t="shared" si="415"/>
        <v>0</v>
      </c>
      <c r="X968" s="39">
        <f t="shared" si="415"/>
        <v>0</v>
      </c>
      <c r="Y968" s="39">
        <f t="shared" si="415"/>
        <v>0</v>
      </c>
      <c r="Z968" s="39">
        <f t="shared" si="415"/>
        <v>0</v>
      </c>
      <c r="AN968" s="6">
        <f>L968-M968</f>
        <v>0</v>
      </c>
      <c r="AO968" s="14"/>
    </row>
    <row r="969" spans="1:41" s="2" customFormat="1" ht="75" customHeight="1">
      <c r="A969" s="144"/>
      <c r="B969" s="109"/>
      <c r="C969" s="110"/>
      <c r="D969" s="111" t="s">
        <v>292</v>
      </c>
      <c r="E969" s="111"/>
      <c r="F969" s="41">
        <f>ROUND(F968/C962,2)</f>
        <v>1249.18</v>
      </c>
      <c r="G969" s="41">
        <f>ROUND(G968/C962,2)</f>
        <v>1249.18</v>
      </c>
      <c r="H969" s="41">
        <f>ROUND(H968/C962,2)</f>
        <v>0</v>
      </c>
      <c r="I969" s="41">
        <f>ROUND(I968/C962,2)</f>
        <v>0</v>
      </c>
      <c r="J969" s="41">
        <f>ROUND(J968/C962,2)</f>
        <v>0</v>
      </c>
      <c r="K969" s="41">
        <f>ROUND(K968/C962,2)</f>
        <v>0</v>
      </c>
      <c r="L969" s="41">
        <f>ROUND(L968/C962,2)</f>
        <v>0</v>
      </c>
      <c r="M969" s="41">
        <f>ROUND(M968/C962,2)</f>
        <v>0</v>
      </c>
      <c r="N969" s="41">
        <f>ROUND(N968/C962,2)</f>
        <v>0</v>
      </c>
      <c r="O969" s="41">
        <f>ROUND(O968/C962,2)</f>
        <v>0</v>
      </c>
      <c r="P969" s="41">
        <f>ROUND(P968/C962,2)</f>
        <v>0</v>
      </c>
      <c r="Q969" s="41">
        <f>ROUND(Q968/C962,2)</f>
        <v>0</v>
      </c>
      <c r="R969" s="41">
        <f>ROUND(R968/C962,2)</f>
        <v>0</v>
      </c>
      <c r="S969" s="41">
        <f>ROUND(S968/C962,2)</f>
        <v>0</v>
      </c>
      <c r="T969" s="41">
        <f>ROUND(T968/C962,2)</f>
        <v>0</v>
      </c>
      <c r="U969" s="41">
        <f>ROUND(U968/C962,2)</f>
        <v>0</v>
      </c>
      <c r="V969" s="41">
        <f>ROUND(V968/C962,2)</f>
        <v>0</v>
      </c>
      <c r="W969" s="41">
        <f>ROUND(W968/C962,2)</f>
        <v>0</v>
      </c>
      <c r="X969" s="41">
        <f>ROUND(X968/C962,2)</f>
        <v>0</v>
      </c>
      <c r="Y969" s="41">
        <f>ROUND(Y968/C962,2)</f>
        <v>0</v>
      </c>
      <c r="Z969" s="41">
        <f>ROUND(Z968/C962,2)</f>
        <v>0</v>
      </c>
      <c r="AC969" s="8" t="b">
        <v>0</v>
      </c>
      <c r="AD969" s="8" t="b">
        <v>0</v>
      </c>
      <c r="AE969" s="8" t="b">
        <v>0</v>
      </c>
      <c r="AF969" s="8" t="b">
        <v>0</v>
      </c>
      <c r="AG969" s="8" t="b">
        <v>0</v>
      </c>
      <c r="AH969" s="8" t="b">
        <v>0</v>
      </c>
      <c r="AI969" s="8" t="b">
        <v>0</v>
      </c>
      <c r="AJ969" s="8" t="b">
        <v>0</v>
      </c>
      <c r="AK969" s="8" t="b">
        <v>0</v>
      </c>
      <c r="AL969" s="8" t="b">
        <v>0</v>
      </c>
    </row>
    <row r="970" spans="1:41" ht="90" customHeight="1">
      <c r="A970" s="144"/>
      <c r="B970" s="109"/>
      <c r="C970" s="110"/>
      <c r="D970" s="111" t="s">
        <v>293</v>
      </c>
      <c r="E970" s="111"/>
      <c r="F970" s="39" t="s">
        <v>28</v>
      </c>
      <c r="G970" s="42">
        <f>IF(AC970=FALSE,0,AC970)</f>
        <v>1249.18</v>
      </c>
      <c r="H970" s="42" t="s">
        <v>28</v>
      </c>
      <c r="I970" s="42">
        <f>IF(AD970=FALSE,0,AD970)</f>
        <v>0</v>
      </c>
      <c r="J970" s="42">
        <f>IF(AE970=FALSE,0,AE970)</f>
        <v>0</v>
      </c>
      <c r="K970" s="42" t="s">
        <v>28</v>
      </c>
      <c r="L970" s="42">
        <f>IF(AF970=FALSE,0,AF970)</f>
        <v>0</v>
      </c>
      <c r="M970" s="42" t="s">
        <v>28</v>
      </c>
      <c r="N970" s="42" t="s">
        <v>28</v>
      </c>
      <c r="O970" s="42" t="s">
        <v>28</v>
      </c>
      <c r="P970" s="42" t="s">
        <v>28</v>
      </c>
      <c r="Q970" s="42">
        <f>IF(AG970=FALSE,0,AG970)</f>
        <v>0</v>
      </c>
      <c r="R970" s="42" t="s">
        <v>28</v>
      </c>
      <c r="S970" s="42">
        <f>IF(AH970=FALSE,0,AH970)</f>
        <v>0</v>
      </c>
      <c r="T970" s="42" t="s">
        <v>28</v>
      </c>
      <c r="U970" s="42">
        <f>IF(AI970=FALSE,0,AI970)</f>
        <v>0</v>
      </c>
      <c r="V970" s="42">
        <f>IF(AJ970=FALSE,0,AJ970)</f>
        <v>0</v>
      </c>
      <c r="W970" s="42">
        <f>IF(AK970=FALSE,0,AK970)</f>
        <v>0</v>
      </c>
      <c r="X970" s="42" t="s">
        <v>28</v>
      </c>
      <c r="Y970" s="42">
        <f>IF(AL970=FALSE,0,AL970)</f>
        <v>0</v>
      </c>
      <c r="Z970" s="42" t="s">
        <v>28</v>
      </c>
      <c r="AC970" s="8">
        <v>1249.18</v>
      </c>
      <c r="AD970" s="8" t="b">
        <v>0</v>
      </c>
      <c r="AE970" s="8" t="b">
        <v>0</v>
      </c>
      <c r="AF970" s="8" t="b">
        <v>0</v>
      </c>
      <c r="AG970" s="8" t="b">
        <v>0</v>
      </c>
      <c r="AH970" s="8" t="b">
        <v>0</v>
      </c>
      <c r="AI970" s="8" t="b">
        <v>0</v>
      </c>
      <c r="AJ970" s="8" t="b">
        <v>0</v>
      </c>
      <c r="AK970" s="8" t="b">
        <v>0</v>
      </c>
      <c r="AL970" s="8" t="b">
        <v>0</v>
      </c>
    </row>
    <row r="971" spans="1:41" ht="30" customHeight="1">
      <c r="A971" s="144" t="s">
        <v>31</v>
      </c>
      <c r="B971" s="109" t="s">
        <v>303</v>
      </c>
      <c r="C971" s="110">
        <v>4172.3999999999996</v>
      </c>
      <c r="D971" s="109" t="s">
        <v>19</v>
      </c>
      <c r="E971" s="47" t="s">
        <v>20</v>
      </c>
      <c r="F971" s="39">
        <f>G971+I971+J971+L971+Q971+S971+U971+V971+W971+Y971+Z971</f>
        <v>5212078.63</v>
      </c>
      <c r="G971" s="40">
        <v>5212078.63</v>
      </c>
      <c r="H971" s="39">
        <v>0</v>
      </c>
      <c r="I971" s="40">
        <v>0</v>
      </c>
      <c r="J971" s="40">
        <v>0</v>
      </c>
      <c r="K971" s="39">
        <v>0</v>
      </c>
      <c r="L971" s="40">
        <v>0</v>
      </c>
      <c r="M971" s="39">
        <v>0</v>
      </c>
      <c r="N971" s="39">
        <v>0</v>
      </c>
      <c r="O971" s="39">
        <v>0</v>
      </c>
      <c r="P971" s="39">
        <v>0</v>
      </c>
      <c r="Q971" s="40">
        <v>0</v>
      </c>
      <c r="R971" s="39">
        <v>0</v>
      </c>
      <c r="S971" s="40">
        <v>0</v>
      </c>
      <c r="T971" s="39">
        <v>0</v>
      </c>
      <c r="U971" s="40">
        <v>0</v>
      </c>
      <c r="V971" s="40">
        <v>0</v>
      </c>
      <c r="W971" s="40">
        <v>0</v>
      </c>
      <c r="X971" s="39">
        <v>0</v>
      </c>
      <c r="Y971" s="40">
        <v>0</v>
      </c>
      <c r="Z971" s="39">
        <v>0</v>
      </c>
      <c r="AN971" s="6">
        <f>L971-M971</f>
        <v>0</v>
      </c>
    </row>
    <row r="972" spans="1:41" ht="60" customHeight="1">
      <c r="A972" s="144"/>
      <c r="B972" s="109"/>
      <c r="C972" s="110"/>
      <c r="D972" s="109"/>
      <c r="E972" s="47" t="s">
        <v>21</v>
      </c>
      <c r="F972" s="48">
        <v>0</v>
      </c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41" ht="120" customHeight="1">
      <c r="A973" s="144"/>
      <c r="B973" s="109"/>
      <c r="C973" s="110"/>
      <c r="D973" s="109" t="s">
        <v>22</v>
      </c>
      <c r="E973" s="47" t="s">
        <v>23</v>
      </c>
      <c r="F973" s="48">
        <v>0</v>
      </c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41" ht="30" customHeight="1">
      <c r="A974" s="144"/>
      <c r="B974" s="109"/>
      <c r="C974" s="110"/>
      <c r="D974" s="109"/>
      <c r="E974" s="47" t="s">
        <v>24</v>
      </c>
      <c r="F974" s="48">
        <v>0</v>
      </c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41" ht="30" customHeight="1">
      <c r="A975" s="144"/>
      <c r="B975" s="109"/>
      <c r="C975" s="110"/>
      <c r="D975" s="109"/>
      <c r="E975" s="47" t="s">
        <v>25</v>
      </c>
      <c r="F975" s="48">
        <v>0</v>
      </c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41" ht="30" customHeight="1">
      <c r="A976" s="144"/>
      <c r="B976" s="109"/>
      <c r="C976" s="110"/>
      <c r="D976" s="109"/>
      <c r="E976" s="47" t="s">
        <v>26</v>
      </c>
      <c r="F976" s="48">
        <v>0</v>
      </c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41" ht="30" customHeight="1">
      <c r="A977" s="144"/>
      <c r="B977" s="109"/>
      <c r="C977" s="110"/>
      <c r="D977" s="111" t="s">
        <v>27</v>
      </c>
      <c r="E977" s="111"/>
      <c r="F977" s="39">
        <f>F971+F972+F973+F974+F975+F976</f>
        <v>5212078.63</v>
      </c>
      <c r="G977" s="39">
        <f t="shared" ref="G977:Z977" si="416">G971+G972+G973+G974+G975+G976</f>
        <v>5212078.63</v>
      </c>
      <c r="H977" s="39">
        <f t="shared" si="416"/>
        <v>0</v>
      </c>
      <c r="I977" s="39">
        <f t="shared" si="416"/>
        <v>0</v>
      </c>
      <c r="J977" s="39">
        <f t="shared" si="416"/>
        <v>0</v>
      </c>
      <c r="K977" s="39">
        <f t="shared" si="416"/>
        <v>0</v>
      </c>
      <c r="L977" s="39">
        <f t="shared" si="416"/>
        <v>0</v>
      </c>
      <c r="M977" s="39">
        <f t="shared" si="416"/>
        <v>0</v>
      </c>
      <c r="N977" s="39">
        <f t="shared" si="416"/>
        <v>0</v>
      </c>
      <c r="O977" s="39">
        <f t="shared" si="416"/>
        <v>0</v>
      </c>
      <c r="P977" s="39">
        <f t="shared" si="416"/>
        <v>0</v>
      </c>
      <c r="Q977" s="39">
        <f t="shared" si="416"/>
        <v>0</v>
      </c>
      <c r="R977" s="39">
        <f t="shared" si="416"/>
        <v>0</v>
      </c>
      <c r="S977" s="39">
        <f t="shared" si="416"/>
        <v>0</v>
      </c>
      <c r="T977" s="39">
        <f t="shared" si="416"/>
        <v>0</v>
      </c>
      <c r="U977" s="39">
        <f t="shared" si="416"/>
        <v>0</v>
      </c>
      <c r="V977" s="39">
        <f t="shared" si="416"/>
        <v>0</v>
      </c>
      <c r="W977" s="39">
        <f t="shared" si="416"/>
        <v>0</v>
      </c>
      <c r="X977" s="39">
        <f t="shared" si="416"/>
        <v>0</v>
      </c>
      <c r="Y977" s="39">
        <f t="shared" si="416"/>
        <v>0</v>
      </c>
      <c r="Z977" s="39">
        <f t="shared" si="416"/>
        <v>0</v>
      </c>
      <c r="AN977" s="6">
        <f>L977-M977</f>
        <v>0</v>
      </c>
      <c r="AO977" s="14"/>
    </row>
    <row r="978" spans="1:41" ht="75" customHeight="1">
      <c r="A978" s="144"/>
      <c r="B978" s="109"/>
      <c r="C978" s="110"/>
      <c r="D978" s="111" t="s">
        <v>292</v>
      </c>
      <c r="E978" s="111"/>
      <c r="F978" s="41">
        <f>ROUND(F977/C971,2)</f>
        <v>1249.18</v>
      </c>
      <c r="G978" s="41">
        <f>ROUND(G977/C971,2)</f>
        <v>1249.18</v>
      </c>
      <c r="H978" s="41">
        <f>ROUND(H977/C971,2)</f>
        <v>0</v>
      </c>
      <c r="I978" s="41">
        <f>ROUND(I977/C971,2)</f>
        <v>0</v>
      </c>
      <c r="J978" s="41">
        <f>ROUND(J977/C971,2)</f>
        <v>0</v>
      </c>
      <c r="K978" s="41">
        <f>ROUND(K977/C971,2)</f>
        <v>0</v>
      </c>
      <c r="L978" s="41">
        <f>ROUND(L977/C971,2)</f>
        <v>0</v>
      </c>
      <c r="M978" s="41">
        <f>ROUND(M977/C971,2)</f>
        <v>0</v>
      </c>
      <c r="N978" s="41">
        <f>ROUND(N977/C971,2)</f>
        <v>0</v>
      </c>
      <c r="O978" s="41">
        <f>ROUND(O977/C971,2)</f>
        <v>0</v>
      </c>
      <c r="P978" s="41">
        <f>ROUND(P977/C971,2)</f>
        <v>0</v>
      </c>
      <c r="Q978" s="41">
        <f>ROUND(Q977/C971,2)</f>
        <v>0</v>
      </c>
      <c r="R978" s="41">
        <f>ROUND(R977/C971,2)</f>
        <v>0</v>
      </c>
      <c r="S978" s="41">
        <f>ROUND(S977/C971,2)</f>
        <v>0</v>
      </c>
      <c r="T978" s="41">
        <f>ROUND(T977/C971,2)</f>
        <v>0</v>
      </c>
      <c r="U978" s="41">
        <f>ROUND(U977/C971,2)</f>
        <v>0</v>
      </c>
      <c r="V978" s="41">
        <f>ROUND(V977/C971,2)</f>
        <v>0</v>
      </c>
      <c r="W978" s="41">
        <f>ROUND(W977/C971,2)</f>
        <v>0</v>
      </c>
      <c r="X978" s="41">
        <f>ROUND(X977/C971,2)</f>
        <v>0</v>
      </c>
      <c r="Y978" s="41">
        <f>ROUND(Y977/C971,2)</f>
        <v>0</v>
      </c>
      <c r="Z978" s="41">
        <f>ROUND(Z977/C971,2)</f>
        <v>0</v>
      </c>
      <c r="AC978" s="8" t="b">
        <v>0</v>
      </c>
      <c r="AD978" s="8" t="b">
        <v>0</v>
      </c>
      <c r="AE978" s="8" t="b">
        <v>0</v>
      </c>
      <c r="AF978" s="8" t="b">
        <v>0</v>
      </c>
      <c r="AG978" s="8" t="b">
        <v>0</v>
      </c>
      <c r="AH978" s="8" t="b">
        <v>0</v>
      </c>
      <c r="AI978" s="8" t="b">
        <v>0</v>
      </c>
      <c r="AJ978" s="8" t="b">
        <v>0</v>
      </c>
      <c r="AK978" s="8" t="b">
        <v>0</v>
      </c>
      <c r="AL978" s="8" t="b">
        <v>0</v>
      </c>
    </row>
    <row r="979" spans="1:41" ht="90" customHeight="1">
      <c r="A979" s="144"/>
      <c r="B979" s="109"/>
      <c r="C979" s="110"/>
      <c r="D979" s="111" t="s">
        <v>293</v>
      </c>
      <c r="E979" s="111"/>
      <c r="F979" s="39" t="s">
        <v>28</v>
      </c>
      <c r="G979" s="42">
        <f>IF(AC979=FALSE,0,AC979)</f>
        <v>1249.18</v>
      </c>
      <c r="H979" s="42" t="s">
        <v>28</v>
      </c>
      <c r="I979" s="42">
        <f>IF(AD979=FALSE,0,AD979)</f>
        <v>0</v>
      </c>
      <c r="J979" s="42">
        <f>IF(AE979=FALSE,0,AE979)</f>
        <v>0</v>
      </c>
      <c r="K979" s="42" t="s">
        <v>28</v>
      </c>
      <c r="L979" s="42">
        <f>IF(AF979=FALSE,0,AF979)</f>
        <v>0</v>
      </c>
      <c r="M979" s="42" t="s">
        <v>28</v>
      </c>
      <c r="N979" s="42" t="s">
        <v>28</v>
      </c>
      <c r="O979" s="42" t="s">
        <v>28</v>
      </c>
      <c r="P979" s="42" t="s">
        <v>28</v>
      </c>
      <c r="Q979" s="42">
        <f>IF(AG979=FALSE,0,AG979)</f>
        <v>0</v>
      </c>
      <c r="R979" s="42" t="s">
        <v>28</v>
      </c>
      <c r="S979" s="42">
        <f>IF(AH979=FALSE,0,AH979)</f>
        <v>0</v>
      </c>
      <c r="T979" s="42" t="s">
        <v>28</v>
      </c>
      <c r="U979" s="42">
        <f>IF(AI979=FALSE,0,AI979)</f>
        <v>0</v>
      </c>
      <c r="V979" s="42">
        <f>IF(AJ979=FALSE,0,AJ979)</f>
        <v>0</v>
      </c>
      <c r="W979" s="42">
        <f>IF(AK979=FALSE,0,AK979)</f>
        <v>0</v>
      </c>
      <c r="X979" s="42" t="s">
        <v>28</v>
      </c>
      <c r="Y979" s="42">
        <f>IF(AL979=FALSE,0,AL979)</f>
        <v>0</v>
      </c>
      <c r="Z979" s="42" t="s">
        <v>28</v>
      </c>
      <c r="AC979" s="8">
        <v>1249.18</v>
      </c>
      <c r="AD979" s="8" t="b">
        <v>0</v>
      </c>
      <c r="AE979" s="8" t="b">
        <v>0</v>
      </c>
      <c r="AF979" s="8" t="b">
        <v>0</v>
      </c>
      <c r="AG979" s="8" t="b">
        <v>0</v>
      </c>
      <c r="AH979" s="8" t="b">
        <v>0</v>
      </c>
      <c r="AI979" s="8" t="b">
        <v>0</v>
      </c>
      <c r="AJ979" s="8" t="b">
        <v>0</v>
      </c>
      <c r="AK979" s="8" t="b">
        <v>0</v>
      </c>
      <c r="AL979" s="8" t="b">
        <v>0</v>
      </c>
    </row>
    <row r="980" spans="1:41" ht="30" customHeight="1">
      <c r="A980" s="144" t="s">
        <v>32</v>
      </c>
      <c r="B980" s="109" t="s">
        <v>174</v>
      </c>
      <c r="C980" s="110">
        <v>2699</v>
      </c>
      <c r="D980" s="109" t="s">
        <v>19</v>
      </c>
      <c r="E980" s="47" t="s">
        <v>20</v>
      </c>
      <c r="F980" s="39">
        <v>1757804.72</v>
      </c>
      <c r="G980" s="40">
        <v>0</v>
      </c>
      <c r="H980" s="39">
        <v>0</v>
      </c>
      <c r="I980" s="40">
        <v>0</v>
      </c>
      <c r="J980" s="39">
        <v>1757804.72</v>
      </c>
      <c r="K980" s="39">
        <v>50000</v>
      </c>
      <c r="L980" s="40">
        <v>0</v>
      </c>
      <c r="M980" s="39">
        <v>0</v>
      </c>
      <c r="N980" s="39">
        <v>0</v>
      </c>
      <c r="O980" s="39">
        <v>0</v>
      </c>
      <c r="P980" s="39">
        <v>0</v>
      </c>
      <c r="Q980" s="40">
        <v>0</v>
      </c>
      <c r="R980" s="39">
        <v>0</v>
      </c>
      <c r="S980" s="40">
        <v>0</v>
      </c>
      <c r="T980" s="39">
        <v>0</v>
      </c>
      <c r="U980" s="40">
        <v>0</v>
      </c>
      <c r="V980" s="40">
        <v>0</v>
      </c>
      <c r="W980" s="40">
        <v>0</v>
      </c>
      <c r="X980" s="39">
        <v>0</v>
      </c>
      <c r="Y980" s="40">
        <v>0</v>
      </c>
      <c r="Z980" s="39">
        <v>0</v>
      </c>
      <c r="AN980" s="6">
        <f>L980-M980</f>
        <v>0</v>
      </c>
    </row>
    <row r="981" spans="1:41" ht="60" customHeight="1">
      <c r="A981" s="144"/>
      <c r="B981" s="109"/>
      <c r="C981" s="110"/>
      <c r="D981" s="109"/>
      <c r="E981" s="47" t="s">
        <v>21</v>
      </c>
      <c r="F981" s="48">
        <v>0</v>
      </c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41" ht="120" customHeight="1">
      <c r="A982" s="144"/>
      <c r="B982" s="109"/>
      <c r="C982" s="110"/>
      <c r="D982" s="109" t="s">
        <v>22</v>
      </c>
      <c r="E982" s="47" t="s">
        <v>23</v>
      </c>
      <c r="F982" s="48">
        <v>0</v>
      </c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41" ht="30" customHeight="1">
      <c r="A983" s="144"/>
      <c r="B983" s="109"/>
      <c r="C983" s="110"/>
      <c r="D983" s="109"/>
      <c r="E983" s="47" t="s">
        <v>24</v>
      </c>
      <c r="F983" s="48">
        <v>0</v>
      </c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41" ht="30" customHeight="1">
      <c r="A984" s="144"/>
      <c r="B984" s="109"/>
      <c r="C984" s="110"/>
      <c r="D984" s="109"/>
      <c r="E984" s="47" t="s">
        <v>25</v>
      </c>
      <c r="F984" s="48">
        <v>0</v>
      </c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41" ht="30" customHeight="1">
      <c r="A985" s="144"/>
      <c r="B985" s="109"/>
      <c r="C985" s="110"/>
      <c r="D985" s="109"/>
      <c r="E985" s="47" t="s">
        <v>26</v>
      </c>
      <c r="F985" s="48">
        <v>0</v>
      </c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41" ht="30" customHeight="1">
      <c r="A986" s="144"/>
      <c r="B986" s="109"/>
      <c r="C986" s="110"/>
      <c r="D986" s="111" t="s">
        <v>27</v>
      </c>
      <c r="E986" s="111"/>
      <c r="F986" s="39">
        <f>J986</f>
        <v>1757804.72</v>
      </c>
      <c r="G986" s="39">
        <f t="shared" ref="G986:Z986" si="417">G980+G981+G982+G983+G984+G985</f>
        <v>0</v>
      </c>
      <c r="H986" s="39">
        <f t="shared" si="417"/>
        <v>0</v>
      </c>
      <c r="I986" s="39">
        <f t="shared" si="417"/>
        <v>0</v>
      </c>
      <c r="J986" s="39">
        <f>C980*J987</f>
        <v>1757804.72</v>
      </c>
      <c r="K986" s="39">
        <f t="shared" si="417"/>
        <v>50000</v>
      </c>
      <c r="L986" s="39">
        <f t="shared" si="417"/>
        <v>0</v>
      </c>
      <c r="M986" s="39">
        <f t="shared" si="417"/>
        <v>0</v>
      </c>
      <c r="N986" s="39">
        <f t="shared" si="417"/>
        <v>0</v>
      </c>
      <c r="O986" s="39">
        <f t="shared" si="417"/>
        <v>0</v>
      </c>
      <c r="P986" s="39">
        <f t="shared" si="417"/>
        <v>0</v>
      </c>
      <c r="Q986" s="39">
        <f t="shared" si="417"/>
        <v>0</v>
      </c>
      <c r="R986" s="39">
        <f t="shared" si="417"/>
        <v>0</v>
      </c>
      <c r="S986" s="39">
        <f t="shared" si="417"/>
        <v>0</v>
      </c>
      <c r="T986" s="39">
        <f t="shared" si="417"/>
        <v>0</v>
      </c>
      <c r="U986" s="39">
        <f t="shared" si="417"/>
        <v>0</v>
      </c>
      <c r="V986" s="39">
        <f t="shared" si="417"/>
        <v>0</v>
      </c>
      <c r="W986" s="39">
        <f t="shared" si="417"/>
        <v>0</v>
      </c>
      <c r="X986" s="39">
        <f t="shared" si="417"/>
        <v>0</v>
      </c>
      <c r="Y986" s="39">
        <f t="shared" si="417"/>
        <v>0</v>
      </c>
      <c r="Z986" s="39">
        <f t="shared" si="417"/>
        <v>0</v>
      </c>
      <c r="AN986" s="6">
        <f>L986-M986</f>
        <v>0</v>
      </c>
      <c r="AO986" s="14"/>
    </row>
    <row r="987" spans="1:41" s="2" customFormat="1" ht="75" customHeight="1">
      <c r="A987" s="144"/>
      <c r="B987" s="109"/>
      <c r="C987" s="110"/>
      <c r="D987" s="111" t="s">
        <v>292</v>
      </c>
      <c r="E987" s="111"/>
      <c r="F987" s="41">
        <f>ROUND(F986/C980,2)</f>
        <v>651.28</v>
      </c>
      <c r="G987" s="41">
        <f>ROUND(G986/C980,2)</f>
        <v>0</v>
      </c>
      <c r="H987" s="41">
        <f>ROUND(H986/C980,2)</f>
        <v>0</v>
      </c>
      <c r="I987" s="41">
        <f>ROUND(I986/C980,2)</f>
        <v>0</v>
      </c>
      <c r="J987" s="41">
        <v>651.28</v>
      </c>
      <c r="K987" s="41">
        <f>ROUND(K986/C980,2)</f>
        <v>18.53</v>
      </c>
      <c r="L987" s="41">
        <f>ROUND(L986/C980,2)</f>
        <v>0</v>
      </c>
      <c r="M987" s="41">
        <f>ROUND(M986/C980,2)</f>
        <v>0</v>
      </c>
      <c r="N987" s="41">
        <f>ROUND(N986/C980,2)</f>
        <v>0</v>
      </c>
      <c r="O987" s="41">
        <f>ROUND(O986/C980,2)</f>
        <v>0</v>
      </c>
      <c r="P987" s="41">
        <f>ROUND(P986/C980,2)</f>
        <v>0</v>
      </c>
      <c r="Q987" s="41">
        <f>ROUND(Q986/C980,2)</f>
        <v>0</v>
      </c>
      <c r="R987" s="41">
        <f>ROUND(R986/C980,2)</f>
        <v>0</v>
      </c>
      <c r="S987" s="41">
        <f>ROUND(S986/C980,2)</f>
        <v>0</v>
      </c>
      <c r="T987" s="41">
        <f>ROUND(T986/C980,2)</f>
        <v>0</v>
      </c>
      <c r="U987" s="41">
        <f>ROUND(U986/C980,2)</f>
        <v>0</v>
      </c>
      <c r="V987" s="41">
        <f>ROUND(V986/C980,2)</f>
        <v>0</v>
      </c>
      <c r="W987" s="41">
        <f>ROUND(W986/C980,2)</f>
        <v>0</v>
      </c>
      <c r="X987" s="41">
        <f>ROUND(X986/C980,2)</f>
        <v>0</v>
      </c>
      <c r="Y987" s="41">
        <f>ROUND(Y986/C980,2)</f>
        <v>0</v>
      </c>
      <c r="Z987" s="41">
        <f>ROUND(Z986/C980,2)</f>
        <v>0</v>
      </c>
      <c r="AC987" s="8" t="b">
        <v>0</v>
      </c>
      <c r="AD987" s="8" t="b">
        <v>0</v>
      </c>
      <c r="AE987" s="8" t="b">
        <v>0</v>
      </c>
      <c r="AF987" s="8" t="b">
        <v>0</v>
      </c>
      <c r="AG987" s="8" t="b">
        <v>0</v>
      </c>
      <c r="AH987" s="8" t="b">
        <v>0</v>
      </c>
      <c r="AI987" s="8" t="b">
        <v>0</v>
      </c>
      <c r="AJ987" s="8" t="b">
        <v>0</v>
      </c>
      <c r="AK987" s="8" t="b">
        <v>0</v>
      </c>
      <c r="AL987" s="8" t="b">
        <v>0</v>
      </c>
    </row>
    <row r="988" spans="1:41" ht="90" customHeight="1">
      <c r="A988" s="144"/>
      <c r="B988" s="109"/>
      <c r="C988" s="110"/>
      <c r="D988" s="111" t="s">
        <v>293</v>
      </c>
      <c r="E988" s="111"/>
      <c r="F988" s="39" t="s">
        <v>28</v>
      </c>
      <c r="G988" s="42">
        <v>0</v>
      </c>
      <c r="H988" s="42" t="s">
        <v>28</v>
      </c>
      <c r="I988" s="42">
        <f>IF(AD988=FALSE,0,AD988)</f>
        <v>0</v>
      </c>
      <c r="J988" s="42">
        <v>974.64</v>
      </c>
      <c r="K988" s="42" t="s">
        <v>28</v>
      </c>
      <c r="L988" s="42">
        <f>IF(AF988=FALSE,0,AF988)</f>
        <v>0</v>
      </c>
      <c r="M988" s="42" t="s">
        <v>28</v>
      </c>
      <c r="N988" s="42" t="s">
        <v>28</v>
      </c>
      <c r="O988" s="42" t="s">
        <v>28</v>
      </c>
      <c r="P988" s="42" t="s">
        <v>28</v>
      </c>
      <c r="Q988" s="42">
        <f>IF(AG988=FALSE,0,AG988)</f>
        <v>0</v>
      </c>
      <c r="R988" s="42" t="s">
        <v>28</v>
      </c>
      <c r="S988" s="42">
        <f>IF(AH988=FALSE,0,AH988)</f>
        <v>0</v>
      </c>
      <c r="T988" s="42" t="s">
        <v>28</v>
      </c>
      <c r="U988" s="42">
        <f>IF(AI988=FALSE,0,AI988)</f>
        <v>0</v>
      </c>
      <c r="V988" s="42">
        <f>IF(AJ988=FALSE,0,AJ988)</f>
        <v>0</v>
      </c>
      <c r="W988" s="42">
        <f>IF(AK988=FALSE,0,AK988)</f>
        <v>0</v>
      </c>
      <c r="X988" s="42" t="s">
        <v>28</v>
      </c>
      <c r="Y988" s="42">
        <f>IF(AL988=FALSE,0,AL988)</f>
        <v>0</v>
      </c>
      <c r="Z988" s="42" t="s">
        <v>28</v>
      </c>
      <c r="AC988" s="8">
        <v>1249.18</v>
      </c>
      <c r="AD988" s="8" t="b">
        <v>0</v>
      </c>
      <c r="AE988" s="8" t="b">
        <v>0</v>
      </c>
      <c r="AF988" s="8" t="b">
        <v>0</v>
      </c>
      <c r="AG988" s="8" t="b">
        <v>0</v>
      </c>
      <c r="AH988" s="8" t="b">
        <v>0</v>
      </c>
      <c r="AI988" s="8" t="b">
        <v>0</v>
      </c>
      <c r="AJ988" s="8" t="b">
        <v>0</v>
      </c>
      <c r="AK988" s="8" t="b">
        <v>0</v>
      </c>
      <c r="AL988" s="8" t="b">
        <v>0</v>
      </c>
    </row>
    <row r="989" spans="1:41" ht="30" customHeight="1">
      <c r="A989" s="144" t="s">
        <v>33</v>
      </c>
      <c r="B989" s="109" t="s">
        <v>304</v>
      </c>
      <c r="C989" s="110">
        <v>6379.1</v>
      </c>
      <c r="D989" s="109" t="s">
        <v>19</v>
      </c>
      <c r="E989" s="47" t="s">
        <v>20</v>
      </c>
      <c r="F989" s="39">
        <f>G989+I989+J989+L989+Q989+S989+U989+V989+W989+Y989+Z989</f>
        <v>6278565.3900000006</v>
      </c>
      <c r="G989" s="40">
        <v>0</v>
      </c>
      <c r="H989" s="39">
        <v>0</v>
      </c>
      <c r="I989" s="40">
        <v>0</v>
      </c>
      <c r="J989" s="40">
        <v>0</v>
      </c>
      <c r="K989" s="39">
        <v>0</v>
      </c>
      <c r="L989" s="40">
        <v>4609410.08</v>
      </c>
      <c r="M989" s="39">
        <v>4609410.08</v>
      </c>
      <c r="N989" s="39">
        <v>700000</v>
      </c>
      <c r="O989" s="39">
        <v>0</v>
      </c>
      <c r="P989" s="39">
        <v>0</v>
      </c>
      <c r="Q989" s="40">
        <v>1669155.31</v>
      </c>
      <c r="R989" s="39">
        <v>500000</v>
      </c>
      <c r="S989" s="40">
        <v>0</v>
      </c>
      <c r="T989" s="39">
        <v>0</v>
      </c>
      <c r="U989" s="40">
        <v>0</v>
      </c>
      <c r="V989" s="40">
        <v>0</v>
      </c>
      <c r="W989" s="40">
        <v>0</v>
      </c>
      <c r="X989" s="39">
        <v>0</v>
      </c>
      <c r="Y989" s="40">
        <v>0</v>
      </c>
      <c r="Z989" s="39">
        <v>0</v>
      </c>
      <c r="AN989" s="6">
        <f>L989-M989</f>
        <v>0</v>
      </c>
    </row>
    <row r="990" spans="1:41" ht="60" customHeight="1">
      <c r="A990" s="144"/>
      <c r="B990" s="109"/>
      <c r="C990" s="110"/>
      <c r="D990" s="109"/>
      <c r="E990" s="47" t="s">
        <v>21</v>
      </c>
      <c r="F990" s="48">
        <v>0</v>
      </c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41" ht="120" customHeight="1">
      <c r="A991" s="144"/>
      <c r="B991" s="109"/>
      <c r="C991" s="110"/>
      <c r="D991" s="109" t="s">
        <v>22</v>
      </c>
      <c r="E991" s="47" t="s">
        <v>23</v>
      </c>
      <c r="F991" s="48">
        <v>0</v>
      </c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41" ht="30" customHeight="1">
      <c r="A992" s="144"/>
      <c r="B992" s="109"/>
      <c r="C992" s="110"/>
      <c r="D992" s="109"/>
      <c r="E992" s="47" t="s">
        <v>24</v>
      </c>
      <c r="F992" s="48">
        <v>0</v>
      </c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41" ht="30" customHeight="1">
      <c r="A993" s="144"/>
      <c r="B993" s="109"/>
      <c r="C993" s="110"/>
      <c r="D993" s="109"/>
      <c r="E993" s="47" t="s">
        <v>25</v>
      </c>
      <c r="F993" s="48">
        <v>0</v>
      </c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41" ht="30" customHeight="1">
      <c r="A994" s="144"/>
      <c r="B994" s="109"/>
      <c r="C994" s="110"/>
      <c r="D994" s="109"/>
      <c r="E994" s="47" t="s">
        <v>26</v>
      </c>
      <c r="F994" s="48">
        <v>0</v>
      </c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41" ht="30" customHeight="1">
      <c r="A995" s="144"/>
      <c r="B995" s="109"/>
      <c r="C995" s="110"/>
      <c r="D995" s="111" t="s">
        <v>27</v>
      </c>
      <c r="E995" s="111"/>
      <c r="F995" s="39">
        <f>F989+F990+F991+F992+F993+F994</f>
        <v>6278565.3900000006</v>
      </c>
      <c r="G995" s="39">
        <f t="shared" ref="G995:Z995" si="418">G989+G990+G991+G992+G993+G994</f>
        <v>0</v>
      </c>
      <c r="H995" s="39">
        <f t="shared" si="418"/>
        <v>0</v>
      </c>
      <c r="I995" s="39">
        <f t="shared" si="418"/>
        <v>0</v>
      </c>
      <c r="J995" s="39">
        <f t="shared" si="418"/>
        <v>0</v>
      </c>
      <c r="K995" s="39">
        <f t="shared" si="418"/>
        <v>0</v>
      </c>
      <c r="L995" s="39">
        <f t="shared" si="418"/>
        <v>4609410.08</v>
      </c>
      <c r="M995" s="39">
        <f t="shared" si="418"/>
        <v>4609410.08</v>
      </c>
      <c r="N995" s="39">
        <f t="shared" si="418"/>
        <v>700000</v>
      </c>
      <c r="O995" s="39">
        <f t="shared" si="418"/>
        <v>0</v>
      </c>
      <c r="P995" s="39">
        <f t="shared" si="418"/>
        <v>0</v>
      </c>
      <c r="Q995" s="39">
        <f t="shared" si="418"/>
        <v>1669155.31</v>
      </c>
      <c r="R995" s="39">
        <f t="shared" si="418"/>
        <v>500000</v>
      </c>
      <c r="S995" s="39">
        <f t="shared" si="418"/>
        <v>0</v>
      </c>
      <c r="T995" s="39">
        <f t="shared" si="418"/>
        <v>0</v>
      </c>
      <c r="U995" s="39">
        <f t="shared" si="418"/>
        <v>0</v>
      </c>
      <c r="V995" s="39">
        <f t="shared" si="418"/>
        <v>0</v>
      </c>
      <c r="W995" s="39">
        <f t="shared" si="418"/>
        <v>0</v>
      </c>
      <c r="X995" s="39">
        <f t="shared" si="418"/>
        <v>0</v>
      </c>
      <c r="Y995" s="39">
        <f t="shared" si="418"/>
        <v>0</v>
      </c>
      <c r="Z995" s="39">
        <f t="shared" si="418"/>
        <v>0</v>
      </c>
      <c r="AN995" s="6">
        <f>L995-M995</f>
        <v>0</v>
      </c>
      <c r="AO995" s="14"/>
    </row>
    <row r="996" spans="1:41" ht="75" customHeight="1">
      <c r="A996" s="144"/>
      <c r="B996" s="109"/>
      <c r="C996" s="110"/>
      <c r="D996" s="111" t="s">
        <v>292</v>
      </c>
      <c r="E996" s="111"/>
      <c r="F996" s="41">
        <f>ROUND(F995/C989,2)</f>
        <v>984.24</v>
      </c>
      <c r="G996" s="41">
        <f>ROUND(G995/C989,2)</f>
        <v>0</v>
      </c>
      <c r="H996" s="41">
        <f>ROUND(H995/C989,2)</f>
        <v>0</v>
      </c>
      <c r="I996" s="41">
        <f>ROUND(I995/C989,2)</f>
        <v>0</v>
      </c>
      <c r="J996" s="41">
        <f>ROUND(J995/C989,2)</f>
        <v>0</v>
      </c>
      <c r="K996" s="41">
        <f>ROUND(K995/C989,2)</f>
        <v>0</v>
      </c>
      <c r="L996" s="41">
        <f>ROUND(L995/C989,2)</f>
        <v>722.58</v>
      </c>
      <c r="M996" s="41">
        <f>ROUND(M995/C989,2)</f>
        <v>722.58</v>
      </c>
      <c r="N996" s="41">
        <f>ROUND(N995/C989,2)</f>
        <v>109.73</v>
      </c>
      <c r="O996" s="41">
        <f>ROUND(O995/C989,2)</f>
        <v>0</v>
      </c>
      <c r="P996" s="41">
        <f>ROUND(P995/C989,2)</f>
        <v>0</v>
      </c>
      <c r="Q996" s="41">
        <f>ROUND(Q995/C989,2)</f>
        <v>261.66000000000003</v>
      </c>
      <c r="R996" s="41">
        <f>ROUND(R995/C989,2)</f>
        <v>78.38</v>
      </c>
      <c r="S996" s="41">
        <f>ROUND(S995/C989,2)</f>
        <v>0</v>
      </c>
      <c r="T996" s="41">
        <f>ROUND(T995/C989,2)</f>
        <v>0</v>
      </c>
      <c r="U996" s="41">
        <f>ROUND(U995/C989,2)</f>
        <v>0</v>
      </c>
      <c r="V996" s="41">
        <f>ROUND(V995/C989,2)</f>
        <v>0</v>
      </c>
      <c r="W996" s="41">
        <f>ROUND(W995/C989,2)</f>
        <v>0</v>
      </c>
      <c r="X996" s="41">
        <f>ROUND(X995/C989,2)</f>
        <v>0</v>
      </c>
      <c r="Y996" s="41">
        <f>ROUND(Y995/C989,2)</f>
        <v>0</v>
      </c>
      <c r="Z996" s="41">
        <f>ROUND(Z995/C989,2)</f>
        <v>0</v>
      </c>
      <c r="AC996" s="8" t="b">
        <v>0</v>
      </c>
      <c r="AD996" s="8" t="b">
        <v>0</v>
      </c>
      <c r="AE996" s="8" t="b">
        <v>0</v>
      </c>
      <c r="AF996" s="8" t="b">
        <v>0</v>
      </c>
      <c r="AG996" s="8" t="b">
        <v>0</v>
      </c>
      <c r="AH996" s="8" t="b">
        <v>0</v>
      </c>
      <c r="AI996" s="8" t="b">
        <v>0</v>
      </c>
      <c r="AJ996" s="8" t="b">
        <v>0</v>
      </c>
      <c r="AK996" s="8" t="b">
        <v>0</v>
      </c>
      <c r="AL996" s="8" t="b">
        <v>0</v>
      </c>
    </row>
    <row r="997" spans="1:41" ht="90" customHeight="1">
      <c r="A997" s="144"/>
      <c r="B997" s="109"/>
      <c r="C997" s="110"/>
      <c r="D997" s="111" t="s">
        <v>293</v>
      </c>
      <c r="E997" s="111"/>
      <c r="F997" s="39" t="s">
        <v>28</v>
      </c>
      <c r="G997" s="42">
        <f>IF(AC997=FALSE,0,AC997)</f>
        <v>0</v>
      </c>
      <c r="H997" s="42" t="s">
        <v>28</v>
      </c>
      <c r="I997" s="42">
        <f>IF(AD997=FALSE,0,AD997)</f>
        <v>0</v>
      </c>
      <c r="J997" s="42">
        <f>IF(AE997=FALSE,0,AE997)</f>
        <v>0</v>
      </c>
      <c r="K997" s="42" t="s">
        <v>28</v>
      </c>
      <c r="L997" s="42">
        <f>IF(AF997=FALSE,0,AF997)</f>
        <v>722.58</v>
      </c>
      <c r="M997" s="42" t="s">
        <v>28</v>
      </c>
      <c r="N997" s="42" t="s">
        <v>28</v>
      </c>
      <c r="O997" s="42" t="s">
        <v>28</v>
      </c>
      <c r="P997" s="42" t="s">
        <v>28</v>
      </c>
      <c r="Q997" s="42">
        <f>IF(AG997=FALSE,0,AG997)</f>
        <v>261.66000000000003</v>
      </c>
      <c r="R997" s="42" t="s">
        <v>28</v>
      </c>
      <c r="S997" s="42">
        <f>IF(AH997=FALSE,0,AH997)</f>
        <v>0</v>
      </c>
      <c r="T997" s="42" t="s">
        <v>28</v>
      </c>
      <c r="U997" s="42">
        <f>IF(AI997=FALSE,0,AI997)</f>
        <v>0</v>
      </c>
      <c r="V997" s="42">
        <f>IF(AJ997=FALSE,0,AJ997)</f>
        <v>0</v>
      </c>
      <c r="W997" s="42">
        <f>IF(AK997=FALSE,0,AK997)</f>
        <v>0</v>
      </c>
      <c r="X997" s="42" t="s">
        <v>28</v>
      </c>
      <c r="Y997" s="42">
        <f>IF(AL997=FALSE,0,AL997)</f>
        <v>0</v>
      </c>
      <c r="Z997" s="42" t="s">
        <v>28</v>
      </c>
      <c r="AC997" s="8" t="b">
        <v>0</v>
      </c>
      <c r="AD997" s="8" t="b">
        <v>0</v>
      </c>
      <c r="AE997" s="8" t="b">
        <v>0</v>
      </c>
      <c r="AF997" s="8">
        <v>722.58</v>
      </c>
      <c r="AG997" s="8">
        <v>261.66000000000003</v>
      </c>
      <c r="AH997" s="8" t="b">
        <v>0</v>
      </c>
      <c r="AI997" s="8" t="b">
        <v>0</v>
      </c>
      <c r="AJ997" s="8" t="b">
        <v>0</v>
      </c>
      <c r="AK997" s="8" t="b">
        <v>0</v>
      </c>
      <c r="AL997" s="8" t="b">
        <v>0</v>
      </c>
    </row>
    <row r="998" spans="1:41" ht="30" customHeight="1">
      <c r="A998" s="144" t="s">
        <v>34</v>
      </c>
      <c r="B998" s="109" t="s">
        <v>176</v>
      </c>
      <c r="C998" s="110">
        <v>3660.2</v>
      </c>
      <c r="D998" s="109" t="s">
        <v>19</v>
      </c>
      <c r="E998" s="47" t="s">
        <v>20</v>
      </c>
      <c r="F998" s="39">
        <f>G998+I998+J998+L998+Q998+S998+U998+V998+W998+Y998+Z998</f>
        <v>658323.56999999995</v>
      </c>
      <c r="G998" s="40">
        <v>0</v>
      </c>
      <c r="H998" s="39">
        <v>0</v>
      </c>
      <c r="I998" s="40">
        <v>0</v>
      </c>
      <c r="J998" s="40">
        <v>0</v>
      </c>
      <c r="K998" s="39">
        <v>0</v>
      </c>
      <c r="L998" s="40">
        <v>0</v>
      </c>
      <c r="M998" s="39">
        <v>0</v>
      </c>
      <c r="N998" s="39">
        <v>0</v>
      </c>
      <c r="O998" s="39">
        <v>0</v>
      </c>
      <c r="P998" s="39">
        <v>0</v>
      </c>
      <c r="Q998" s="40">
        <v>0</v>
      </c>
      <c r="R998" s="39">
        <v>0</v>
      </c>
      <c r="S998" s="40">
        <v>658323.56999999995</v>
      </c>
      <c r="T998" s="39">
        <v>100000</v>
      </c>
      <c r="U998" s="40">
        <v>0</v>
      </c>
      <c r="V998" s="40">
        <v>0</v>
      </c>
      <c r="W998" s="40">
        <v>0</v>
      </c>
      <c r="X998" s="39">
        <v>0</v>
      </c>
      <c r="Y998" s="40">
        <v>0</v>
      </c>
      <c r="Z998" s="39">
        <v>0</v>
      </c>
      <c r="AN998" s="6">
        <f>L998-M998</f>
        <v>0</v>
      </c>
    </row>
    <row r="999" spans="1:41" ht="60" customHeight="1">
      <c r="A999" s="144"/>
      <c r="B999" s="109"/>
      <c r="C999" s="110"/>
      <c r="D999" s="109"/>
      <c r="E999" s="47" t="s">
        <v>21</v>
      </c>
      <c r="F999" s="48">
        <v>0</v>
      </c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41" ht="120" customHeight="1">
      <c r="A1000" s="144"/>
      <c r="B1000" s="109"/>
      <c r="C1000" s="110"/>
      <c r="D1000" s="109" t="s">
        <v>22</v>
      </c>
      <c r="E1000" s="47" t="s">
        <v>23</v>
      </c>
      <c r="F1000" s="48">
        <v>0</v>
      </c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spans="1:41" ht="30" customHeight="1">
      <c r="A1001" s="144"/>
      <c r="B1001" s="109"/>
      <c r="C1001" s="110"/>
      <c r="D1001" s="109"/>
      <c r="E1001" s="47" t="s">
        <v>24</v>
      </c>
      <c r="F1001" s="48">
        <v>0</v>
      </c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  <row r="1002" spans="1:41" ht="30" customHeight="1">
      <c r="A1002" s="144"/>
      <c r="B1002" s="109"/>
      <c r="C1002" s="110"/>
      <c r="D1002" s="109"/>
      <c r="E1002" s="47" t="s">
        <v>25</v>
      </c>
      <c r="F1002" s="48">
        <v>0</v>
      </c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</row>
    <row r="1003" spans="1:41" ht="30" customHeight="1">
      <c r="A1003" s="144"/>
      <c r="B1003" s="109"/>
      <c r="C1003" s="110"/>
      <c r="D1003" s="109"/>
      <c r="E1003" s="47" t="s">
        <v>26</v>
      </c>
      <c r="F1003" s="48">
        <v>0</v>
      </c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</row>
    <row r="1004" spans="1:41" ht="30" customHeight="1">
      <c r="A1004" s="144"/>
      <c r="B1004" s="109"/>
      <c r="C1004" s="110"/>
      <c r="D1004" s="111" t="s">
        <v>27</v>
      </c>
      <c r="E1004" s="111"/>
      <c r="F1004" s="39">
        <f>F998+F999+F1000+F1001+F1002+F1003</f>
        <v>658323.56999999995</v>
      </c>
      <c r="G1004" s="39">
        <f t="shared" ref="G1004:Z1004" si="419">G998+G999+G1000+G1001+G1002+G1003</f>
        <v>0</v>
      </c>
      <c r="H1004" s="39">
        <f t="shared" si="419"/>
        <v>0</v>
      </c>
      <c r="I1004" s="39">
        <f t="shared" si="419"/>
        <v>0</v>
      </c>
      <c r="J1004" s="39">
        <f t="shared" si="419"/>
        <v>0</v>
      </c>
      <c r="K1004" s="39">
        <f t="shared" si="419"/>
        <v>0</v>
      </c>
      <c r="L1004" s="39">
        <f t="shared" si="419"/>
        <v>0</v>
      </c>
      <c r="M1004" s="39">
        <f t="shared" si="419"/>
        <v>0</v>
      </c>
      <c r="N1004" s="39">
        <f t="shared" si="419"/>
        <v>0</v>
      </c>
      <c r="O1004" s="39">
        <f t="shared" si="419"/>
        <v>0</v>
      </c>
      <c r="P1004" s="39">
        <f t="shared" si="419"/>
        <v>0</v>
      </c>
      <c r="Q1004" s="39">
        <f t="shared" si="419"/>
        <v>0</v>
      </c>
      <c r="R1004" s="39">
        <f t="shared" si="419"/>
        <v>0</v>
      </c>
      <c r="S1004" s="39">
        <f t="shared" si="419"/>
        <v>658323.56999999995</v>
      </c>
      <c r="T1004" s="39">
        <f t="shared" si="419"/>
        <v>100000</v>
      </c>
      <c r="U1004" s="39">
        <f t="shared" si="419"/>
        <v>0</v>
      </c>
      <c r="V1004" s="39">
        <f t="shared" si="419"/>
        <v>0</v>
      </c>
      <c r="W1004" s="39">
        <f t="shared" si="419"/>
        <v>0</v>
      </c>
      <c r="X1004" s="39">
        <f t="shared" si="419"/>
        <v>0</v>
      </c>
      <c r="Y1004" s="39">
        <f t="shared" si="419"/>
        <v>0</v>
      </c>
      <c r="Z1004" s="39">
        <f t="shared" si="419"/>
        <v>0</v>
      </c>
      <c r="AN1004" s="6">
        <f>L1004-M1004</f>
        <v>0</v>
      </c>
      <c r="AO1004" s="14"/>
    </row>
    <row r="1005" spans="1:41" ht="75" customHeight="1">
      <c r="A1005" s="144"/>
      <c r="B1005" s="109"/>
      <c r="C1005" s="110"/>
      <c r="D1005" s="111" t="s">
        <v>292</v>
      </c>
      <c r="E1005" s="111"/>
      <c r="F1005" s="41">
        <f>ROUND(F1004/C998,2)</f>
        <v>179.86</v>
      </c>
      <c r="G1005" s="41">
        <f>ROUND(G1004/C998,2)</f>
        <v>0</v>
      </c>
      <c r="H1005" s="41">
        <f>ROUND(H1004/C998,2)</f>
        <v>0</v>
      </c>
      <c r="I1005" s="41">
        <f>ROUND(I1004/C998,2)</f>
        <v>0</v>
      </c>
      <c r="J1005" s="41">
        <f>ROUND(J1004/C998,2)</f>
        <v>0</v>
      </c>
      <c r="K1005" s="41">
        <f>ROUND(K1004/C998,2)</f>
        <v>0</v>
      </c>
      <c r="L1005" s="41">
        <f>ROUND(L1004/C998,2)</f>
        <v>0</v>
      </c>
      <c r="M1005" s="41">
        <f>ROUND(M1004/C998,2)</f>
        <v>0</v>
      </c>
      <c r="N1005" s="41">
        <f>ROUND(N1004/C998,2)</f>
        <v>0</v>
      </c>
      <c r="O1005" s="41">
        <f>ROUND(O1004/C998,2)</f>
        <v>0</v>
      </c>
      <c r="P1005" s="41">
        <f>ROUND(P1004/C998,2)</f>
        <v>0</v>
      </c>
      <c r="Q1005" s="41">
        <f>ROUND(Q1004/C998,2)</f>
        <v>0</v>
      </c>
      <c r="R1005" s="41">
        <f>ROUND(R1004/C998,2)</f>
        <v>0</v>
      </c>
      <c r="S1005" s="41">
        <f>ROUND(S1004/C998,2)</f>
        <v>179.86</v>
      </c>
      <c r="T1005" s="41">
        <f>ROUND(T1004/C998,2)</f>
        <v>27.32</v>
      </c>
      <c r="U1005" s="41">
        <f>ROUND(U1004/C998,2)</f>
        <v>0</v>
      </c>
      <c r="V1005" s="41">
        <f>ROUND(V1004/C998,2)</f>
        <v>0</v>
      </c>
      <c r="W1005" s="41">
        <f>ROUND(W1004/C998,2)</f>
        <v>0</v>
      </c>
      <c r="X1005" s="41">
        <f>ROUND(X1004/C998,2)</f>
        <v>0</v>
      </c>
      <c r="Y1005" s="41">
        <f>ROUND(Y1004/C998,2)</f>
        <v>0</v>
      </c>
      <c r="Z1005" s="41">
        <f>ROUND(Z1004/C998,2)</f>
        <v>0</v>
      </c>
      <c r="AC1005" s="8" t="b">
        <v>0</v>
      </c>
      <c r="AD1005" s="8" t="b">
        <v>0</v>
      </c>
      <c r="AE1005" s="8" t="b">
        <v>0</v>
      </c>
      <c r="AF1005" s="8" t="b">
        <v>0</v>
      </c>
      <c r="AG1005" s="8" t="b">
        <v>0</v>
      </c>
      <c r="AH1005" s="8" t="b">
        <v>0</v>
      </c>
      <c r="AI1005" s="8" t="b">
        <v>0</v>
      </c>
      <c r="AJ1005" s="8" t="b">
        <v>0</v>
      </c>
      <c r="AK1005" s="8" t="b">
        <v>0</v>
      </c>
      <c r="AL1005" s="8" t="b">
        <v>0</v>
      </c>
    </row>
    <row r="1006" spans="1:41" ht="90" customHeight="1">
      <c r="A1006" s="144"/>
      <c r="B1006" s="109"/>
      <c r="C1006" s="110"/>
      <c r="D1006" s="111" t="s">
        <v>293</v>
      </c>
      <c r="E1006" s="111"/>
      <c r="F1006" s="39" t="s">
        <v>28</v>
      </c>
      <c r="G1006" s="42">
        <f>IF(AC1006=FALSE,0,AC1006)</f>
        <v>0</v>
      </c>
      <c r="H1006" s="42" t="s">
        <v>28</v>
      </c>
      <c r="I1006" s="42">
        <f>IF(AD1006=FALSE,0,AD1006)</f>
        <v>0</v>
      </c>
      <c r="J1006" s="42">
        <f>IF(AE1006=FALSE,0,AE1006)</f>
        <v>0</v>
      </c>
      <c r="K1006" s="42" t="s">
        <v>28</v>
      </c>
      <c r="L1006" s="42">
        <f>IF(AF1006=FALSE,0,AF1006)</f>
        <v>0</v>
      </c>
      <c r="M1006" s="42" t="s">
        <v>28</v>
      </c>
      <c r="N1006" s="42" t="s">
        <v>28</v>
      </c>
      <c r="O1006" s="42" t="s">
        <v>28</v>
      </c>
      <c r="P1006" s="42" t="s">
        <v>28</v>
      </c>
      <c r="Q1006" s="42">
        <f>IF(AG1006=FALSE,0,AG1006)</f>
        <v>0</v>
      </c>
      <c r="R1006" s="42" t="s">
        <v>28</v>
      </c>
      <c r="S1006" s="42">
        <f>IF(AH1006=FALSE,0,AH1006)</f>
        <v>179.86</v>
      </c>
      <c r="T1006" s="42" t="s">
        <v>28</v>
      </c>
      <c r="U1006" s="42">
        <f>IF(AI1006=FALSE,0,AI1006)</f>
        <v>0</v>
      </c>
      <c r="V1006" s="42">
        <f>IF(AJ1006=FALSE,0,AJ1006)</f>
        <v>0</v>
      </c>
      <c r="W1006" s="42">
        <f>IF(AK1006=FALSE,0,AK1006)</f>
        <v>0</v>
      </c>
      <c r="X1006" s="42" t="s">
        <v>28</v>
      </c>
      <c r="Y1006" s="42">
        <f>IF(AL1006=FALSE,0,AL1006)</f>
        <v>0</v>
      </c>
      <c r="Z1006" s="42" t="s">
        <v>28</v>
      </c>
      <c r="AC1006" s="8" t="b">
        <v>0</v>
      </c>
      <c r="AD1006" s="8" t="b">
        <v>0</v>
      </c>
      <c r="AE1006" s="8" t="b">
        <v>0</v>
      </c>
      <c r="AF1006" s="8" t="b">
        <v>0</v>
      </c>
      <c r="AG1006" s="8" t="b">
        <v>0</v>
      </c>
      <c r="AH1006" s="8">
        <v>179.86</v>
      </c>
      <c r="AI1006" s="8" t="b">
        <v>0</v>
      </c>
      <c r="AJ1006" s="8" t="b">
        <v>0</v>
      </c>
      <c r="AK1006" s="8" t="b">
        <v>0</v>
      </c>
      <c r="AL1006" s="8" t="b">
        <v>0</v>
      </c>
    </row>
    <row r="1007" spans="1:41" ht="30" customHeight="1">
      <c r="A1007" s="144" t="s">
        <v>35</v>
      </c>
      <c r="B1007" s="109" t="s">
        <v>177</v>
      </c>
      <c r="C1007" s="110">
        <v>3209.5</v>
      </c>
      <c r="D1007" s="109" t="s">
        <v>19</v>
      </c>
      <c r="E1007" s="47" t="s">
        <v>20</v>
      </c>
      <c r="F1007" s="39">
        <f>G1007+I1007+J1007+L1007+Q1007+S1007+U1007+V1007+W1007+Y1007+Z1007</f>
        <v>4009243.21</v>
      </c>
      <c r="G1007" s="40">
        <v>4009243.21</v>
      </c>
      <c r="H1007" s="39">
        <v>0</v>
      </c>
      <c r="I1007" s="40">
        <v>0</v>
      </c>
      <c r="J1007" s="40">
        <v>0</v>
      </c>
      <c r="K1007" s="39">
        <v>0</v>
      </c>
      <c r="L1007" s="40">
        <v>0</v>
      </c>
      <c r="M1007" s="39">
        <v>0</v>
      </c>
      <c r="N1007" s="39">
        <v>0</v>
      </c>
      <c r="O1007" s="39">
        <v>0</v>
      </c>
      <c r="P1007" s="39">
        <v>0</v>
      </c>
      <c r="Q1007" s="40">
        <v>0</v>
      </c>
      <c r="R1007" s="39">
        <v>0</v>
      </c>
      <c r="S1007" s="40">
        <v>0</v>
      </c>
      <c r="T1007" s="39">
        <v>0</v>
      </c>
      <c r="U1007" s="40">
        <v>0</v>
      </c>
      <c r="V1007" s="40">
        <v>0</v>
      </c>
      <c r="W1007" s="40">
        <v>0</v>
      </c>
      <c r="X1007" s="39">
        <v>0</v>
      </c>
      <c r="Y1007" s="40">
        <v>0</v>
      </c>
      <c r="Z1007" s="39">
        <v>0</v>
      </c>
      <c r="AN1007" s="6">
        <f>L1007-M1007</f>
        <v>0</v>
      </c>
    </row>
    <row r="1008" spans="1:41" ht="60" customHeight="1">
      <c r="A1008" s="144"/>
      <c r="B1008" s="109"/>
      <c r="C1008" s="110"/>
      <c r="D1008" s="109"/>
      <c r="E1008" s="47" t="s">
        <v>21</v>
      </c>
      <c r="F1008" s="48">
        <v>0</v>
      </c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</row>
    <row r="1009" spans="1:41" ht="120" customHeight="1">
      <c r="A1009" s="144"/>
      <c r="B1009" s="109"/>
      <c r="C1009" s="110"/>
      <c r="D1009" s="109" t="s">
        <v>22</v>
      </c>
      <c r="E1009" s="47" t="s">
        <v>23</v>
      </c>
      <c r="F1009" s="48">
        <v>0</v>
      </c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</row>
    <row r="1010" spans="1:41" ht="30" customHeight="1">
      <c r="A1010" s="144"/>
      <c r="B1010" s="109"/>
      <c r="C1010" s="110"/>
      <c r="D1010" s="109"/>
      <c r="E1010" s="47" t="s">
        <v>24</v>
      </c>
      <c r="F1010" s="48">
        <v>0</v>
      </c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</row>
    <row r="1011" spans="1:41" ht="30" customHeight="1">
      <c r="A1011" s="144"/>
      <c r="B1011" s="109"/>
      <c r="C1011" s="110"/>
      <c r="D1011" s="109"/>
      <c r="E1011" s="47" t="s">
        <v>25</v>
      </c>
      <c r="F1011" s="48">
        <v>0</v>
      </c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</row>
    <row r="1012" spans="1:41" ht="30" customHeight="1">
      <c r="A1012" s="144"/>
      <c r="B1012" s="109"/>
      <c r="C1012" s="110"/>
      <c r="D1012" s="109"/>
      <c r="E1012" s="47" t="s">
        <v>26</v>
      </c>
      <c r="F1012" s="48">
        <v>0</v>
      </c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</row>
    <row r="1013" spans="1:41" ht="30" customHeight="1">
      <c r="A1013" s="144"/>
      <c r="B1013" s="109"/>
      <c r="C1013" s="110"/>
      <c r="D1013" s="111" t="s">
        <v>27</v>
      </c>
      <c r="E1013" s="111"/>
      <c r="F1013" s="39">
        <f>F1007+F1008+F1009+F1010+F1011+F1012</f>
        <v>4009243.21</v>
      </c>
      <c r="G1013" s="39">
        <f t="shared" ref="G1013:Z1013" si="420">G1007+G1008+G1009+G1010+G1011+G1012</f>
        <v>4009243.21</v>
      </c>
      <c r="H1013" s="39">
        <f t="shared" si="420"/>
        <v>0</v>
      </c>
      <c r="I1013" s="39">
        <f t="shared" si="420"/>
        <v>0</v>
      </c>
      <c r="J1013" s="39">
        <f t="shared" si="420"/>
        <v>0</v>
      </c>
      <c r="K1013" s="39">
        <f t="shared" si="420"/>
        <v>0</v>
      </c>
      <c r="L1013" s="39">
        <f t="shared" si="420"/>
        <v>0</v>
      </c>
      <c r="M1013" s="39">
        <f t="shared" si="420"/>
        <v>0</v>
      </c>
      <c r="N1013" s="39">
        <f t="shared" si="420"/>
        <v>0</v>
      </c>
      <c r="O1013" s="39">
        <f t="shared" si="420"/>
        <v>0</v>
      </c>
      <c r="P1013" s="39">
        <f t="shared" si="420"/>
        <v>0</v>
      </c>
      <c r="Q1013" s="39">
        <f t="shared" si="420"/>
        <v>0</v>
      </c>
      <c r="R1013" s="39">
        <f t="shared" si="420"/>
        <v>0</v>
      </c>
      <c r="S1013" s="39">
        <f t="shared" si="420"/>
        <v>0</v>
      </c>
      <c r="T1013" s="39">
        <f t="shared" si="420"/>
        <v>0</v>
      </c>
      <c r="U1013" s="39">
        <f t="shared" si="420"/>
        <v>0</v>
      </c>
      <c r="V1013" s="39">
        <f t="shared" si="420"/>
        <v>0</v>
      </c>
      <c r="W1013" s="39">
        <f t="shared" si="420"/>
        <v>0</v>
      </c>
      <c r="X1013" s="39">
        <f t="shared" si="420"/>
        <v>0</v>
      </c>
      <c r="Y1013" s="39">
        <f t="shared" si="420"/>
        <v>0</v>
      </c>
      <c r="Z1013" s="39">
        <f t="shared" si="420"/>
        <v>0</v>
      </c>
      <c r="AN1013" s="6">
        <f>L1013-M1013</f>
        <v>0</v>
      </c>
      <c r="AO1013" s="14"/>
    </row>
    <row r="1014" spans="1:41" ht="75" customHeight="1">
      <c r="A1014" s="144"/>
      <c r="B1014" s="109"/>
      <c r="C1014" s="110"/>
      <c r="D1014" s="111" t="s">
        <v>292</v>
      </c>
      <c r="E1014" s="111"/>
      <c r="F1014" s="41">
        <f>ROUND(F1013/C1007,2)</f>
        <v>1249.18</v>
      </c>
      <c r="G1014" s="41">
        <f>ROUND(G1013/C1007,2)</f>
        <v>1249.18</v>
      </c>
      <c r="H1014" s="41">
        <f>ROUND(H1013/C1007,2)</f>
        <v>0</v>
      </c>
      <c r="I1014" s="41">
        <f>ROUND(I1013/C1007,2)</f>
        <v>0</v>
      </c>
      <c r="J1014" s="41">
        <f>ROUND(J1013/C1007,2)</f>
        <v>0</v>
      </c>
      <c r="K1014" s="41">
        <f>ROUND(K1013/C1007,2)</f>
        <v>0</v>
      </c>
      <c r="L1014" s="41">
        <f>ROUND(L1013/C1007,2)</f>
        <v>0</v>
      </c>
      <c r="M1014" s="41">
        <f>ROUND(M1013/C1007,2)</f>
        <v>0</v>
      </c>
      <c r="N1014" s="41">
        <f>ROUND(N1013/C1007,2)</f>
        <v>0</v>
      </c>
      <c r="O1014" s="41">
        <f>ROUND(O1013/C1007,2)</f>
        <v>0</v>
      </c>
      <c r="P1014" s="41">
        <f>ROUND(P1013/C1007,2)</f>
        <v>0</v>
      </c>
      <c r="Q1014" s="41">
        <f>ROUND(Q1013/C1007,2)</f>
        <v>0</v>
      </c>
      <c r="R1014" s="41">
        <f>ROUND(R1013/C1007,2)</f>
        <v>0</v>
      </c>
      <c r="S1014" s="41">
        <f>ROUND(S1013/C1007,2)</f>
        <v>0</v>
      </c>
      <c r="T1014" s="41">
        <f>ROUND(T1013/C1007,2)</f>
        <v>0</v>
      </c>
      <c r="U1014" s="41">
        <f>ROUND(U1013/C1007,2)</f>
        <v>0</v>
      </c>
      <c r="V1014" s="41">
        <f>ROUND(V1013/C1007,2)</f>
        <v>0</v>
      </c>
      <c r="W1014" s="41">
        <f>ROUND(W1013/C1007,2)</f>
        <v>0</v>
      </c>
      <c r="X1014" s="41">
        <f>ROUND(X1013/C1007,2)</f>
        <v>0</v>
      </c>
      <c r="Y1014" s="41">
        <f>ROUND(Y1013/C1007,2)</f>
        <v>0</v>
      </c>
      <c r="Z1014" s="41">
        <f>ROUND(Z1013/C1007,2)</f>
        <v>0</v>
      </c>
      <c r="AC1014" s="8" t="b">
        <v>0</v>
      </c>
      <c r="AD1014" s="8" t="b">
        <v>0</v>
      </c>
      <c r="AE1014" s="8" t="b">
        <v>0</v>
      </c>
      <c r="AF1014" s="8" t="b">
        <v>0</v>
      </c>
      <c r="AG1014" s="8" t="b">
        <v>0</v>
      </c>
      <c r="AH1014" s="8" t="b">
        <v>0</v>
      </c>
      <c r="AI1014" s="8" t="b">
        <v>0</v>
      </c>
      <c r="AJ1014" s="8" t="b">
        <v>0</v>
      </c>
      <c r="AK1014" s="8" t="b">
        <v>0</v>
      </c>
      <c r="AL1014" s="8" t="b">
        <v>0</v>
      </c>
    </row>
    <row r="1015" spans="1:41" ht="90" customHeight="1">
      <c r="A1015" s="144"/>
      <c r="B1015" s="109"/>
      <c r="C1015" s="110"/>
      <c r="D1015" s="111" t="s">
        <v>293</v>
      </c>
      <c r="E1015" s="111"/>
      <c r="F1015" s="39" t="s">
        <v>28</v>
      </c>
      <c r="G1015" s="42">
        <f>IF(AC1015=FALSE,0,AC1015)</f>
        <v>1249.18</v>
      </c>
      <c r="H1015" s="42" t="s">
        <v>28</v>
      </c>
      <c r="I1015" s="42">
        <f>IF(AD1015=FALSE,0,AD1015)</f>
        <v>0</v>
      </c>
      <c r="J1015" s="42">
        <f>IF(AE1015=FALSE,0,AE1015)</f>
        <v>0</v>
      </c>
      <c r="K1015" s="42" t="s">
        <v>28</v>
      </c>
      <c r="L1015" s="42">
        <f>IF(AF1015=FALSE,0,AF1015)</f>
        <v>0</v>
      </c>
      <c r="M1015" s="42" t="s">
        <v>28</v>
      </c>
      <c r="N1015" s="42" t="s">
        <v>28</v>
      </c>
      <c r="O1015" s="42" t="s">
        <v>28</v>
      </c>
      <c r="P1015" s="42" t="s">
        <v>28</v>
      </c>
      <c r="Q1015" s="42">
        <f>IF(AG1015=FALSE,0,AG1015)</f>
        <v>0</v>
      </c>
      <c r="R1015" s="42" t="s">
        <v>28</v>
      </c>
      <c r="S1015" s="42">
        <f>IF(AH1015=FALSE,0,AH1015)</f>
        <v>0</v>
      </c>
      <c r="T1015" s="42" t="s">
        <v>28</v>
      </c>
      <c r="U1015" s="42">
        <f>IF(AI1015=FALSE,0,AI1015)</f>
        <v>0</v>
      </c>
      <c r="V1015" s="42">
        <f>IF(AJ1015=FALSE,0,AJ1015)</f>
        <v>0</v>
      </c>
      <c r="W1015" s="42">
        <f>IF(AK1015=FALSE,0,AK1015)</f>
        <v>0</v>
      </c>
      <c r="X1015" s="42" t="s">
        <v>28</v>
      </c>
      <c r="Y1015" s="42">
        <f>IF(AL1015=FALSE,0,AL1015)</f>
        <v>0</v>
      </c>
      <c r="Z1015" s="42" t="s">
        <v>28</v>
      </c>
      <c r="AC1015" s="8">
        <v>1249.18</v>
      </c>
      <c r="AD1015" s="8" t="b">
        <v>0</v>
      </c>
      <c r="AE1015" s="8" t="b">
        <v>0</v>
      </c>
      <c r="AF1015" s="8" t="b">
        <v>0</v>
      </c>
      <c r="AG1015" s="8" t="b">
        <v>0</v>
      </c>
      <c r="AH1015" s="8" t="b">
        <v>0</v>
      </c>
      <c r="AI1015" s="8" t="b">
        <v>0</v>
      </c>
      <c r="AJ1015" s="8" t="b">
        <v>0</v>
      </c>
      <c r="AK1015" s="8" t="b">
        <v>0</v>
      </c>
      <c r="AL1015" s="8" t="b">
        <v>0</v>
      </c>
    </row>
    <row r="1016" spans="1:41" ht="30" customHeight="1">
      <c r="A1016" s="144" t="s">
        <v>36</v>
      </c>
      <c r="B1016" s="109" t="s">
        <v>305</v>
      </c>
      <c r="C1016" s="110">
        <v>3137.8</v>
      </c>
      <c r="D1016" s="109" t="s">
        <v>19</v>
      </c>
      <c r="E1016" s="47" t="s">
        <v>20</v>
      </c>
      <c r="F1016" s="39">
        <f>G1016+I1016+J1016+L1016+Q1016+S1016+U1016+V1016+W1016+Y1016+Z1016</f>
        <v>3088348.27</v>
      </c>
      <c r="G1016" s="40">
        <v>0</v>
      </c>
      <c r="H1016" s="39">
        <v>0</v>
      </c>
      <c r="I1016" s="40">
        <v>0</v>
      </c>
      <c r="J1016" s="40">
        <v>0</v>
      </c>
      <c r="K1016" s="39">
        <v>0</v>
      </c>
      <c r="L1016" s="40">
        <v>2267311.52</v>
      </c>
      <c r="M1016" s="39">
        <v>2267311.52</v>
      </c>
      <c r="N1016" s="39">
        <v>0</v>
      </c>
      <c r="O1016" s="39">
        <v>0</v>
      </c>
      <c r="P1016" s="39">
        <v>0</v>
      </c>
      <c r="Q1016" s="40">
        <v>821036.75</v>
      </c>
      <c r="R1016" s="39">
        <v>0</v>
      </c>
      <c r="S1016" s="40">
        <v>0</v>
      </c>
      <c r="T1016" s="39">
        <v>0</v>
      </c>
      <c r="U1016" s="40">
        <v>0</v>
      </c>
      <c r="V1016" s="40">
        <v>0</v>
      </c>
      <c r="W1016" s="40">
        <v>0</v>
      </c>
      <c r="X1016" s="39">
        <v>0</v>
      </c>
      <c r="Y1016" s="40">
        <v>0</v>
      </c>
      <c r="Z1016" s="39">
        <v>0</v>
      </c>
      <c r="AN1016" s="6">
        <f>L1016-M1016</f>
        <v>0</v>
      </c>
    </row>
    <row r="1017" spans="1:41" ht="60" customHeight="1">
      <c r="A1017" s="144"/>
      <c r="B1017" s="109"/>
      <c r="C1017" s="110"/>
      <c r="D1017" s="109"/>
      <c r="E1017" s="47" t="s">
        <v>21</v>
      </c>
      <c r="F1017" s="48">
        <v>0</v>
      </c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</row>
    <row r="1018" spans="1:41" ht="120" customHeight="1">
      <c r="A1018" s="144"/>
      <c r="B1018" s="109"/>
      <c r="C1018" s="110"/>
      <c r="D1018" s="109" t="s">
        <v>22</v>
      </c>
      <c r="E1018" s="47" t="s">
        <v>23</v>
      </c>
      <c r="F1018" s="48">
        <v>0</v>
      </c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</row>
    <row r="1019" spans="1:41" ht="30" customHeight="1">
      <c r="A1019" s="144"/>
      <c r="B1019" s="109"/>
      <c r="C1019" s="110"/>
      <c r="D1019" s="109"/>
      <c r="E1019" s="47" t="s">
        <v>24</v>
      </c>
      <c r="F1019" s="48">
        <v>0</v>
      </c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</row>
    <row r="1020" spans="1:41" ht="30" customHeight="1">
      <c r="A1020" s="144"/>
      <c r="B1020" s="109"/>
      <c r="C1020" s="110"/>
      <c r="D1020" s="109"/>
      <c r="E1020" s="47" t="s">
        <v>25</v>
      </c>
      <c r="F1020" s="48">
        <v>0</v>
      </c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</row>
    <row r="1021" spans="1:41" ht="30" customHeight="1">
      <c r="A1021" s="144"/>
      <c r="B1021" s="109"/>
      <c r="C1021" s="110"/>
      <c r="D1021" s="109"/>
      <c r="E1021" s="47" t="s">
        <v>26</v>
      </c>
      <c r="F1021" s="48">
        <v>0</v>
      </c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</row>
    <row r="1022" spans="1:41" ht="30" customHeight="1">
      <c r="A1022" s="144"/>
      <c r="B1022" s="109"/>
      <c r="C1022" s="110"/>
      <c r="D1022" s="111" t="s">
        <v>27</v>
      </c>
      <c r="E1022" s="111"/>
      <c r="F1022" s="39">
        <f>F1016+F1017+F1018+F1019+F1020+F1021</f>
        <v>3088348.27</v>
      </c>
      <c r="G1022" s="39">
        <f t="shared" ref="G1022:Z1022" si="421">G1016+G1017+G1018+G1019+G1020+G1021</f>
        <v>0</v>
      </c>
      <c r="H1022" s="39">
        <f t="shared" si="421"/>
        <v>0</v>
      </c>
      <c r="I1022" s="39">
        <f t="shared" si="421"/>
        <v>0</v>
      </c>
      <c r="J1022" s="39">
        <f t="shared" si="421"/>
        <v>0</v>
      </c>
      <c r="K1022" s="39">
        <f t="shared" si="421"/>
        <v>0</v>
      </c>
      <c r="L1022" s="39">
        <f t="shared" si="421"/>
        <v>2267311.52</v>
      </c>
      <c r="M1022" s="39">
        <f t="shared" si="421"/>
        <v>2267311.52</v>
      </c>
      <c r="N1022" s="39">
        <f t="shared" si="421"/>
        <v>0</v>
      </c>
      <c r="O1022" s="39">
        <f t="shared" si="421"/>
        <v>0</v>
      </c>
      <c r="P1022" s="39">
        <f t="shared" si="421"/>
        <v>0</v>
      </c>
      <c r="Q1022" s="39">
        <f t="shared" si="421"/>
        <v>821036.75</v>
      </c>
      <c r="R1022" s="39">
        <f t="shared" si="421"/>
        <v>0</v>
      </c>
      <c r="S1022" s="39">
        <f t="shared" si="421"/>
        <v>0</v>
      </c>
      <c r="T1022" s="39">
        <f t="shared" si="421"/>
        <v>0</v>
      </c>
      <c r="U1022" s="39">
        <f t="shared" si="421"/>
        <v>0</v>
      </c>
      <c r="V1022" s="39">
        <f t="shared" si="421"/>
        <v>0</v>
      </c>
      <c r="W1022" s="39">
        <f t="shared" si="421"/>
        <v>0</v>
      </c>
      <c r="X1022" s="39">
        <f t="shared" si="421"/>
        <v>0</v>
      </c>
      <c r="Y1022" s="39">
        <f t="shared" si="421"/>
        <v>0</v>
      </c>
      <c r="Z1022" s="39">
        <f t="shared" si="421"/>
        <v>0</v>
      </c>
      <c r="AN1022" s="6">
        <f>L1022-M1022</f>
        <v>0</v>
      </c>
      <c r="AO1022" s="14"/>
    </row>
    <row r="1023" spans="1:41" ht="75" customHeight="1">
      <c r="A1023" s="144"/>
      <c r="B1023" s="109"/>
      <c r="C1023" s="110"/>
      <c r="D1023" s="111" t="s">
        <v>292</v>
      </c>
      <c r="E1023" s="111"/>
      <c r="F1023" s="41">
        <f>ROUND(F1022/C1016,2)</f>
        <v>984.24</v>
      </c>
      <c r="G1023" s="41">
        <f>ROUND(G1022/C1016,2)</f>
        <v>0</v>
      </c>
      <c r="H1023" s="41">
        <f>ROUND(H1022/C1016,2)</f>
        <v>0</v>
      </c>
      <c r="I1023" s="41">
        <f>ROUND(I1022/C1016,2)</f>
        <v>0</v>
      </c>
      <c r="J1023" s="41">
        <f>ROUND(J1022/C1016,2)</f>
        <v>0</v>
      </c>
      <c r="K1023" s="41">
        <f>ROUND(K1022/C1016,2)</f>
        <v>0</v>
      </c>
      <c r="L1023" s="41">
        <f>ROUND(L1022/C1016,2)</f>
        <v>722.58</v>
      </c>
      <c r="M1023" s="41">
        <f>ROUND(M1022/C1016,2)</f>
        <v>722.58</v>
      </c>
      <c r="N1023" s="41">
        <f>ROUND(N1022/C1016,2)</f>
        <v>0</v>
      </c>
      <c r="O1023" s="41">
        <f>ROUND(O1022/C1016,2)</f>
        <v>0</v>
      </c>
      <c r="P1023" s="41">
        <f>ROUND(P1022/C1016,2)</f>
        <v>0</v>
      </c>
      <c r="Q1023" s="41">
        <f>ROUND(Q1022/C1016,2)</f>
        <v>261.66000000000003</v>
      </c>
      <c r="R1023" s="41">
        <f>ROUND(R1022/C1016,2)</f>
        <v>0</v>
      </c>
      <c r="S1023" s="41">
        <f>ROUND(S1022/C1016,2)</f>
        <v>0</v>
      </c>
      <c r="T1023" s="41">
        <f>ROUND(T1022/C1016,2)</f>
        <v>0</v>
      </c>
      <c r="U1023" s="41">
        <f>ROUND(U1022/C1016,2)</f>
        <v>0</v>
      </c>
      <c r="V1023" s="41">
        <f>ROUND(V1022/C1016,2)</f>
        <v>0</v>
      </c>
      <c r="W1023" s="41">
        <f>ROUND(W1022/C1016,2)</f>
        <v>0</v>
      </c>
      <c r="X1023" s="41">
        <f>ROUND(X1022/C1016,2)</f>
        <v>0</v>
      </c>
      <c r="Y1023" s="41">
        <f>ROUND(Y1022/C1016,2)</f>
        <v>0</v>
      </c>
      <c r="Z1023" s="41">
        <f>ROUND(Z1022/C1016,2)</f>
        <v>0</v>
      </c>
      <c r="AC1023" s="8" t="b">
        <v>0</v>
      </c>
      <c r="AD1023" s="8" t="b">
        <v>0</v>
      </c>
      <c r="AE1023" s="8" t="b">
        <v>0</v>
      </c>
      <c r="AF1023" s="8" t="b">
        <v>0</v>
      </c>
      <c r="AG1023" s="8" t="b">
        <v>0</v>
      </c>
      <c r="AH1023" s="8" t="b">
        <v>0</v>
      </c>
      <c r="AI1023" s="8" t="b">
        <v>0</v>
      </c>
      <c r="AJ1023" s="8" t="b">
        <v>0</v>
      </c>
      <c r="AK1023" s="8" t="b">
        <v>0</v>
      </c>
      <c r="AL1023" s="8" t="b">
        <v>0</v>
      </c>
    </row>
    <row r="1024" spans="1:41" ht="90" customHeight="1">
      <c r="A1024" s="144"/>
      <c r="B1024" s="109"/>
      <c r="C1024" s="110"/>
      <c r="D1024" s="111" t="s">
        <v>293</v>
      </c>
      <c r="E1024" s="111"/>
      <c r="F1024" s="39" t="s">
        <v>28</v>
      </c>
      <c r="G1024" s="42">
        <f>IF(AC1024=FALSE,0,AC1024)</f>
        <v>0</v>
      </c>
      <c r="H1024" s="42" t="s">
        <v>28</v>
      </c>
      <c r="I1024" s="42">
        <f>IF(AD1024=FALSE,0,AD1024)</f>
        <v>0</v>
      </c>
      <c r="J1024" s="42">
        <f>IF(AE1024=FALSE,0,AE1024)</f>
        <v>0</v>
      </c>
      <c r="K1024" s="42" t="s">
        <v>28</v>
      </c>
      <c r="L1024" s="42">
        <f>IF(AF1024=FALSE,0,AF1024)</f>
        <v>722.58</v>
      </c>
      <c r="M1024" s="42" t="s">
        <v>28</v>
      </c>
      <c r="N1024" s="42" t="s">
        <v>28</v>
      </c>
      <c r="O1024" s="42" t="s">
        <v>28</v>
      </c>
      <c r="P1024" s="42" t="s">
        <v>28</v>
      </c>
      <c r="Q1024" s="42">
        <f>IF(AG1024=FALSE,0,AG1024)</f>
        <v>261.66000000000003</v>
      </c>
      <c r="R1024" s="42" t="s">
        <v>28</v>
      </c>
      <c r="S1024" s="42">
        <f>IF(AH1024=FALSE,0,AH1024)</f>
        <v>0</v>
      </c>
      <c r="T1024" s="42" t="s">
        <v>28</v>
      </c>
      <c r="U1024" s="42">
        <f>IF(AI1024=FALSE,0,AI1024)</f>
        <v>0</v>
      </c>
      <c r="V1024" s="42">
        <f>IF(AJ1024=FALSE,0,AJ1024)</f>
        <v>0</v>
      </c>
      <c r="W1024" s="42">
        <f>IF(AK1024=FALSE,0,AK1024)</f>
        <v>0</v>
      </c>
      <c r="X1024" s="42" t="s">
        <v>28</v>
      </c>
      <c r="Y1024" s="42">
        <f>IF(AL1024=FALSE,0,AL1024)</f>
        <v>0</v>
      </c>
      <c r="Z1024" s="42" t="s">
        <v>28</v>
      </c>
      <c r="AC1024" s="8" t="b">
        <v>0</v>
      </c>
      <c r="AD1024" s="8" t="b">
        <v>0</v>
      </c>
      <c r="AE1024" s="8" t="b">
        <v>0</v>
      </c>
      <c r="AF1024" s="8">
        <v>722.58</v>
      </c>
      <c r="AG1024" s="8">
        <v>261.66000000000003</v>
      </c>
      <c r="AH1024" s="8" t="b">
        <v>0</v>
      </c>
      <c r="AI1024" s="8" t="b">
        <v>0</v>
      </c>
      <c r="AJ1024" s="8" t="b">
        <v>0</v>
      </c>
      <c r="AK1024" s="8" t="b">
        <v>0</v>
      </c>
      <c r="AL1024" s="8" t="b">
        <v>0</v>
      </c>
    </row>
    <row r="1025" spans="1:41" ht="30" customHeight="1">
      <c r="A1025" s="144" t="s">
        <v>37</v>
      </c>
      <c r="B1025" s="109" t="s">
        <v>179</v>
      </c>
      <c r="C1025" s="110">
        <v>1657.9</v>
      </c>
      <c r="D1025" s="109" t="s">
        <v>19</v>
      </c>
      <c r="E1025" s="47" t="s">
        <v>20</v>
      </c>
      <c r="F1025" s="39">
        <v>1631771.49</v>
      </c>
      <c r="G1025" s="40">
        <v>0</v>
      </c>
      <c r="H1025" s="39">
        <v>0</v>
      </c>
      <c r="I1025" s="40">
        <v>0</v>
      </c>
      <c r="J1025" s="40">
        <v>0</v>
      </c>
      <c r="K1025" s="39">
        <v>0</v>
      </c>
      <c r="L1025" s="40">
        <f>M1025</f>
        <v>1197965.3820000002</v>
      </c>
      <c r="M1025" s="39">
        <f>C1025*L1033</f>
        <v>1197965.3820000002</v>
      </c>
      <c r="N1025" s="39">
        <v>350000</v>
      </c>
      <c r="O1025" s="39">
        <v>0</v>
      </c>
      <c r="P1025" s="39">
        <v>0</v>
      </c>
      <c r="Q1025" s="40">
        <f>C1025*Q1033</f>
        <v>433806.11400000006</v>
      </c>
      <c r="R1025" s="39">
        <v>250000</v>
      </c>
      <c r="S1025" s="40">
        <v>0</v>
      </c>
      <c r="T1025" s="39">
        <v>0</v>
      </c>
      <c r="U1025" s="40">
        <v>0</v>
      </c>
      <c r="V1025" s="40">
        <v>0</v>
      </c>
      <c r="W1025" s="40">
        <v>0</v>
      </c>
      <c r="X1025" s="39">
        <v>0</v>
      </c>
      <c r="Y1025" s="40">
        <v>0</v>
      </c>
      <c r="Z1025" s="39">
        <v>0</v>
      </c>
      <c r="AN1025" s="6">
        <f>L1025-M1025</f>
        <v>0</v>
      </c>
    </row>
    <row r="1026" spans="1:41" ht="60" customHeight="1">
      <c r="A1026" s="144"/>
      <c r="B1026" s="109"/>
      <c r="C1026" s="110"/>
      <c r="D1026" s="109"/>
      <c r="E1026" s="47" t="s">
        <v>21</v>
      </c>
      <c r="F1026" s="48">
        <v>0</v>
      </c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</row>
    <row r="1027" spans="1:41" ht="120" customHeight="1">
      <c r="A1027" s="144"/>
      <c r="B1027" s="109"/>
      <c r="C1027" s="110"/>
      <c r="D1027" s="109" t="s">
        <v>22</v>
      </c>
      <c r="E1027" s="47" t="s">
        <v>23</v>
      </c>
      <c r="F1027" s="48">
        <v>0</v>
      </c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</row>
    <row r="1028" spans="1:41" ht="30" customHeight="1">
      <c r="A1028" s="144"/>
      <c r="B1028" s="109"/>
      <c r="C1028" s="110"/>
      <c r="D1028" s="109"/>
      <c r="E1028" s="47" t="s">
        <v>24</v>
      </c>
      <c r="F1028" s="48">
        <v>0</v>
      </c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</row>
    <row r="1029" spans="1:41" ht="30" customHeight="1">
      <c r="A1029" s="144"/>
      <c r="B1029" s="109"/>
      <c r="C1029" s="110"/>
      <c r="D1029" s="109"/>
      <c r="E1029" s="47" t="s">
        <v>25</v>
      </c>
      <c r="F1029" s="48">
        <v>0</v>
      </c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</row>
    <row r="1030" spans="1:41" ht="30" customHeight="1">
      <c r="A1030" s="144"/>
      <c r="B1030" s="109"/>
      <c r="C1030" s="110"/>
      <c r="D1030" s="109"/>
      <c r="E1030" s="47" t="s">
        <v>26</v>
      </c>
      <c r="F1030" s="48">
        <v>0</v>
      </c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</row>
    <row r="1031" spans="1:41" ht="30" customHeight="1">
      <c r="A1031" s="144"/>
      <c r="B1031" s="109"/>
      <c r="C1031" s="110"/>
      <c r="D1031" s="111" t="s">
        <v>27</v>
      </c>
      <c r="E1031" s="111"/>
      <c r="F1031" s="39">
        <v>1631771.49</v>
      </c>
      <c r="G1031" s="39">
        <f t="shared" ref="G1031:Z1031" si="422">G1025+G1026+G1027+G1028+G1029+G1030</f>
        <v>0</v>
      </c>
      <c r="H1031" s="39">
        <f t="shared" si="422"/>
        <v>0</v>
      </c>
      <c r="I1031" s="39">
        <f t="shared" si="422"/>
        <v>0</v>
      </c>
      <c r="J1031" s="39">
        <f t="shared" si="422"/>
        <v>0</v>
      </c>
      <c r="K1031" s="39">
        <f t="shared" si="422"/>
        <v>0</v>
      </c>
      <c r="L1031" s="39">
        <f t="shared" si="422"/>
        <v>1197965.3820000002</v>
      </c>
      <c r="M1031" s="39">
        <f t="shared" si="422"/>
        <v>1197965.3820000002</v>
      </c>
      <c r="N1031" s="39">
        <f t="shared" si="422"/>
        <v>350000</v>
      </c>
      <c r="O1031" s="39">
        <f t="shared" si="422"/>
        <v>0</v>
      </c>
      <c r="P1031" s="39">
        <f t="shared" si="422"/>
        <v>0</v>
      </c>
      <c r="Q1031" s="39">
        <f t="shared" si="422"/>
        <v>433806.11400000006</v>
      </c>
      <c r="R1031" s="39">
        <f t="shared" si="422"/>
        <v>250000</v>
      </c>
      <c r="S1031" s="39">
        <f t="shared" si="422"/>
        <v>0</v>
      </c>
      <c r="T1031" s="39">
        <f t="shared" si="422"/>
        <v>0</v>
      </c>
      <c r="U1031" s="39">
        <f t="shared" si="422"/>
        <v>0</v>
      </c>
      <c r="V1031" s="39">
        <f t="shared" si="422"/>
        <v>0</v>
      </c>
      <c r="W1031" s="39">
        <f t="shared" si="422"/>
        <v>0</v>
      </c>
      <c r="X1031" s="39">
        <f t="shared" si="422"/>
        <v>0</v>
      </c>
      <c r="Y1031" s="39">
        <f t="shared" si="422"/>
        <v>0</v>
      </c>
      <c r="Z1031" s="39">
        <f t="shared" si="422"/>
        <v>0</v>
      </c>
      <c r="AN1031" s="6">
        <f>L1031-M1031</f>
        <v>0</v>
      </c>
      <c r="AO1031" s="14"/>
    </row>
    <row r="1032" spans="1:41" ht="75" customHeight="1">
      <c r="A1032" s="144"/>
      <c r="B1032" s="109"/>
      <c r="C1032" s="110"/>
      <c r="D1032" s="111" t="s">
        <v>292</v>
      </c>
      <c r="E1032" s="111"/>
      <c r="F1032" s="41">
        <f>ROUND(F1031/C1025,2)</f>
        <v>984.24</v>
      </c>
      <c r="G1032" s="41">
        <f>ROUND(G1031/C1025,2)</f>
        <v>0</v>
      </c>
      <c r="H1032" s="41">
        <f>ROUND(H1031/C1025,2)</f>
        <v>0</v>
      </c>
      <c r="I1032" s="41">
        <f>ROUND(I1031/C1025,2)</f>
        <v>0</v>
      </c>
      <c r="J1032" s="41">
        <f>ROUND(J1031/C1025,2)</f>
        <v>0</v>
      </c>
      <c r="K1032" s="41">
        <f>ROUND(K1031/C1025,2)</f>
        <v>0</v>
      </c>
      <c r="L1032" s="41">
        <f>ROUND(L1031/C1025,2)</f>
        <v>722.58</v>
      </c>
      <c r="M1032" s="41">
        <f>ROUND(M1031/C1025,2)</f>
        <v>722.58</v>
      </c>
      <c r="N1032" s="41">
        <f>ROUND(N1031/C1025,2)</f>
        <v>211.11</v>
      </c>
      <c r="O1032" s="41">
        <f>ROUND(O1031/C1025,2)</f>
        <v>0</v>
      </c>
      <c r="P1032" s="41">
        <f>ROUND(P1031/C1025,2)</f>
        <v>0</v>
      </c>
      <c r="Q1032" s="41">
        <f>ROUND(Q1031/C1025,2)</f>
        <v>261.66000000000003</v>
      </c>
      <c r="R1032" s="41">
        <f>ROUND(R1031/C1025,2)</f>
        <v>150.79</v>
      </c>
      <c r="S1032" s="41">
        <f>ROUND(S1031/C1025,2)</f>
        <v>0</v>
      </c>
      <c r="T1032" s="41">
        <f>ROUND(T1031/C1025,2)</f>
        <v>0</v>
      </c>
      <c r="U1032" s="41">
        <f>ROUND(U1031/C1025,2)</f>
        <v>0</v>
      </c>
      <c r="V1032" s="41">
        <f>ROUND(V1031/C1025,2)</f>
        <v>0</v>
      </c>
      <c r="W1032" s="41">
        <f>ROUND(W1031/C1025,2)</f>
        <v>0</v>
      </c>
      <c r="X1032" s="41">
        <f>ROUND(X1031/C1025,2)</f>
        <v>0</v>
      </c>
      <c r="Y1032" s="41">
        <f>ROUND(Y1031/C1025,2)</f>
        <v>0</v>
      </c>
      <c r="Z1032" s="41">
        <f>ROUND(Z1031/C1025,2)</f>
        <v>0</v>
      </c>
      <c r="AC1032" s="8" t="b">
        <v>0</v>
      </c>
      <c r="AD1032" s="8" t="b">
        <v>0</v>
      </c>
      <c r="AE1032" s="8" t="b">
        <v>0</v>
      </c>
      <c r="AF1032" s="8" t="b">
        <v>0</v>
      </c>
      <c r="AG1032" s="8" t="b">
        <v>0</v>
      </c>
      <c r="AH1032" s="8" t="b">
        <v>0</v>
      </c>
      <c r="AI1032" s="8" t="b">
        <v>0</v>
      </c>
      <c r="AJ1032" s="8" t="b">
        <v>0</v>
      </c>
      <c r="AK1032" s="8" t="b">
        <v>0</v>
      </c>
      <c r="AL1032" s="8" t="b">
        <v>0</v>
      </c>
    </row>
    <row r="1033" spans="1:41" ht="90" customHeight="1">
      <c r="A1033" s="144"/>
      <c r="B1033" s="109"/>
      <c r="C1033" s="110"/>
      <c r="D1033" s="111" t="s">
        <v>293</v>
      </c>
      <c r="E1033" s="111"/>
      <c r="F1033" s="39" t="s">
        <v>28</v>
      </c>
      <c r="G1033" s="42">
        <f>IF(AC1033=FALSE,0,AC1033)</f>
        <v>0</v>
      </c>
      <c r="H1033" s="42" t="s">
        <v>28</v>
      </c>
      <c r="I1033" s="42">
        <f>IF(AD1033=FALSE,0,AD1033)</f>
        <v>0</v>
      </c>
      <c r="J1033" s="42">
        <f>IF(AE1033=FALSE,0,AE1033)</f>
        <v>0</v>
      </c>
      <c r="K1033" s="42" t="s">
        <v>28</v>
      </c>
      <c r="L1033" s="42">
        <f>IF(AF1033=FALSE,0,AF1033)</f>
        <v>722.58</v>
      </c>
      <c r="M1033" s="42" t="s">
        <v>28</v>
      </c>
      <c r="N1033" s="42" t="s">
        <v>28</v>
      </c>
      <c r="O1033" s="42" t="s">
        <v>28</v>
      </c>
      <c r="P1033" s="42" t="s">
        <v>28</v>
      </c>
      <c r="Q1033" s="42">
        <f>IF(AG1033=FALSE,0,AG1033)</f>
        <v>261.66000000000003</v>
      </c>
      <c r="R1033" s="42" t="s">
        <v>28</v>
      </c>
      <c r="S1033" s="42">
        <f>IF(AH1033=FALSE,0,AH1033)</f>
        <v>0</v>
      </c>
      <c r="T1033" s="42" t="s">
        <v>28</v>
      </c>
      <c r="U1033" s="42">
        <f>IF(AI1033=FALSE,0,AI1033)</f>
        <v>0</v>
      </c>
      <c r="V1033" s="42">
        <f>IF(AJ1033=FALSE,0,AJ1033)</f>
        <v>0</v>
      </c>
      <c r="W1033" s="42">
        <f>IF(AK1033=FALSE,0,AK1033)</f>
        <v>0</v>
      </c>
      <c r="X1033" s="42" t="s">
        <v>28</v>
      </c>
      <c r="Y1033" s="42">
        <f>IF(AL1033=FALSE,0,AL1033)</f>
        <v>0</v>
      </c>
      <c r="Z1033" s="42" t="s">
        <v>28</v>
      </c>
      <c r="AC1033" s="8" t="b">
        <v>0</v>
      </c>
      <c r="AD1033" s="8" t="b">
        <v>0</v>
      </c>
      <c r="AE1033" s="8" t="b">
        <v>0</v>
      </c>
      <c r="AF1033" s="8">
        <v>722.58</v>
      </c>
      <c r="AG1033" s="8">
        <v>261.66000000000003</v>
      </c>
      <c r="AH1033" s="8" t="b">
        <v>0</v>
      </c>
      <c r="AI1033" s="8" t="b">
        <v>0</v>
      </c>
      <c r="AJ1033" s="8" t="b">
        <v>0</v>
      </c>
      <c r="AK1033" s="8" t="b">
        <v>0</v>
      </c>
      <c r="AL1033" s="8" t="b">
        <v>0</v>
      </c>
    </row>
    <row r="1034" spans="1:41" ht="30" customHeight="1">
      <c r="A1034" s="144" t="s">
        <v>42</v>
      </c>
      <c r="B1034" s="109" t="s">
        <v>180</v>
      </c>
      <c r="C1034" s="110">
        <v>2823.34</v>
      </c>
      <c r="D1034" s="109" t="s">
        <v>19</v>
      </c>
      <c r="E1034" s="47" t="s">
        <v>20</v>
      </c>
      <c r="F1034" s="39">
        <f>G1034+I1034+J1034+L1034+Q1034+S1034+U1034+V1034+W1034+Y1034+Z1034</f>
        <v>3526859.86</v>
      </c>
      <c r="G1034" s="40">
        <v>3526859.86</v>
      </c>
      <c r="H1034" s="39">
        <v>0</v>
      </c>
      <c r="I1034" s="40">
        <v>0</v>
      </c>
      <c r="J1034" s="40">
        <v>0</v>
      </c>
      <c r="K1034" s="39">
        <v>0</v>
      </c>
      <c r="L1034" s="40">
        <v>0</v>
      </c>
      <c r="M1034" s="39">
        <v>0</v>
      </c>
      <c r="N1034" s="39">
        <v>0</v>
      </c>
      <c r="O1034" s="39">
        <v>0</v>
      </c>
      <c r="P1034" s="39">
        <v>0</v>
      </c>
      <c r="Q1034" s="40">
        <v>0</v>
      </c>
      <c r="R1034" s="39">
        <v>0</v>
      </c>
      <c r="S1034" s="40">
        <v>0</v>
      </c>
      <c r="T1034" s="39">
        <v>0</v>
      </c>
      <c r="U1034" s="40">
        <v>0</v>
      </c>
      <c r="V1034" s="40">
        <v>0</v>
      </c>
      <c r="W1034" s="40">
        <v>0</v>
      </c>
      <c r="X1034" s="39">
        <v>0</v>
      </c>
      <c r="Y1034" s="40">
        <v>0</v>
      </c>
      <c r="Z1034" s="39">
        <v>0</v>
      </c>
      <c r="AN1034" s="6">
        <f>L1034-M1034</f>
        <v>0</v>
      </c>
    </row>
    <row r="1035" spans="1:41" ht="60" customHeight="1">
      <c r="A1035" s="144"/>
      <c r="B1035" s="109"/>
      <c r="C1035" s="110"/>
      <c r="D1035" s="109"/>
      <c r="E1035" s="47" t="s">
        <v>21</v>
      </c>
      <c r="F1035" s="48">
        <v>0</v>
      </c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</row>
    <row r="1036" spans="1:41" ht="120" customHeight="1">
      <c r="A1036" s="144"/>
      <c r="B1036" s="109"/>
      <c r="C1036" s="110"/>
      <c r="D1036" s="109" t="s">
        <v>22</v>
      </c>
      <c r="E1036" s="47" t="s">
        <v>23</v>
      </c>
      <c r="F1036" s="48">
        <v>0</v>
      </c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</row>
    <row r="1037" spans="1:41" ht="30" customHeight="1">
      <c r="A1037" s="144"/>
      <c r="B1037" s="109"/>
      <c r="C1037" s="110"/>
      <c r="D1037" s="109"/>
      <c r="E1037" s="47" t="s">
        <v>24</v>
      </c>
      <c r="F1037" s="48">
        <v>0</v>
      </c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</row>
    <row r="1038" spans="1:41" ht="30" customHeight="1">
      <c r="A1038" s="144"/>
      <c r="B1038" s="109"/>
      <c r="C1038" s="110"/>
      <c r="D1038" s="109"/>
      <c r="E1038" s="47" t="s">
        <v>25</v>
      </c>
      <c r="F1038" s="48">
        <v>0</v>
      </c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</row>
    <row r="1039" spans="1:41" ht="30" customHeight="1">
      <c r="A1039" s="144"/>
      <c r="B1039" s="109"/>
      <c r="C1039" s="110"/>
      <c r="D1039" s="109"/>
      <c r="E1039" s="47" t="s">
        <v>26</v>
      </c>
      <c r="F1039" s="48">
        <v>0</v>
      </c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</row>
    <row r="1040" spans="1:41" ht="30" customHeight="1">
      <c r="A1040" s="144"/>
      <c r="B1040" s="109"/>
      <c r="C1040" s="110"/>
      <c r="D1040" s="111" t="s">
        <v>27</v>
      </c>
      <c r="E1040" s="111"/>
      <c r="F1040" s="39">
        <f>F1034+F1035+F1036+F1037+F1038+F1039</f>
        <v>3526859.86</v>
      </c>
      <c r="G1040" s="39">
        <f t="shared" ref="G1040:Z1040" si="423">G1034+G1035+G1036+G1037+G1038+G1039</f>
        <v>3526859.86</v>
      </c>
      <c r="H1040" s="39">
        <f t="shared" si="423"/>
        <v>0</v>
      </c>
      <c r="I1040" s="39">
        <f t="shared" si="423"/>
        <v>0</v>
      </c>
      <c r="J1040" s="39">
        <f t="shared" si="423"/>
        <v>0</v>
      </c>
      <c r="K1040" s="39">
        <f t="shared" si="423"/>
        <v>0</v>
      </c>
      <c r="L1040" s="39">
        <f t="shared" si="423"/>
        <v>0</v>
      </c>
      <c r="M1040" s="39">
        <f t="shared" si="423"/>
        <v>0</v>
      </c>
      <c r="N1040" s="39">
        <f t="shared" si="423"/>
        <v>0</v>
      </c>
      <c r="O1040" s="39">
        <f t="shared" si="423"/>
        <v>0</v>
      </c>
      <c r="P1040" s="39">
        <f t="shared" si="423"/>
        <v>0</v>
      </c>
      <c r="Q1040" s="39">
        <f t="shared" si="423"/>
        <v>0</v>
      </c>
      <c r="R1040" s="39">
        <f t="shared" si="423"/>
        <v>0</v>
      </c>
      <c r="S1040" s="39">
        <f t="shared" si="423"/>
        <v>0</v>
      </c>
      <c r="T1040" s="39">
        <f t="shared" si="423"/>
        <v>0</v>
      </c>
      <c r="U1040" s="39">
        <f t="shared" si="423"/>
        <v>0</v>
      </c>
      <c r="V1040" s="39">
        <f t="shared" si="423"/>
        <v>0</v>
      </c>
      <c r="W1040" s="39">
        <f t="shared" si="423"/>
        <v>0</v>
      </c>
      <c r="X1040" s="39">
        <f t="shared" si="423"/>
        <v>0</v>
      </c>
      <c r="Y1040" s="39">
        <f t="shared" si="423"/>
        <v>0</v>
      </c>
      <c r="Z1040" s="39">
        <f t="shared" si="423"/>
        <v>0</v>
      </c>
      <c r="AN1040" s="6">
        <f>L1040-M1040</f>
        <v>0</v>
      </c>
      <c r="AO1040" s="14"/>
    </row>
    <row r="1041" spans="1:41" ht="75" customHeight="1">
      <c r="A1041" s="144"/>
      <c r="B1041" s="109"/>
      <c r="C1041" s="110"/>
      <c r="D1041" s="111" t="s">
        <v>292</v>
      </c>
      <c r="E1041" s="111"/>
      <c r="F1041" s="41">
        <f>ROUND(F1040/C1034,2)</f>
        <v>1249.18</v>
      </c>
      <c r="G1041" s="41">
        <f>ROUND(G1040/C1034,2)</f>
        <v>1249.18</v>
      </c>
      <c r="H1041" s="41">
        <f>ROUND(H1040/C1034,2)</f>
        <v>0</v>
      </c>
      <c r="I1041" s="41">
        <f>ROUND(I1040/C1034,2)</f>
        <v>0</v>
      </c>
      <c r="J1041" s="41">
        <f>ROUND(J1040/C1034,2)</f>
        <v>0</v>
      </c>
      <c r="K1041" s="41">
        <f>ROUND(K1040/C1034,2)</f>
        <v>0</v>
      </c>
      <c r="L1041" s="41">
        <f>ROUND(L1040/C1034,2)</f>
        <v>0</v>
      </c>
      <c r="M1041" s="41">
        <f>ROUND(M1040/C1034,2)</f>
        <v>0</v>
      </c>
      <c r="N1041" s="41">
        <f>ROUND(N1040/C1034,2)</f>
        <v>0</v>
      </c>
      <c r="O1041" s="41">
        <f>ROUND(O1040/C1034,2)</f>
        <v>0</v>
      </c>
      <c r="P1041" s="41">
        <f>ROUND(P1040/C1034,2)</f>
        <v>0</v>
      </c>
      <c r="Q1041" s="41">
        <f>ROUND(Q1040/C1034,2)</f>
        <v>0</v>
      </c>
      <c r="R1041" s="41">
        <f>ROUND(R1040/C1034,2)</f>
        <v>0</v>
      </c>
      <c r="S1041" s="41">
        <f>ROUND(S1040/C1034,2)</f>
        <v>0</v>
      </c>
      <c r="T1041" s="41">
        <f>ROUND(T1040/C1034,2)</f>
        <v>0</v>
      </c>
      <c r="U1041" s="41">
        <f>ROUND(U1040/C1034,2)</f>
        <v>0</v>
      </c>
      <c r="V1041" s="41">
        <f>ROUND(V1040/C1034,2)</f>
        <v>0</v>
      </c>
      <c r="W1041" s="41">
        <f>ROUND(W1040/C1034,2)</f>
        <v>0</v>
      </c>
      <c r="X1041" s="41">
        <f>ROUND(X1040/C1034,2)</f>
        <v>0</v>
      </c>
      <c r="Y1041" s="41">
        <f>ROUND(Y1040/C1034,2)</f>
        <v>0</v>
      </c>
      <c r="Z1041" s="41">
        <f>ROUND(Z1040/C1034,2)</f>
        <v>0</v>
      </c>
      <c r="AC1041" s="8" t="b">
        <v>0</v>
      </c>
      <c r="AD1041" s="8" t="b">
        <v>0</v>
      </c>
      <c r="AE1041" s="8" t="b">
        <v>0</v>
      </c>
      <c r="AF1041" s="8" t="b">
        <v>0</v>
      </c>
      <c r="AG1041" s="8" t="b">
        <v>0</v>
      </c>
      <c r="AH1041" s="8" t="b">
        <v>0</v>
      </c>
      <c r="AI1041" s="8" t="b">
        <v>0</v>
      </c>
      <c r="AJ1041" s="8" t="b">
        <v>0</v>
      </c>
      <c r="AK1041" s="8" t="b">
        <v>0</v>
      </c>
      <c r="AL1041" s="8" t="b">
        <v>0</v>
      </c>
    </row>
    <row r="1042" spans="1:41" ht="90" customHeight="1">
      <c r="A1042" s="144"/>
      <c r="B1042" s="109"/>
      <c r="C1042" s="110"/>
      <c r="D1042" s="111" t="s">
        <v>293</v>
      </c>
      <c r="E1042" s="111"/>
      <c r="F1042" s="39" t="s">
        <v>28</v>
      </c>
      <c r="G1042" s="42">
        <f>IF(AC1042=FALSE,0,AC1042)</f>
        <v>1249.18</v>
      </c>
      <c r="H1042" s="42" t="s">
        <v>28</v>
      </c>
      <c r="I1042" s="42">
        <f>IF(AD1042=FALSE,0,AD1042)</f>
        <v>0</v>
      </c>
      <c r="J1042" s="42">
        <f>IF(AE1042=FALSE,0,AE1042)</f>
        <v>0</v>
      </c>
      <c r="K1042" s="42" t="s">
        <v>28</v>
      </c>
      <c r="L1042" s="42">
        <f>IF(AF1042=FALSE,0,AF1042)</f>
        <v>0</v>
      </c>
      <c r="M1042" s="42" t="s">
        <v>28</v>
      </c>
      <c r="N1042" s="42" t="s">
        <v>28</v>
      </c>
      <c r="O1042" s="42" t="s">
        <v>28</v>
      </c>
      <c r="P1042" s="42" t="s">
        <v>28</v>
      </c>
      <c r="Q1042" s="42">
        <f>IF(AG1042=FALSE,0,AG1042)</f>
        <v>0</v>
      </c>
      <c r="R1042" s="42" t="s">
        <v>28</v>
      </c>
      <c r="S1042" s="42">
        <f>IF(AH1042=FALSE,0,AH1042)</f>
        <v>0</v>
      </c>
      <c r="T1042" s="42" t="s">
        <v>28</v>
      </c>
      <c r="U1042" s="42">
        <f>IF(AI1042=FALSE,0,AI1042)</f>
        <v>0</v>
      </c>
      <c r="V1042" s="42">
        <f>IF(AJ1042=FALSE,0,AJ1042)</f>
        <v>0</v>
      </c>
      <c r="W1042" s="42">
        <f>IF(AK1042=FALSE,0,AK1042)</f>
        <v>0</v>
      </c>
      <c r="X1042" s="42" t="s">
        <v>28</v>
      </c>
      <c r="Y1042" s="42">
        <f>IF(AL1042=FALSE,0,AL1042)</f>
        <v>0</v>
      </c>
      <c r="Z1042" s="42" t="s">
        <v>28</v>
      </c>
      <c r="AC1042" s="8">
        <v>1249.18</v>
      </c>
      <c r="AD1042" s="8" t="b">
        <v>0</v>
      </c>
      <c r="AE1042" s="8" t="b">
        <v>0</v>
      </c>
      <c r="AF1042" s="8" t="b">
        <v>0</v>
      </c>
      <c r="AG1042" s="8" t="b">
        <v>0</v>
      </c>
      <c r="AH1042" s="8" t="b">
        <v>0</v>
      </c>
      <c r="AI1042" s="8" t="b">
        <v>0</v>
      </c>
      <c r="AJ1042" s="8" t="b">
        <v>0</v>
      </c>
      <c r="AK1042" s="8" t="b">
        <v>0</v>
      </c>
      <c r="AL1042" s="8" t="b">
        <v>0</v>
      </c>
    </row>
    <row r="1043" spans="1:41" ht="30" customHeight="1">
      <c r="A1043" s="144" t="s">
        <v>64</v>
      </c>
      <c r="B1043" s="109" t="s">
        <v>181</v>
      </c>
      <c r="C1043" s="110">
        <v>3125.1</v>
      </c>
      <c r="D1043" s="109" t="s">
        <v>19</v>
      </c>
      <c r="E1043" s="47" t="s">
        <v>20</v>
      </c>
      <c r="F1043" s="39">
        <f>G1043+I1043+J1043+L1043+Q1043+S1043+U1043+V1043+W1043+Y1043+Z1043</f>
        <v>3903812.42</v>
      </c>
      <c r="G1043" s="40">
        <v>3903812.42</v>
      </c>
      <c r="H1043" s="39">
        <v>0</v>
      </c>
      <c r="I1043" s="40">
        <v>0</v>
      </c>
      <c r="J1043" s="40">
        <v>0</v>
      </c>
      <c r="K1043" s="39">
        <v>0</v>
      </c>
      <c r="L1043" s="40">
        <v>0</v>
      </c>
      <c r="M1043" s="39">
        <v>0</v>
      </c>
      <c r="N1043" s="39">
        <v>0</v>
      </c>
      <c r="O1043" s="39">
        <v>0</v>
      </c>
      <c r="P1043" s="39">
        <v>0</v>
      </c>
      <c r="Q1043" s="40">
        <v>0</v>
      </c>
      <c r="R1043" s="39">
        <v>0</v>
      </c>
      <c r="S1043" s="40">
        <v>0</v>
      </c>
      <c r="T1043" s="39">
        <v>0</v>
      </c>
      <c r="U1043" s="40">
        <v>0</v>
      </c>
      <c r="V1043" s="40">
        <v>0</v>
      </c>
      <c r="W1043" s="40">
        <v>0</v>
      </c>
      <c r="X1043" s="39">
        <v>0</v>
      </c>
      <c r="Y1043" s="40">
        <v>0</v>
      </c>
      <c r="Z1043" s="39">
        <v>0</v>
      </c>
      <c r="AN1043" s="6">
        <f>L1043-M1043</f>
        <v>0</v>
      </c>
    </row>
    <row r="1044" spans="1:41" ht="60" customHeight="1">
      <c r="A1044" s="144"/>
      <c r="B1044" s="109"/>
      <c r="C1044" s="110"/>
      <c r="D1044" s="109"/>
      <c r="E1044" s="47" t="s">
        <v>21</v>
      </c>
      <c r="F1044" s="48">
        <v>0</v>
      </c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</row>
    <row r="1045" spans="1:41" ht="120" customHeight="1">
      <c r="A1045" s="144"/>
      <c r="B1045" s="109"/>
      <c r="C1045" s="110"/>
      <c r="D1045" s="109" t="s">
        <v>22</v>
      </c>
      <c r="E1045" s="47" t="s">
        <v>23</v>
      </c>
      <c r="F1045" s="48">
        <v>0</v>
      </c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</row>
    <row r="1046" spans="1:41" ht="30" customHeight="1">
      <c r="A1046" s="144"/>
      <c r="B1046" s="109"/>
      <c r="C1046" s="110"/>
      <c r="D1046" s="109"/>
      <c r="E1046" s="47" t="s">
        <v>24</v>
      </c>
      <c r="F1046" s="48">
        <v>0</v>
      </c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</row>
    <row r="1047" spans="1:41" ht="30" customHeight="1">
      <c r="A1047" s="144"/>
      <c r="B1047" s="109"/>
      <c r="C1047" s="110"/>
      <c r="D1047" s="109"/>
      <c r="E1047" s="47" t="s">
        <v>25</v>
      </c>
      <c r="F1047" s="48">
        <v>0</v>
      </c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</row>
    <row r="1048" spans="1:41" ht="30" customHeight="1">
      <c r="A1048" s="144"/>
      <c r="B1048" s="109"/>
      <c r="C1048" s="110"/>
      <c r="D1048" s="109"/>
      <c r="E1048" s="47" t="s">
        <v>26</v>
      </c>
      <c r="F1048" s="48">
        <v>0</v>
      </c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</row>
    <row r="1049" spans="1:41" ht="30" customHeight="1">
      <c r="A1049" s="144"/>
      <c r="B1049" s="109"/>
      <c r="C1049" s="110"/>
      <c r="D1049" s="111" t="s">
        <v>27</v>
      </c>
      <c r="E1049" s="111"/>
      <c r="F1049" s="39">
        <f>F1043+F1044+F1045+F1046+F1047+F1048</f>
        <v>3903812.42</v>
      </c>
      <c r="G1049" s="39">
        <f t="shared" ref="G1049:Z1049" si="424">G1043+G1044+G1045+G1046+G1047+G1048</f>
        <v>3903812.42</v>
      </c>
      <c r="H1049" s="39">
        <f t="shared" si="424"/>
        <v>0</v>
      </c>
      <c r="I1049" s="39">
        <f t="shared" si="424"/>
        <v>0</v>
      </c>
      <c r="J1049" s="39">
        <f t="shared" si="424"/>
        <v>0</v>
      </c>
      <c r="K1049" s="39">
        <f t="shared" si="424"/>
        <v>0</v>
      </c>
      <c r="L1049" s="39">
        <f t="shared" si="424"/>
        <v>0</v>
      </c>
      <c r="M1049" s="39">
        <f t="shared" si="424"/>
        <v>0</v>
      </c>
      <c r="N1049" s="39">
        <f t="shared" si="424"/>
        <v>0</v>
      </c>
      <c r="O1049" s="39">
        <f t="shared" si="424"/>
        <v>0</v>
      </c>
      <c r="P1049" s="39">
        <f t="shared" si="424"/>
        <v>0</v>
      </c>
      <c r="Q1049" s="39">
        <f t="shared" si="424"/>
        <v>0</v>
      </c>
      <c r="R1049" s="39">
        <f t="shared" si="424"/>
        <v>0</v>
      </c>
      <c r="S1049" s="39">
        <f t="shared" si="424"/>
        <v>0</v>
      </c>
      <c r="T1049" s="39">
        <f t="shared" si="424"/>
        <v>0</v>
      </c>
      <c r="U1049" s="39">
        <f t="shared" si="424"/>
        <v>0</v>
      </c>
      <c r="V1049" s="39">
        <f t="shared" si="424"/>
        <v>0</v>
      </c>
      <c r="W1049" s="39">
        <f t="shared" si="424"/>
        <v>0</v>
      </c>
      <c r="X1049" s="39">
        <f t="shared" si="424"/>
        <v>0</v>
      </c>
      <c r="Y1049" s="39">
        <f t="shared" si="424"/>
        <v>0</v>
      </c>
      <c r="Z1049" s="39">
        <f t="shared" si="424"/>
        <v>0</v>
      </c>
      <c r="AN1049" s="6">
        <f>L1049-M1049</f>
        <v>0</v>
      </c>
      <c r="AO1049" s="14"/>
    </row>
    <row r="1050" spans="1:41" ht="75" customHeight="1">
      <c r="A1050" s="144"/>
      <c r="B1050" s="109"/>
      <c r="C1050" s="110"/>
      <c r="D1050" s="111" t="s">
        <v>292</v>
      </c>
      <c r="E1050" s="111"/>
      <c r="F1050" s="41">
        <f>ROUND(F1049/C1043,2)</f>
        <v>1249.18</v>
      </c>
      <c r="G1050" s="41">
        <f>ROUND(G1049/C1043,2)</f>
        <v>1249.18</v>
      </c>
      <c r="H1050" s="41">
        <f>ROUND(H1049/C1043,2)</f>
        <v>0</v>
      </c>
      <c r="I1050" s="41">
        <f>ROUND(I1049/C1043,2)</f>
        <v>0</v>
      </c>
      <c r="J1050" s="41">
        <f>ROUND(J1049/C1043,2)</f>
        <v>0</v>
      </c>
      <c r="K1050" s="41">
        <f>ROUND(K1049/C1043,2)</f>
        <v>0</v>
      </c>
      <c r="L1050" s="41">
        <f>ROUND(L1049/C1043,2)</f>
        <v>0</v>
      </c>
      <c r="M1050" s="41">
        <f>ROUND(M1049/C1043,2)</f>
        <v>0</v>
      </c>
      <c r="N1050" s="41">
        <f>ROUND(N1049/C1043,2)</f>
        <v>0</v>
      </c>
      <c r="O1050" s="41">
        <f>ROUND(O1049/C1043,2)</f>
        <v>0</v>
      </c>
      <c r="P1050" s="41">
        <f>ROUND(P1049/C1043,2)</f>
        <v>0</v>
      </c>
      <c r="Q1050" s="41">
        <f>ROUND(Q1049/C1043,2)</f>
        <v>0</v>
      </c>
      <c r="R1050" s="41">
        <f>ROUND(R1049/C1043,2)</f>
        <v>0</v>
      </c>
      <c r="S1050" s="41">
        <f>ROUND(S1049/C1043,2)</f>
        <v>0</v>
      </c>
      <c r="T1050" s="41">
        <f>ROUND(T1049/C1043,2)</f>
        <v>0</v>
      </c>
      <c r="U1050" s="41">
        <f>ROUND(U1049/C1043,2)</f>
        <v>0</v>
      </c>
      <c r="V1050" s="41">
        <f>ROUND(V1049/C1043,2)</f>
        <v>0</v>
      </c>
      <c r="W1050" s="41">
        <f>ROUND(W1049/C1043,2)</f>
        <v>0</v>
      </c>
      <c r="X1050" s="41">
        <f>ROUND(X1049/C1043,2)</f>
        <v>0</v>
      </c>
      <c r="Y1050" s="41">
        <f>ROUND(Y1049/C1043,2)</f>
        <v>0</v>
      </c>
      <c r="Z1050" s="41">
        <f>ROUND(Z1049/C1043,2)</f>
        <v>0</v>
      </c>
      <c r="AC1050" s="8" t="b">
        <v>0</v>
      </c>
      <c r="AD1050" s="8" t="b">
        <v>0</v>
      </c>
      <c r="AE1050" s="8" t="b">
        <v>0</v>
      </c>
      <c r="AF1050" s="8" t="b">
        <v>0</v>
      </c>
      <c r="AG1050" s="8" t="b">
        <v>0</v>
      </c>
      <c r="AH1050" s="8" t="b">
        <v>0</v>
      </c>
      <c r="AI1050" s="8" t="b">
        <v>0</v>
      </c>
      <c r="AJ1050" s="8" t="b">
        <v>0</v>
      </c>
      <c r="AK1050" s="8" t="b">
        <v>0</v>
      </c>
      <c r="AL1050" s="8" t="b">
        <v>0</v>
      </c>
    </row>
    <row r="1051" spans="1:41" ht="90" customHeight="1">
      <c r="A1051" s="144"/>
      <c r="B1051" s="109"/>
      <c r="C1051" s="110"/>
      <c r="D1051" s="111" t="s">
        <v>293</v>
      </c>
      <c r="E1051" s="111"/>
      <c r="F1051" s="39" t="s">
        <v>28</v>
      </c>
      <c r="G1051" s="42">
        <f>IF(AC1051=FALSE,0,AC1051)</f>
        <v>1249.18</v>
      </c>
      <c r="H1051" s="42" t="s">
        <v>28</v>
      </c>
      <c r="I1051" s="42">
        <f>IF(AD1051=FALSE,0,AD1051)</f>
        <v>0</v>
      </c>
      <c r="J1051" s="42">
        <f>IF(AE1051=FALSE,0,AE1051)</f>
        <v>0</v>
      </c>
      <c r="K1051" s="42" t="s">
        <v>28</v>
      </c>
      <c r="L1051" s="42">
        <f>IF(AF1051=FALSE,0,AF1051)</f>
        <v>0</v>
      </c>
      <c r="M1051" s="42" t="s">
        <v>28</v>
      </c>
      <c r="N1051" s="42" t="s">
        <v>28</v>
      </c>
      <c r="O1051" s="42" t="s">
        <v>28</v>
      </c>
      <c r="P1051" s="42" t="s">
        <v>28</v>
      </c>
      <c r="Q1051" s="42">
        <f>IF(AG1051=FALSE,0,AG1051)</f>
        <v>0</v>
      </c>
      <c r="R1051" s="42" t="s">
        <v>28</v>
      </c>
      <c r="S1051" s="42">
        <f>IF(AH1051=FALSE,0,AH1051)</f>
        <v>0</v>
      </c>
      <c r="T1051" s="42" t="s">
        <v>28</v>
      </c>
      <c r="U1051" s="42">
        <f>IF(AI1051=FALSE,0,AI1051)</f>
        <v>0</v>
      </c>
      <c r="V1051" s="42">
        <f>IF(AJ1051=FALSE,0,AJ1051)</f>
        <v>0</v>
      </c>
      <c r="W1051" s="42">
        <f>IF(AK1051=FALSE,0,AK1051)</f>
        <v>0</v>
      </c>
      <c r="X1051" s="42" t="s">
        <v>28</v>
      </c>
      <c r="Y1051" s="42">
        <f>IF(AL1051=FALSE,0,AL1051)</f>
        <v>0</v>
      </c>
      <c r="Z1051" s="42" t="s">
        <v>28</v>
      </c>
      <c r="AC1051" s="8">
        <v>1249.18</v>
      </c>
      <c r="AD1051" s="8" t="b">
        <v>0</v>
      </c>
      <c r="AE1051" s="8" t="b">
        <v>0</v>
      </c>
      <c r="AF1051" s="8" t="b">
        <v>0</v>
      </c>
      <c r="AG1051" s="8" t="b">
        <v>0</v>
      </c>
      <c r="AH1051" s="8" t="b">
        <v>0</v>
      </c>
      <c r="AI1051" s="8" t="b">
        <v>0</v>
      </c>
      <c r="AJ1051" s="8" t="b">
        <v>0</v>
      </c>
      <c r="AK1051" s="8" t="b">
        <v>0</v>
      </c>
      <c r="AL1051" s="8" t="b">
        <v>0</v>
      </c>
    </row>
    <row r="1052" spans="1:41" ht="30" customHeight="1">
      <c r="A1052" s="144" t="s">
        <v>65</v>
      </c>
      <c r="B1052" s="109" t="s">
        <v>182</v>
      </c>
      <c r="C1052" s="110">
        <v>1574.1</v>
      </c>
      <c r="D1052" s="109" t="s">
        <v>19</v>
      </c>
      <c r="E1052" s="47" t="s">
        <v>20</v>
      </c>
      <c r="F1052" s="39">
        <f>G1052+I1052+J1052+L1052+Q1052+S1052+U1052+V1052+W1052+Y1052+Z1052</f>
        <v>1025179.85</v>
      </c>
      <c r="G1052" s="40">
        <v>0</v>
      </c>
      <c r="H1052" s="39">
        <v>0</v>
      </c>
      <c r="I1052" s="40">
        <v>0</v>
      </c>
      <c r="J1052" s="40">
        <v>1025179.85</v>
      </c>
      <c r="K1052" s="39">
        <v>0</v>
      </c>
      <c r="L1052" s="40">
        <v>0</v>
      </c>
      <c r="M1052" s="39">
        <v>0</v>
      </c>
      <c r="N1052" s="39">
        <v>0</v>
      </c>
      <c r="O1052" s="39">
        <v>0</v>
      </c>
      <c r="P1052" s="39">
        <v>0</v>
      </c>
      <c r="Q1052" s="40">
        <v>0</v>
      </c>
      <c r="R1052" s="39">
        <v>0</v>
      </c>
      <c r="S1052" s="40">
        <v>0</v>
      </c>
      <c r="T1052" s="39">
        <v>0</v>
      </c>
      <c r="U1052" s="40">
        <v>0</v>
      </c>
      <c r="V1052" s="40">
        <v>0</v>
      </c>
      <c r="W1052" s="40">
        <v>0</v>
      </c>
      <c r="X1052" s="39">
        <v>0</v>
      </c>
      <c r="Y1052" s="40">
        <v>0</v>
      </c>
      <c r="Z1052" s="39">
        <v>0</v>
      </c>
      <c r="AN1052" s="6">
        <f>L1052-M1052</f>
        <v>0</v>
      </c>
    </row>
    <row r="1053" spans="1:41" ht="60" customHeight="1">
      <c r="A1053" s="144"/>
      <c r="B1053" s="109"/>
      <c r="C1053" s="110"/>
      <c r="D1053" s="109"/>
      <c r="E1053" s="47" t="s">
        <v>21</v>
      </c>
      <c r="F1053" s="48">
        <v>0</v>
      </c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</row>
    <row r="1054" spans="1:41" ht="120" customHeight="1">
      <c r="A1054" s="144"/>
      <c r="B1054" s="109"/>
      <c r="C1054" s="110"/>
      <c r="D1054" s="109" t="s">
        <v>22</v>
      </c>
      <c r="E1054" s="47" t="s">
        <v>23</v>
      </c>
      <c r="F1054" s="48">
        <v>0</v>
      </c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</row>
    <row r="1055" spans="1:41" ht="30" customHeight="1">
      <c r="A1055" s="144"/>
      <c r="B1055" s="109"/>
      <c r="C1055" s="110"/>
      <c r="D1055" s="109"/>
      <c r="E1055" s="47" t="s">
        <v>24</v>
      </c>
      <c r="F1055" s="48">
        <v>0</v>
      </c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</row>
    <row r="1056" spans="1:41" ht="30" customHeight="1">
      <c r="A1056" s="144"/>
      <c r="B1056" s="109"/>
      <c r="C1056" s="110"/>
      <c r="D1056" s="109"/>
      <c r="E1056" s="47" t="s">
        <v>25</v>
      </c>
      <c r="F1056" s="48">
        <v>0</v>
      </c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</row>
    <row r="1057" spans="1:41" ht="30" customHeight="1">
      <c r="A1057" s="144"/>
      <c r="B1057" s="109"/>
      <c r="C1057" s="110"/>
      <c r="D1057" s="109"/>
      <c r="E1057" s="47" t="s">
        <v>26</v>
      </c>
      <c r="F1057" s="48">
        <v>0</v>
      </c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</row>
    <row r="1058" spans="1:41" ht="30" customHeight="1">
      <c r="A1058" s="144"/>
      <c r="B1058" s="109"/>
      <c r="C1058" s="110"/>
      <c r="D1058" s="111" t="s">
        <v>27</v>
      </c>
      <c r="E1058" s="111"/>
      <c r="F1058" s="39">
        <f>F1052+F1053+F1054+F1055+F1056+F1057</f>
        <v>1025179.85</v>
      </c>
      <c r="G1058" s="39">
        <f t="shared" ref="G1058:Z1058" si="425">G1052+G1053+G1054+G1055+G1056+G1057</f>
        <v>0</v>
      </c>
      <c r="H1058" s="39">
        <f t="shared" si="425"/>
        <v>0</v>
      </c>
      <c r="I1058" s="39">
        <f t="shared" si="425"/>
        <v>0</v>
      </c>
      <c r="J1058" s="39">
        <f t="shared" si="425"/>
        <v>1025179.85</v>
      </c>
      <c r="K1058" s="39">
        <f t="shared" si="425"/>
        <v>0</v>
      </c>
      <c r="L1058" s="39">
        <f t="shared" si="425"/>
        <v>0</v>
      </c>
      <c r="M1058" s="39">
        <f t="shared" si="425"/>
        <v>0</v>
      </c>
      <c r="N1058" s="39">
        <f t="shared" si="425"/>
        <v>0</v>
      </c>
      <c r="O1058" s="39">
        <f t="shared" si="425"/>
        <v>0</v>
      </c>
      <c r="P1058" s="39">
        <f t="shared" si="425"/>
        <v>0</v>
      </c>
      <c r="Q1058" s="39">
        <f t="shared" si="425"/>
        <v>0</v>
      </c>
      <c r="R1058" s="39">
        <f t="shared" si="425"/>
        <v>0</v>
      </c>
      <c r="S1058" s="39">
        <f t="shared" si="425"/>
        <v>0</v>
      </c>
      <c r="T1058" s="39">
        <f t="shared" si="425"/>
        <v>0</v>
      </c>
      <c r="U1058" s="39">
        <f t="shared" si="425"/>
        <v>0</v>
      </c>
      <c r="V1058" s="39">
        <f t="shared" si="425"/>
        <v>0</v>
      </c>
      <c r="W1058" s="39">
        <f t="shared" si="425"/>
        <v>0</v>
      </c>
      <c r="X1058" s="39">
        <f t="shared" si="425"/>
        <v>0</v>
      </c>
      <c r="Y1058" s="39">
        <f t="shared" si="425"/>
        <v>0</v>
      </c>
      <c r="Z1058" s="39">
        <f t="shared" si="425"/>
        <v>0</v>
      </c>
      <c r="AN1058" s="6">
        <f>L1058-M1058</f>
        <v>0</v>
      </c>
      <c r="AO1058" s="14"/>
    </row>
    <row r="1059" spans="1:41" ht="75" customHeight="1">
      <c r="A1059" s="144"/>
      <c r="B1059" s="109"/>
      <c r="C1059" s="110"/>
      <c r="D1059" s="111" t="s">
        <v>292</v>
      </c>
      <c r="E1059" s="111"/>
      <c r="F1059" s="41">
        <f>ROUND(F1058/C1052,2)</f>
        <v>651.28</v>
      </c>
      <c r="G1059" s="41">
        <f>ROUND(G1058/C1052,2)</f>
        <v>0</v>
      </c>
      <c r="H1059" s="41">
        <f>ROUND(H1058/C1052,2)</f>
        <v>0</v>
      </c>
      <c r="I1059" s="41">
        <f>ROUND(I1058/C1052,2)</f>
        <v>0</v>
      </c>
      <c r="J1059" s="41">
        <f>ROUND(J1058/C1052,2)</f>
        <v>651.28</v>
      </c>
      <c r="K1059" s="41">
        <f>ROUND(K1058/C1052,2)</f>
        <v>0</v>
      </c>
      <c r="L1059" s="41">
        <f>ROUND(L1058/C1052,2)</f>
        <v>0</v>
      </c>
      <c r="M1059" s="41">
        <f>ROUND(M1058/C1052,2)</f>
        <v>0</v>
      </c>
      <c r="N1059" s="41">
        <f>ROUND(N1058/C1052,2)</f>
        <v>0</v>
      </c>
      <c r="O1059" s="41">
        <f>ROUND(O1058/C1052,2)</f>
        <v>0</v>
      </c>
      <c r="P1059" s="41">
        <f>ROUND(P1058/C1052,2)</f>
        <v>0</v>
      </c>
      <c r="Q1059" s="41">
        <f>ROUND(Q1058/C1052,2)</f>
        <v>0</v>
      </c>
      <c r="R1059" s="41">
        <f>ROUND(R1058/C1052,2)</f>
        <v>0</v>
      </c>
      <c r="S1059" s="41">
        <f>ROUND(S1058/C1052,2)</f>
        <v>0</v>
      </c>
      <c r="T1059" s="41">
        <f>ROUND(T1058/C1052,2)</f>
        <v>0</v>
      </c>
      <c r="U1059" s="41">
        <f>ROUND(U1058/C1052,2)</f>
        <v>0</v>
      </c>
      <c r="V1059" s="41">
        <f>ROUND(V1058/C1052,2)</f>
        <v>0</v>
      </c>
      <c r="W1059" s="41">
        <f>ROUND(W1058/C1052,2)</f>
        <v>0</v>
      </c>
      <c r="X1059" s="41">
        <f>ROUND(X1058/C1052,2)</f>
        <v>0</v>
      </c>
      <c r="Y1059" s="41">
        <f>ROUND(Y1058/C1052,2)</f>
        <v>0</v>
      </c>
      <c r="Z1059" s="41">
        <f>ROUND(Z1058/C1052,2)</f>
        <v>0</v>
      </c>
      <c r="AC1059" s="8" t="b">
        <v>0</v>
      </c>
      <c r="AD1059" s="8" t="b">
        <v>0</v>
      </c>
      <c r="AE1059" s="8" t="b">
        <v>0</v>
      </c>
      <c r="AF1059" s="8" t="b">
        <v>0</v>
      </c>
      <c r="AG1059" s="8" t="b">
        <v>0</v>
      </c>
      <c r="AH1059" s="8" t="b">
        <v>0</v>
      </c>
      <c r="AI1059" s="8" t="b">
        <v>0</v>
      </c>
      <c r="AJ1059" s="8" t="b">
        <v>0</v>
      </c>
      <c r="AK1059" s="8" t="b">
        <v>0</v>
      </c>
      <c r="AL1059" s="8" t="b">
        <v>0</v>
      </c>
    </row>
    <row r="1060" spans="1:41" ht="90" customHeight="1">
      <c r="A1060" s="144"/>
      <c r="B1060" s="109"/>
      <c r="C1060" s="110"/>
      <c r="D1060" s="111" t="s">
        <v>293</v>
      </c>
      <c r="E1060" s="111"/>
      <c r="F1060" s="39" t="s">
        <v>28</v>
      </c>
      <c r="G1060" s="42">
        <f>IF(AC1060=FALSE,0,AC1060)</f>
        <v>0</v>
      </c>
      <c r="H1060" s="42" t="s">
        <v>28</v>
      </c>
      <c r="I1060" s="42">
        <f>IF(AD1060=FALSE,0,AD1060)</f>
        <v>0</v>
      </c>
      <c r="J1060" s="42">
        <v>651.28</v>
      </c>
      <c r="K1060" s="42" t="s">
        <v>28</v>
      </c>
      <c r="L1060" s="42">
        <v>0</v>
      </c>
      <c r="M1060" s="42" t="s">
        <v>28</v>
      </c>
      <c r="N1060" s="42" t="s">
        <v>28</v>
      </c>
      <c r="O1060" s="42" t="s">
        <v>28</v>
      </c>
      <c r="P1060" s="42" t="s">
        <v>28</v>
      </c>
      <c r="Q1060" s="42">
        <v>0</v>
      </c>
      <c r="R1060" s="42" t="s">
        <v>28</v>
      </c>
      <c r="S1060" s="42">
        <f>IF(AH1060=FALSE,0,AH1060)</f>
        <v>0</v>
      </c>
      <c r="T1060" s="42" t="s">
        <v>28</v>
      </c>
      <c r="U1060" s="42">
        <f>IF(AI1060=FALSE,0,AI1060)</f>
        <v>0</v>
      </c>
      <c r="V1060" s="42">
        <f>IF(AJ1060=FALSE,0,AJ1060)</f>
        <v>0</v>
      </c>
      <c r="W1060" s="42">
        <f>IF(AK1060=FALSE,0,AK1060)</f>
        <v>0</v>
      </c>
      <c r="X1060" s="42" t="s">
        <v>28</v>
      </c>
      <c r="Y1060" s="42">
        <f>IF(AL1060=FALSE,0,AL1060)</f>
        <v>0</v>
      </c>
      <c r="Z1060" s="42" t="s">
        <v>28</v>
      </c>
      <c r="AC1060" s="8" t="b">
        <v>0</v>
      </c>
      <c r="AD1060" s="8" t="b">
        <v>0</v>
      </c>
      <c r="AE1060" s="8" t="b">
        <v>0</v>
      </c>
      <c r="AF1060" s="8">
        <v>722.58</v>
      </c>
      <c r="AG1060" s="8">
        <v>261.66000000000003</v>
      </c>
      <c r="AH1060" s="8" t="b">
        <v>0</v>
      </c>
      <c r="AI1060" s="8" t="b">
        <v>0</v>
      </c>
      <c r="AJ1060" s="8" t="b">
        <v>0</v>
      </c>
      <c r="AK1060" s="8" t="b">
        <v>0</v>
      </c>
      <c r="AL1060" s="8" t="b">
        <v>0</v>
      </c>
    </row>
    <row r="1061" spans="1:41" ht="30" customHeight="1">
      <c r="A1061" s="144" t="s">
        <v>78</v>
      </c>
      <c r="B1061" s="109" t="s">
        <v>183</v>
      </c>
      <c r="C1061" s="110">
        <v>2598</v>
      </c>
      <c r="D1061" s="109" t="s">
        <v>19</v>
      </c>
      <c r="E1061" s="47" t="s">
        <v>20</v>
      </c>
      <c r="F1061" s="39">
        <f>G1061+I1061+J1061+L1061+Q1061+S1061+U1061+V1061+W1061+Y1061+Z1061</f>
        <v>3245369.64</v>
      </c>
      <c r="G1061" s="40">
        <v>3245369.64</v>
      </c>
      <c r="H1061" s="39">
        <v>0</v>
      </c>
      <c r="I1061" s="40">
        <v>0</v>
      </c>
      <c r="J1061" s="40">
        <v>0</v>
      </c>
      <c r="K1061" s="39">
        <v>0</v>
      </c>
      <c r="L1061" s="40">
        <v>0</v>
      </c>
      <c r="M1061" s="39">
        <v>0</v>
      </c>
      <c r="N1061" s="39">
        <v>0</v>
      </c>
      <c r="O1061" s="39">
        <v>0</v>
      </c>
      <c r="P1061" s="39">
        <v>0</v>
      </c>
      <c r="Q1061" s="40">
        <v>0</v>
      </c>
      <c r="R1061" s="39">
        <v>0</v>
      </c>
      <c r="S1061" s="40">
        <v>0</v>
      </c>
      <c r="T1061" s="39">
        <v>0</v>
      </c>
      <c r="U1061" s="40">
        <v>0</v>
      </c>
      <c r="V1061" s="40">
        <v>0</v>
      </c>
      <c r="W1061" s="40">
        <v>0</v>
      </c>
      <c r="X1061" s="39">
        <v>0</v>
      </c>
      <c r="Y1061" s="40">
        <v>0</v>
      </c>
      <c r="Z1061" s="39">
        <v>0</v>
      </c>
      <c r="AN1061" s="6">
        <f>L1061-M1061</f>
        <v>0</v>
      </c>
    </row>
    <row r="1062" spans="1:41" ht="60" customHeight="1">
      <c r="A1062" s="144"/>
      <c r="B1062" s="109"/>
      <c r="C1062" s="110"/>
      <c r="D1062" s="109"/>
      <c r="E1062" s="47" t="s">
        <v>21</v>
      </c>
      <c r="F1062" s="48">
        <v>0</v>
      </c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</row>
    <row r="1063" spans="1:41" ht="120" customHeight="1">
      <c r="A1063" s="144"/>
      <c r="B1063" s="109"/>
      <c r="C1063" s="110"/>
      <c r="D1063" s="109" t="s">
        <v>22</v>
      </c>
      <c r="E1063" s="47" t="s">
        <v>23</v>
      </c>
      <c r="F1063" s="48">
        <v>0</v>
      </c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</row>
    <row r="1064" spans="1:41" ht="30" customHeight="1">
      <c r="A1064" s="144"/>
      <c r="B1064" s="109"/>
      <c r="C1064" s="110"/>
      <c r="D1064" s="109"/>
      <c r="E1064" s="47" t="s">
        <v>24</v>
      </c>
      <c r="F1064" s="48">
        <v>0</v>
      </c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</row>
    <row r="1065" spans="1:41" ht="30" customHeight="1">
      <c r="A1065" s="144"/>
      <c r="B1065" s="109"/>
      <c r="C1065" s="110"/>
      <c r="D1065" s="109"/>
      <c r="E1065" s="47" t="s">
        <v>25</v>
      </c>
      <c r="F1065" s="48">
        <v>0</v>
      </c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</row>
    <row r="1066" spans="1:41" ht="30" customHeight="1">
      <c r="A1066" s="144"/>
      <c r="B1066" s="109"/>
      <c r="C1066" s="110"/>
      <c r="D1066" s="109"/>
      <c r="E1066" s="47" t="s">
        <v>26</v>
      </c>
      <c r="F1066" s="48">
        <v>0</v>
      </c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</row>
    <row r="1067" spans="1:41" ht="30" customHeight="1">
      <c r="A1067" s="144"/>
      <c r="B1067" s="109"/>
      <c r="C1067" s="110"/>
      <c r="D1067" s="111" t="s">
        <v>27</v>
      </c>
      <c r="E1067" s="111"/>
      <c r="F1067" s="39">
        <f>F1061+F1062+F1063+F1064+F1065+F1066</f>
        <v>3245369.64</v>
      </c>
      <c r="G1067" s="39">
        <f t="shared" ref="G1067:Z1067" si="426">G1061+G1062+G1063+G1064+G1065+G1066</f>
        <v>3245369.64</v>
      </c>
      <c r="H1067" s="39">
        <f t="shared" si="426"/>
        <v>0</v>
      </c>
      <c r="I1067" s="39">
        <f t="shared" si="426"/>
        <v>0</v>
      </c>
      <c r="J1067" s="39">
        <f t="shared" si="426"/>
        <v>0</v>
      </c>
      <c r="K1067" s="39">
        <f t="shared" si="426"/>
        <v>0</v>
      </c>
      <c r="L1067" s="39">
        <f t="shared" si="426"/>
        <v>0</v>
      </c>
      <c r="M1067" s="39">
        <f t="shared" si="426"/>
        <v>0</v>
      </c>
      <c r="N1067" s="39">
        <f t="shared" si="426"/>
        <v>0</v>
      </c>
      <c r="O1067" s="39">
        <f t="shared" si="426"/>
        <v>0</v>
      </c>
      <c r="P1067" s="39">
        <f t="shared" si="426"/>
        <v>0</v>
      </c>
      <c r="Q1067" s="39">
        <f t="shared" si="426"/>
        <v>0</v>
      </c>
      <c r="R1067" s="39">
        <f t="shared" si="426"/>
        <v>0</v>
      </c>
      <c r="S1067" s="39">
        <f t="shared" si="426"/>
        <v>0</v>
      </c>
      <c r="T1067" s="39">
        <f t="shared" si="426"/>
        <v>0</v>
      </c>
      <c r="U1067" s="39">
        <f t="shared" si="426"/>
        <v>0</v>
      </c>
      <c r="V1067" s="39">
        <f t="shared" si="426"/>
        <v>0</v>
      </c>
      <c r="W1067" s="39">
        <f t="shared" si="426"/>
        <v>0</v>
      </c>
      <c r="X1067" s="39">
        <f t="shared" si="426"/>
        <v>0</v>
      </c>
      <c r="Y1067" s="39">
        <f t="shared" si="426"/>
        <v>0</v>
      </c>
      <c r="Z1067" s="39">
        <f t="shared" si="426"/>
        <v>0</v>
      </c>
      <c r="AN1067" s="6">
        <f>L1067-M1067</f>
        <v>0</v>
      </c>
      <c r="AO1067" s="14"/>
    </row>
    <row r="1068" spans="1:41" ht="75" customHeight="1">
      <c r="A1068" s="144"/>
      <c r="B1068" s="109"/>
      <c r="C1068" s="110"/>
      <c r="D1068" s="111" t="s">
        <v>292</v>
      </c>
      <c r="E1068" s="111"/>
      <c r="F1068" s="41">
        <f>ROUND(F1067/C1061,2)</f>
        <v>1249.18</v>
      </c>
      <c r="G1068" s="41">
        <f>ROUND(G1067/C1061,2)</f>
        <v>1249.18</v>
      </c>
      <c r="H1068" s="41">
        <f>ROUND(H1067/C1061,2)</f>
        <v>0</v>
      </c>
      <c r="I1068" s="41">
        <f>ROUND(I1067/C1061,2)</f>
        <v>0</v>
      </c>
      <c r="J1068" s="41">
        <f>ROUND(J1067/C1061,2)</f>
        <v>0</v>
      </c>
      <c r="K1068" s="41">
        <f>ROUND(K1067/C1061,2)</f>
        <v>0</v>
      </c>
      <c r="L1068" s="41">
        <f>ROUND(L1067/C1061,2)</f>
        <v>0</v>
      </c>
      <c r="M1068" s="41">
        <f>ROUND(M1067/C1061,2)</f>
        <v>0</v>
      </c>
      <c r="N1068" s="41">
        <f>ROUND(N1067/C1061,2)</f>
        <v>0</v>
      </c>
      <c r="O1068" s="41">
        <f>ROUND(O1067/C1061,2)</f>
        <v>0</v>
      </c>
      <c r="P1068" s="41">
        <f>ROUND(P1067/C1061,2)</f>
        <v>0</v>
      </c>
      <c r="Q1068" s="41">
        <f>ROUND(Q1067/C1061,2)</f>
        <v>0</v>
      </c>
      <c r="R1068" s="41">
        <f>ROUND(R1067/C1061,2)</f>
        <v>0</v>
      </c>
      <c r="S1068" s="41">
        <f>ROUND(S1067/C1061,2)</f>
        <v>0</v>
      </c>
      <c r="T1068" s="41">
        <f>ROUND(T1067/C1061,2)</f>
        <v>0</v>
      </c>
      <c r="U1068" s="41">
        <f>ROUND(U1067/C1061,2)</f>
        <v>0</v>
      </c>
      <c r="V1068" s="41">
        <f>ROUND(V1067/C1061,2)</f>
        <v>0</v>
      </c>
      <c r="W1068" s="41">
        <f>ROUND(W1067/C1061,2)</f>
        <v>0</v>
      </c>
      <c r="X1068" s="41">
        <f>ROUND(X1067/C1061,2)</f>
        <v>0</v>
      </c>
      <c r="Y1068" s="41">
        <f>ROUND(Y1067/C1061,2)</f>
        <v>0</v>
      </c>
      <c r="Z1068" s="41">
        <f>ROUND(Z1067/C1061,2)</f>
        <v>0</v>
      </c>
      <c r="AC1068" s="8" t="b">
        <v>0</v>
      </c>
      <c r="AD1068" s="8" t="b">
        <v>0</v>
      </c>
      <c r="AE1068" s="8" t="b">
        <v>0</v>
      </c>
      <c r="AF1068" s="8" t="b">
        <v>0</v>
      </c>
      <c r="AG1068" s="8" t="b">
        <v>0</v>
      </c>
      <c r="AH1068" s="8" t="b">
        <v>0</v>
      </c>
      <c r="AI1068" s="8" t="b">
        <v>0</v>
      </c>
      <c r="AJ1068" s="8" t="b">
        <v>0</v>
      </c>
      <c r="AK1068" s="8" t="b">
        <v>0</v>
      </c>
      <c r="AL1068" s="8" t="b">
        <v>0</v>
      </c>
    </row>
    <row r="1069" spans="1:41" ht="90" customHeight="1">
      <c r="A1069" s="144"/>
      <c r="B1069" s="109"/>
      <c r="C1069" s="110"/>
      <c r="D1069" s="111" t="s">
        <v>293</v>
      </c>
      <c r="E1069" s="111"/>
      <c r="F1069" s="39" t="s">
        <v>28</v>
      </c>
      <c r="G1069" s="42">
        <f>IF(AC1069=FALSE,0,AC1069)</f>
        <v>1249.18</v>
      </c>
      <c r="H1069" s="42" t="s">
        <v>28</v>
      </c>
      <c r="I1069" s="42">
        <f>IF(AD1069=FALSE,0,AD1069)</f>
        <v>0</v>
      </c>
      <c r="J1069" s="42">
        <f>IF(AE1069=FALSE,0,AE1069)</f>
        <v>0</v>
      </c>
      <c r="K1069" s="42" t="s">
        <v>28</v>
      </c>
      <c r="L1069" s="42">
        <f>IF(AF1069=FALSE,0,AF1069)</f>
        <v>0</v>
      </c>
      <c r="M1069" s="42" t="s">
        <v>28</v>
      </c>
      <c r="N1069" s="42" t="s">
        <v>28</v>
      </c>
      <c r="O1069" s="42" t="s">
        <v>28</v>
      </c>
      <c r="P1069" s="42" t="s">
        <v>28</v>
      </c>
      <c r="Q1069" s="42">
        <f>IF(AG1069=FALSE,0,AG1069)</f>
        <v>0</v>
      </c>
      <c r="R1069" s="42" t="s">
        <v>28</v>
      </c>
      <c r="S1069" s="42">
        <f>IF(AH1069=FALSE,0,AH1069)</f>
        <v>0</v>
      </c>
      <c r="T1069" s="42" t="s">
        <v>28</v>
      </c>
      <c r="U1069" s="42">
        <f>IF(AI1069=FALSE,0,AI1069)</f>
        <v>0</v>
      </c>
      <c r="V1069" s="42">
        <f>IF(AJ1069=FALSE,0,AJ1069)</f>
        <v>0</v>
      </c>
      <c r="W1069" s="42">
        <f>IF(AK1069=FALSE,0,AK1069)</f>
        <v>0</v>
      </c>
      <c r="X1069" s="42" t="s">
        <v>28</v>
      </c>
      <c r="Y1069" s="42">
        <f>IF(AL1069=FALSE,0,AL1069)</f>
        <v>0</v>
      </c>
      <c r="Z1069" s="42" t="s">
        <v>28</v>
      </c>
      <c r="AC1069" s="8">
        <v>1249.18</v>
      </c>
      <c r="AD1069" s="8" t="b">
        <v>0</v>
      </c>
      <c r="AE1069" s="8" t="b">
        <v>0</v>
      </c>
      <c r="AF1069" s="8" t="b">
        <v>0</v>
      </c>
      <c r="AG1069" s="8" t="b">
        <v>0</v>
      </c>
      <c r="AH1069" s="8" t="b">
        <v>0</v>
      </c>
      <c r="AI1069" s="8" t="b">
        <v>0</v>
      </c>
      <c r="AJ1069" s="8" t="b">
        <v>0</v>
      </c>
      <c r="AK1069" s="8" t="b">
        <v>0</v>
      </c>
      <c r="AL1069" s="8" t="b">
        <v>0</v>
      </c>
    </row>
    <row r="1070" spans="1:41" ht="30" customHeight="1">
      <c r="A1070" s="144" t="s">
        <v>79</v>
      </c>
      <c r="B1070" s="109" t="s">
        <v>184</v>
      </c>
      <c r="C1070" s="110">
        <v>2733.8</v>
      </c>
      <c r="D1070" s="109" t="s">
        <v>19</v>
      </c>
      <c r="E1070" s="47" t="s">
        <v>20</v>
      </c>
      <c r="F1070" s="39">
        <f>G1070+I1070+J1070+L1070+Q1070+S1070+U1070+V1070+W1070+Y1070+Z1070</f>
        <v>2690715.31</v>
      </c>
      <c r="G1070" s="40">
        <v>0</v>
      </c>
      <c r="H1070" s="39">
        <v>0</v>
      </c>
      <c r="I1070" s="40">
        <v>0</v>
      </c>
      <c r="J1070" s="40">
        <v>0</v>
      </c>
      <c r="K1070" s="39">
        <v>0</v>
      </c>
      <c r="L1070" s="40">
        <v>1975389.2</v>
      </c>
      <c r="M1070" s="39">
        <v>1975389.2</v>
      </c>
      <c r="N1070" s="39">
        <v>350000</v>
      </c>
      <c r="O1070" s="39">
        <v>0</v>
      </c>
      <c r="P1070" s="39">
        <v>0</v>
      </c>
      <c r="Q1070" s="40">
        <v>715326.11</v>
      </c>
      <c r="R1070" s="39">
        <v>250000</v>
      </c>
      <c r="S1070" s="40">
        <v>0</v>
      </c>
      <c r="T1070" s="39">
        <v>0</v>
      </c>
      <c r="U1070" s="40">
        <v>0</v>
      </c>
      <c r="V1070" s="40">
        <v>0</v>
      </c>
      <c r="W1070" s="40">
        <v>0</v>
      </c>
      <c r="X1070" s="39">
        <v>0</v>
      </c>
      <c r="Y1070" s="40">
        <v>0</v>
      </c>
      <c r="Z1070" s="39">
        <v>0</v>
      </c>
      <c r="AN1070" s="6">
        <f>L1070-M1070</f>
        <v>0</v>
      </c>
    </row>
    <row r="1071" spans="1:41" ht="60" customHeight="1">
      <c r="A1071" s="144"/>
      <c r="B1071" s="109"/>
      <c r="C1071" s="110"/>
      <c r="D1071" s="109"/>
      <c r="E1071" s="47" t="s">
        <v>21</v>
      </c>
      <c r="F1071" s="48">
        <v>0</v>
      </c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</row>
    <row r="1072" spans="1:41" ht="120" customHeight="1">
      <c r="A1072" s="144"/>
      <c r="B1072" s="109"/>
      <c r="C1072" s="110"/>
      <c r="D1072" s="109" t="s">
        <v>22</v>
      </c>
      <c r="E1072" s="47" t="s">
        <v>23</v>
      </c>
      <c r="F1072" s="48">
        <v>0</v>
      </c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</row>
    <row r="1073" spans="1:41" ht="30" customHeight="1">
      <c r="A1073" s="144"/>
      <c r="B1073" s="109"/>
      <c r="C1073" s="110"/>
      <c r="D1073" s="109"/>
      <c r="E1073" s="47" t="s">
        <v>24</v>
      </c>
      <c r="F1073" s="48">
        <v>0</v>
      </c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</row>
    <row r="1074" spans="1:41" ht="30" customHeight="1">
      <c r="A1074" s="144"/>
      <c r="B1074" s="109"/>
      <c r="C1074" s="110"/>
      <c r="D1074" s="109"/>
      <c r="E1074" s="47" t="s">
        <v>25</v>
      </c>
      <c r="F1074" s="48">
        <v>0</v>
      </c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</row>
    <row r="1075" spans="1:41" ht="30" customHeight="1">
      <c r="A1075" s="144"/>
      <c r="B1075" s="109"/>
      <c r="C1075" s="110"/>
      <c r="D1075" s="109"/>
      <c r="E1075" s="47" t="s">
        <v>26</v>
      </c>
      <c r="F1075" s="48">
        <v>0</v>
      </c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</row>
    <row r="1076" spans="1:41" ht="30" customHeight="1">
      <c r="A1076" s="144"/>
      <c r="B1076" s="109"/>
      <c r="C1076" s="110"/>
      <c r="D1076" s="111" t="s">
        <v>27</v>
      </c>
      <c r="E1076" s="111"/>
      <c r="F1076" s="39">
        <f>F1070+F1071+F1072+F1073+F1074+F1075</f>
        <v>2690715.31</v>
      </c>
      <c r="G1076" s="39">
        <f t="shared" ref="G1076:Z1076" si="427">G1070+G1071+G1072+G1073+G1074+G1075</f>
        <v>0</v>
      </c>
      <c r="H1076" s="39">
        <f t="shared" si="427"/>
        <v>0</v>
      </c>
      <c r="I1076" s="39">
        <f t="shared" si="427"/>
        <v>0</v>
      </c>
      <c r="J1076" s="39">
        <f t="shared" si="427"/>
        <v>0</v>
      </c>
      <c r="K1076" s="39">
        <f t="shared" si="427"/>
        <v>0</v>
      </c>
      <c r="L1076" s="39">
        <f t="shared" si="427"/>
        <v>1975389.2</v>
      </c>
      <c r="M1076" s="39">
        <f t="shared" si="427"/>
        <v>1975389.2</v>
      </c>
      <c r="N1076" s="39">
        <f t="shared" si="427"/>
        <v>350000</v>
      </c>
      <c r="O1076" s="39">
        <f t="shared" si="427"/>
        <v>0</v>
      </c>
      <c r="P1076" s="39">
        <f t="shared" si="427"/>
        <v>0</v>
      </c>
      <c r="Q1076" s="39">
        <f t="shared" si="427"/>
        <v>715326.11</v>
      </c>
      <c r="R1076" s="39">
        <f t="shared" si="427"/>
        <v>250000</v>
      </c>
      <c r="S1076" s="39">
        <f t="shared" si="427"/>
        <v>0</v>
      </c>
      <c r="T1076" s="39">
        <f t="shared" si="427"/>
        <v>0</v>
      </c>
      <c r="U1076" s="39">
        <f t="shared" si="427"/>
        <v>0</v>
      </c>
      <c r="V1076" s="39">
        <f t="shared" si="427"/>
        <v>0</v>
      </c>
      <c r="W1076" s="39">
        <f t="shared" si="427"/>
        <v>0</v>
      </c>
      <c r="X1076" s="39">
        <f t="shared" si="427"/>
        <v>0</v>
      </c>
      <c r="Y1076" s="39">
        <f t="shared" si="427"/>
        <v>0</v>
      </c>
      <c r="Z1076" s="39">
        <f t="shared" si="427"/>
        <v>0</v>
      </c>
      <c r="AN1076" s="6">
        <f>L1076-M1076</f>
        <v>0</v>
      </c>
      <c r="AO1076" s="14"/>
    </row>
    <row r="1077" spans="1:41" ht="75" customHeight="1">
      <c r="A1077" s="144"/>
      <c r="B1077" s="109"/>
      <c r="C1077" s="110"/>
      <c r="D1077" s="111" t="s">
        <v>292</v>
      </c>
      <c r="E1077" s="111"/>
      <c r="F1077" s="41">
        <f>ROUND(F1076/C1070,2)</f>
        <v>984.24</v>
      </c>
      <c r="G1077" s="41">
        <f>ROUND(G1076/C1070,2)</f>
        <v>0</v>
      </c>
      <c r="H1077" s="41">
        <f>ROUND(H1076/C1070,2)</f>
        <v>0</v>
      </c>
      <c r="I1077" s="41">
        <f>ROUND(I1076/C1070,2)</f>
        <v>0</v>
      </c>
      <c r="J1077" s="41">
        <f>ROUND(J1076/C1070,2)</f>
        <v>0</v>
      </c>
      <c r="K1077" s="41">
        <f>ROUND(K1076/C1070,2)</f>
        <v>0</v>
      </c>
      <c r="L1077" s="41">
        <f>ROUND(L1076/C1070,2)</f>
        <v>722.58</v>
      </c>
      <c r="M1077" s="41">
        <f>ROUND(M1076/C1070,2)</f>
        <v>722.58</v>
      </c>
      <c r="N1077" s="41">
        <f>ROUND(N1076/C1070,2)</f>
        <v>128.03</v>
      </c>
      <c r="O1077" s="41">
        <f>ROUND(O1076/C1070,2)</f>
        <v>0</v>
      </c>
      <c r="P1077" s="41">
        <f>ROUND(P1076/C1070,2)</f>
        <v>0</v>
      </c>
      <c r="Q1077" s="41">
        <f>ROUND(Q1076/C1070,2)</f>
        <v>261.66000000000003</v>
      </c>
      <c r="R1077" s="41">
        <f>ROUND(R1076/C1070,2)</f>
        <v>91.45</v>
      </c>
      <c r="S1077" s="41">
        <f>ROUND(S1076/C1070,2)</f>
        <v>0</v>
      </c>
      <c r="T1077" s="41">
        <f>ROUND(T1076/C1070,2)</f>
        <v>0</v>
      </c>
      <c r="U1077" s="41">
        <f>ROUND(U1076/C1070,2)</f>
        <v>0</v>
      </c>
      <c r="V1077" s="41">
        <f>ROUND(V1076/C1070,2)</f>
        <v>0</v>
      </c>
      <c r="W1077" s="41">
        <f>ROUND(W1076/C1070,2)</f>
        <v>0</v>
      </c>
      <c r="X1077" s="41">
        <f>ROUND(X1076/C1070,2)</f>
        <v>0</v>
      </c>
      <c r="Y1077" s="41">
        <f>ROUND(Y1076/C1070,2)</f>
        <v>0</v>
      </c>
      <c r="Z1077" s="41">
        <f>ROUND(Z1076/C1070,2)</f>
        <v>0</v>
      </c>
      <c r="AC1077" s="8" t="b">
        <v>0</v>
      </c>
      <c r="AD1077" s="8" t="b">
        <v>0</v>
      </c>
      <c r="AE1077" s="8" t="b">
        <v>0</v>
      </c>
      <c r="AF1077" s="8" t="b">
        <v>0</v>
      </c>
      <c r="AG1077" s="8" t="b">
        <v>0</v>
      </c>
      <c r="AH1077" s="8" t="b">
        <v>0</v>
      </c>
      <c r="AI1077" s="8" t="b">
        <v>0</v>
      </c>
      <c r="AJ1077" s="8" t="b">
        <v>0</v>
      </c>
      <c r="AK1077" s="8" t="b">
        <v>0</v>
      </c>
      <c r="AL1077" s="8" t="b">
        <v>0</v>
      </c>
    </row>
    <row r="1078" spans="1:41" ht="90" customHeight="1">
      <c r="A1078" s="144"/>
      <c r="B1078" s="109"/>
      <c r="C1078" s="110"/>
      <c r="D1078" s="111" t="s">
        <v>293</v>
      </c>
      <c r="E1078" s="111"/>
      <c r="F1078" s="39" t="s">
        <v>28</v>
      </c>
      <c r="G1078" s="42">
        <f>IF(AC1078=FALSE,0,AC1078)</f>
        <v>0</v>
      </c>
      <c r="H1078" s="42" t="s">
        <v>28</v>
      </c>
      <c r="I1078" s="42">
        <f>IF(AD1078=FALSE,0,AD1078)</f>
        <v>0</v>
      </c>
      <c r="J1078" s="42">
        <f>IF(AE1078=FALSE,0,AE1078)</f>
        <v>0</v>
      </c>
      <c r="K1078" s="42" t="s">
        <v>28</v>
      </c>
      <c r="L1078" s="42">
        <f>IF(AF1078=FALSE,0,AF1078)</f>
        <v>722.58</v>
      </c>
      <c r="M1078" s="42" t="s">
        <v>28</v>
      </c>
      <c r="N1078" s="42" t="s">
        <v>28</v>
      </c>
      <c r="O1078" s="42" t="s">
        <v>28</v>
      </c>
      <c r="P1078" s="42" t="s">
        <v>28</v>
      </c>
      <c r="Q1078" s="42">
        <f>IF(AG1078=FALSE,0,AG1078)</f>
        <v>261.66000000000003</v>
      </c>
      <c r="R1078" s="42" t="s">
        <v>28</v>
      </c>
      <c r="S1078" s="42">
        <f>IF(AH1078=FALSE,0,AH1078)</f>
        <v>0</v>
      </c>
      <c r="T1078" s="42" t="s">
        <v>28</v>
      </c>
      <c r="U1078" s="42">
        <f>IF(AI1078=FALSE,0,AI1078)</f>
        <v>0</v>
      </c>
      <c r="V1078" s="42">
        <f>IF(AJ1078=FALSE,0,AJ1078)</f>
        <v>0</v>
      </c>
      <c r="W1078" s="42">
        <f>IF(AK1078=FALSE,0,AK1078)</f>
        <v>0</v>
      </c>
      <c r="X1078" s="42" t="s">
        <v>28</v>
      </c>
      <c r="Y1078" s="42">
        <f>IF(AL1078=FALSE,0,AL1078)</f>
        <v>0</v>
      </c>
      <c r="Z1078" s="42" t="s">
        <v>28</v>
      </c>
      <c r="AC1078" s="8" t="b">
        <v>0</v>
      </c>
      <c r="AD1078" s="8" t="b">
        <v>0</v>
      </c>
      <c r="AE1078" s="8" t="b">
        <v>0</v>
      </c>
      <c r="AF1078" s="8">
        <v>722.58</v>
      </c>
      <c r="AG1078" s="8">
        <v>261.66000000000003</v>
      </c>
      <c r="AH1078" s="8" t="b">
        <v>0</v>
      </c>
      <c r="AI1078" s="8" t="b">
        <v>0</v>
      </c>
      <c r="AJ1078" s="8" t="b">
        <v>0</v>
      </c>
      <c r="AK1078" s="8" t="b">
        <v>0</v>
      </c>
      <c r="AL1078" s="8" t="b">
        <v>0</v>
      </c>
    </row>
    <row r="1079" spans="1:41" ht="30" customHeight="1">
      <c r="A1079" s="144" t="s">
        <v>80</v>
      </c>
      <c r="B1079" s="109" t="s">
        <v>306</v>
      </c>
      <c r="C1079" s="110">
        <v>4790</v>
      </c>
      <c r="D1079" s="109" t="s">
        <v>19</v>
      </c>
      <c r="E1079" s="47" t="s">
        <v>20</v>
      </c>
      <c r="F1079" s="39">
        <f>G1079+I1079+J1079+L1079+Q1079+S1079+U1079+V1079+W1079+Y1079+Z1079</f>
        <v>3119631.2</v>
      </c>
      <c r="G1079" s="40">
        <v>0</v>
      </c>
      <c r="H1079" s="39">
        <v>0</v>
      </c>
      <c r="I1079" s="40">
        <v>0</v>
      </c>
      <c r="J1079" s="40">
        <v>3119631.2</v>
      </c>
      <c r="K1079" s="39">
        <v>100000</v>
      </c>
      <c r="L1079" s="40">
        <v>0</v>
      </c>
      <c r="M1079" s="39">
        <v>0</v>
      </c>
      <c r="N1079" s="39">
        <v>0</v>
      </c>
      <c r="O1079" s="39">
        <v>0</v>
      </c>
      <c r="P1079" s="39">
        <v>0</v>
      </c>
      <c r="Q1079" s="40">
        <v>0</v>
      </c>
      <c r="R1079" s="39">
        <v>0</v>
      </c>
      <c r="S1079" s="40">
        <v>0</v>
      </c>
      <c r="T1079" s="39">
        <v>0</v>
      </c>
      <c r="U1079" s="40">
        <v>0</v>
      </c>
      <c r="V1079" s="40">
        <v>0</v>
      </c>
      <c r="W1079" s="40">
        <v>0</v>
      </c>
      <c r="X1079" s="39">
        <v>0</v>
      </c>
      <c r="Y1079" s="40">
        <v>0</v>
      </c>
      <c r="Z1079" s="39">
        <v>0</v>
      </c>
      <c r="AN1079" s="6">
        <f>L1079-M1079</f>
        <v>0</v>
      </c>
    </row>
    <row r="1080" spans="1:41" ht="60" customHeight="1">
      <c r="A1080" s="144"/>
      <c r="B1080" s="109"/>
      <c r="C1080" s="110"/>
      <c r="D1080" s="109"/>
      <c r="E1080" s="47" t="s">
        <v>21</v>
      </c>
      <c r="F1080" s="48">
        <v>0</v>
      </c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</row>
    <row r="1081" spans="1:41" ht="120" customHeight="1">
      <c r="A1081" s="144"/>
      <c r="B1081" s="109"/>
      <c r="C1081" s="110"/>
      <c r="D1081" s="109" t="s">
        <v>22</v>
      </c>
      <c r="E1081" s="47" t="s">
        <v>23</v>
      </c>
      <c r="F1081" s="48">
        <v>0</v>
      </c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</row>
    <row r="1082" spans="1:41" ht="30" customHeight="1">
      <c r="A1082" s="144"/>
      <c r="B1082" s="109"/>
      <c r="C1082" s="110"/>
      <c r="D1082" s="109"/>
      <c r="E1082" s="47" t="s">
        <v>24</v>
      </c>
      <c r="F1082" s="48">
        <v>0</v>
      </c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</row>
    <row r="1083" spans="1:41" ht="30" customHeight="1">
      <c r="A1083" s="144"/>
      <c r="B1083" s="109"/>
      <c r="C1083" s="110"/>
      <c r="D1083" s="109"/>
      <c r="E1083" s="47" t="s">
        <v>25</v>
      </c>
      <c r="F1083" s="48">
        <v>0</v>
      </c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</row>
    <row r="1084" spans="1:41" ht="30" customHeight="1">
      <c r="A1084" s="144"/>
      <c r="B1084" s="109"/>
      <c r="C1084" s="110"/>
      <c r="D1084" s="109"/>
      <c r="E1084" s="47" t="s">
        <v>26</v>
      </c>
      <c r="F1084" s="48">
        <v>0</v>
      </c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</row>
    <row r="1085" spans="1:41" ht="30" customHeight="1">
      <c r="A1085" s="144"/>
      <c r="B1085" s="109"/>
      <c r="C1085" s="110"/>
      <c r="D1085" s="111" t="s">
        <v>27</v>
      </c>
      <c r="E1085" s="111"/>
      <c r="F1085" s="39">
        <f>F1079+F1080+F1081+F1082+F1083+F1084</f>
        <v>3119631.2</v>
      </c>
      <c r="G1085" s="39">
        <f t="shared" ref="G1085:Z1085" si="428">G1079+G1080+G1081+G1082+G1083+G1084</f>
        <v>0</v>
      </c>
      <c r="H1085" s="39">
        <f t="shared" si="428"/>
        <v>0</v>
      </c>
      <c r="I1085" s="39">
        <f t="shared" si="428"/>
        <v>0</v>
      </c>
      <c r="J1085" s="39">
        <f t="shared" si="428"/>
        <v>3119631.2</v>
      </c>
      <c r="K1085" s="39">
        <f t="shared" si="428"/>
        <v>100000</v>
      </c>
      <c r="L1085" s="39">
        <f t="shared" si="428"/>
        <v>0</v>
      </c>
      <c r="M1085" s="39">
        <f t="shared" si="428"/>
        <v>0</v>
      </c>
      <c r="N1085" s="39">
        <f t="shared" si="428"/>
        <v>0</v>
      </c>
      <c r="O1085" s="39">
        <f t="shared" si="428"/>
        <v>0</v>
      </c>
      <c r="P1085" s="39">
        <f t="shared" si="428"/>
        <v>0</v>
      </c>
      <c r="Q1085" s="39">
        <f t="shared" si="428"/>
        <v>0</v>
      </c>
      <c r="R1085" s="39">
        <f t="shared" si="428"/>
        <v>0</v>
      </c>
      <c r="S1085" s="39">
        <f t="shared" si="428"/>
        <v>0</v>
      </c>
      <c r="T1085" s="39">
        <f t="shared" si="428"/>
        <v>0</v>
      </c>
      <c r="U1085" s="39">
        <f t="shared" si="428"/>
        <v>0</v>
      </c>
      <c r="V1085" s="39">
        <f t="shared" si="428"/>
        <v>0</v>
      </c>
      <c r="W1085" s="39">
        <f t="shared" si="428"/>
        <v>0</v>
      </c>
      <c r="X1085" s="39">
        <f t="shared" si="428"/>
        <v>0</v>
      </c>
      <c r="Y1085" s="39">
        <f t="shared" si="428"/>
        <v>0</v>
      </c>
      <c r="Z1085" s="39">
        <f t="shared" si="428"/>
        <v>0</v>
      </c>
      <c r="AN1085" s="6">
        <f>L1085-M1085</f>
        <v>0</v>
      </c>
      <c r="AO1085" s="14"/>
    </row>
    <row r="1086" spans="1:41" ht="75" customHeight="1">
      <c r="A1086" s="144"/>
      <c r="B1086" s="109"/>
      <c r="C1086" s="110"/>
      <c r="D1086" s="111" t="s">
        <v>292</v>
      </c>
      <c r="E1086" s="111"/>
      <c r="F1086" s="41">
        <f>ROUND(F1085/C1079,2)</f>
        <v>651.28</v>
      </c>
      <c r="G1086" s="41">
        <f>ROUND(G1085/C1079,2)</f>
        <v>0</v>
      </c>
      <c r="H1086" s="41">
        <f>ROUND(H1085/C1079,2)</f>
        <v>0</v>
      </c>
      <c r="I1086" s="41">
        <f>ROUND(I1085/C1079,2)</f>
        <v>0</v>
      </c>
      <c r="J1086" s="41">
        <f>ROUND(J1085/C1079,2)</f>
        <v>651.28</v>
      </c>
      <c r="K1086" s="41">
        <f>ROUND(K1085/C1079,2)</f>
        <v>20.88</v>
      </c>
      <c r="L1086" s="41">
        <f>ROUND(L1085/C1079,2)</f>
        <v>0</v>
      </c>
      <c r="M1086" s="41">
        <f>ROUND(M1085/C1079,2)</f>
        <v>0</v>
      </c>
      <c r="N1086" s="41">
        <f>ROUND(N1085/C1079,2)</f>
        <v>0</v>
      </c>
      <c r="O1086" s="41">
        <f>ROUND(O1085/C1079,2)</f>
        <v>0</v>
      </c>
      <c r="P1086" s="41">
        <f>ROUND(P1085/C1079,2)</f>
        <v>0</v>
      </c>
      <c r="Q1086" s="41">
        <f>ROUND(Q1085/C1079,2)</f>
        <v>0</v>
      </c>
      <c r="R1086" s="41">
        <f>ROUND(R1085/C1079,2)</f>
        <v>0</v>
      </c>
      <c r="S1086" s="41">
        <f>ROUND(S1085/C1079,2)</f>
        <v>0</v>
      </c>
      <c r="T1086" s="41">
        <f>ROUND(T1085/C1079,2)</f>
        <v>0</v>
      </c>
      <c r="U1086" s="41">
        <f>ROUND(U1085/C1079,2)</f>
        <v>0</v>
      </c>
      <c r="V1086" s="41">
        <f>ROUND(V1085/C1079,2)</f>
        <v>0</v>
      </c>
      <c r="W1086" s="41">
        <f>ROUND(W1085/C1079,2)</f>
        <v>0</v>
      </c>
      <c r="X1086" s="41">
        <f>ROUND(X1085/C1079,2)</f>
        <v>0</v>
      </c>
      <c r="Y1086" s="41">
        <f>ROUND(Y1085/C1079,2)</f>
        <v>0</v>
      </c>
      <c r="Z1086" s="41">
        <f>ROUND(Z1085/C1079,2)</f>
        <v>0</v>
      </c>
      <c r="AC1086" s="8" t="b">
        <v>0</v>
      </c>
      <c r="AD1086" s="8" t="b">
        <v>0</v>
      </c>
      <c r="AE1086" s="8" t="b">
        <v>0</v>
      </c>
      <c r="AF1086" s="8" t="b">
        <v>0</v>
      </c>
      <c r="AG1086" s="8" t="b">
        <v>0</v>
      </c>
      <c r="AH1086" s="8" t="b">
        <v>0</v>
      </c>
      <c r="AI1086" s="8" t="b">
        <v>0</v>
      </c>
      <c r="AJ1086" s="8" t="b">
        <v>0</v>
      </c>
      <c r="AK1086" s="8" t="b">
        <v>0</v>
      </c>
      <c r="AL1086" s="8" t="b">
        <v>0</v>
      </c>
    </row>
    <row r="1087" spans="1:41" ht="90" customHeight="1">
      <c r="A1087" s="144"/>
      <c r="B1087" s="109"/>
      <c r="C1087" s="110"/>
      <c r="D1087" s="111" t="s">
        <v>293</v>
      </c>
      <c r="E1087" s="111"/>
      <c r="F1087" s="39" t="s">
        <v>28</v>
      </c>
      <c r="G1087" s="42">
        <f>IF(AC1087=FALSE,0,AC1087)</f>
        <v>0</v>
      </c>
      <c r="H1087" s="42" t="s">
        <v>28</v>
      </c>
      <c r="I1087" s="42">
        <f>IF(AD1087=FALSE,0,AD1087)</f>
        <v>0</v>
      </c>
      <c r="J1087" s="42">
        <f>IF(AE1087=FALSE,0,AE1087)</f>
        <v>651.28</v>
      </c>
      <c r="K1087" s="42" t="s">
        <v>28</v>
      </c>
      <c r="L1087" s="42">
        <f>IF(AF1087=FALSE,0,AF1087)</f>
        <v>0</v>
      </c>
      <c r="M1087" s="42" t="s">
        <v>28</v>
      </c>
      <c r="N1087" s="42" t="s">
        <v>28</v>
      </c>
      <c r="O1087" s="42" t="s">
        <v>28</v>
      </c>
      <c r="P1087" s="42" t="s">
        <v>28</v>
      </c>
      <c r="Q1087" s="42">
        <f>IF(AG1087=FALSE,0,AG1087)</f>
        <v>0</v>
      </c>
      <c r="R1087" s="42" t="s">
        <v>28</v>
      </c>
      <c r="S1087" s="42">
        <f>IF(AH1087=FALSE,0,AH1087)</f>
        <v>0</v>
      </c>
      <c r="T1087" s="42" t="s">
        <v>28</v>
      </c>
      <c r="U1087" s="42">
        <f>IF(AI1087=FALSE,0,AI1087)</f>
        <v>0</v>
      </c>
      <c r="V1087" s="42">
        <f>IF(AJ1087=FALSE,0,AJ1087)</f>
        <v>0</v>
      </c>
      <c r="W1087" s="42">
        <f>IF(AK1087=FALSE,0,AK1087)</f>
        <v>0</v>
      </c>
      <c r="X1087" s="42" t="s">
        <v>28</v>
      </c>
      <c r="Y1087" s="42">
        <f>IF(AL1087=FALSE,0,AL1087)</f>
        <v>0</v>
      </c>
      <c r="Z1087" s="42" t="s">
        <v>28</v>
      </c>
      <c r="AC1087" s="8" t="b">
        <v>0</v>
      </c>
      <c r="AD1087" s="8" t="b">
        <v>0</v>
      </c>
      <c r="AE1087" s="8">
        <v>651.28</v>
      </c>
      <c r="AF1087" s="8" t="b">
        <v>0</v>
      </c>
      <c r="AG1087" s="8" t="b">
        <v>0</v>
      </c>
      <c r="AH1087" s="8" t="b">
        <v>0</v>
      </c>
      <c r="AI1087" s="8" t="b">
        <v>0</v>
      </c>
      <c r="AJ1087" s="8" t="b">
        <v>0</v>
      </c>
      <c r="AK1087" s="8" t="b">
        <v>0</v>
      </c>
      <c r="AL1087" s="8" t="b">
        <v>0</v>
      </c>
    </row>
    <row r="1088" spans="1:41" ht="30" customHeight="1">
      <c r="A1088" s="144" t="s">
        <v>81</v>
      </c>
      <c r="B1088" s="109" t="s">
        <v>186</v>
      </c>
      <c r="C1088" s="110">
        <v>3554.2</v>
      </c>
      <c r="D1088" s="109" t="s">
        <v>19</v>
      </c>
      <c r="E1088" s="47" t="s">
        <v>20</v>
      </c>
      <c r="F1088" s="39">
        <f>G1088+I1088+J1088+L1088+Q1088+S1088+U1088+V1088+W1088+Y1088+Z1088</f>
        <v>4439835.5599999996</v>
      </c>
      <c r="G1088" s="40">
        <v>4439835.5599999996</v>
      </c>
      <c r="H1088" s="39">
        <v>0</v>
      </c>
      <c r="I1088" s="40">
        <v>0</v>
      </c>
      <c r="J1088" s="40">
        <v>0</v>
      </c>
      <c r="K1088" s="39">
        <v>0</v>
      </c>
      <c r="L1088" s="40">
        <v>0</v>
      </c>
      <c r="M1088" s="39">
        <v>0</v>
      </c>
      <c r="N1088" s="39">
        <v>0</v>
      </c>
      <c r="O1088" s="39">
        <v>0</v>
      </c>
      <c r="P1088" s="39">
        <v>0</v>
      </c>
      <c r="Q1088" s="40">
        <v>0</v>
      </c>
      <c r="R1088" s="39">
        <v>0</v>
      </c>
      <c r="S1088" s="40">
        <v>0</v>
      </c>
      <c r="T1088" s="39">
        <v>0</v>
      </c>
      <c r="U1088" s="40">
        <v>0</v>
      </c>
      <c r="V1088" s="40">
        <v>0</v>
      </c>
      <c r="W1088" s="40">
        <v>0</v>
      </c>
      <c r="X1088" s="39">
        <v>0</v>
      </c>
      <c r="Y1088" s="40">
        <v>0</v>
      </c>
      <c r="Z1088" s="39">
        <v>0</v>
      </c>
      <c r="AN1088" s="6">
        <f>L1088-M1088</f>
        <v>0</v>
      </c>
    </row>
    <row r="1089" spans="1:41" ht="60" customHeight="1">
      <c r="A1089" s="144"/>
      <c r="B1089" s="109"/>
      <c r="C1089" s="110"/>
      <c r="D1089" s="109"/>
      <c r="E1089" s="47" t="s">
        <v>21</v>
      </c>
      <c r="F1089" s="48">
        <v>0</v>
      </c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</row>
    <row r="1090" spans="1:41" ht="120" customHeight="1">
      <c r="A1090" s="144"/>
      <c r="B1090" s="109"/>
      <c r="C1090" s="110"/>
      <c r="D1090" s="109" t="s">
        <v>22</v>
      </c>
      <c r="E1090" s="47" t="s">
        <v>23</v>
      </c>
      <c r="F1090" s="48">
        <v>0</v>
      </c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</row>
    <row r="1091" spans="1:41" ht="30" customHeight="1">
      <c r="A1091" s="144"/>
      <c r="B1091" s="109"/>
      <c r="C1091" s="110"/>
      <c r="D1091" s="109"/>
      <c r="E1091" s="47" t="s">
        <v>24</v>
      </c>
      <c r="F1091" s="48">
        <v>0</v>
      </c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</row>
    <row r="1092" spans="1:41" ht="30" customHeight="1">
      <c r="A1092" s="144"/>
      <c r="B1092" s="109"/>
      <c r="C1092" s="110"/>
      <c r="D1092" s="109"/>
      <c r="E1092" s="47" t="s">
        <v>25</v>
      </c>
      <c r="F1092" s="48">
        <v>0</v>
      </c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</row>
    <row r="1093" spans="1:41" ht="30" customHeight="1">
      <c r="A1093" s="144"/>
      <c r="B1093" s="109"/>
      <c r="C1093" s="110"/>
      <c r="D1093" s="109"/>
      <c r="E1093" s="47" t="s">
        <v>26</v>
      </c>
      <c r="F1093" s="48">
        <v>0</v>
      </c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</row>
    <row r="1094" spans="1:41" ht="30" customHeight="1">
      <c r="A1094" s="144"/>
      <c r="B1094" s="109"/>
      <c r="C1094" s="110"/>
      <c r="D1094" s="111" t="s">
        <v>27</v>
      </c>
      <c r="E1094" s="111"/>
      <c r="F1094" s="39">
        <f>F1088+F1089+F1090+F1091+F1092+F1093</f>
        <v>4439835.5599999996</v>
      </c>
      <c r="G1094" s="39">
        <f t="shared" ref="G1094:Z1094" si="429">G1088+G1089+G1090+G1091+G1092+G1093</f>
        <v>4439835.5599999996</v>
      </c>
      <c r="H1094" s="39">
        <f t="shared" si="429"/>
        <v>0</v>
      </c>
      <c r="I1094" s="39">
        <f t="shared" si="429"/>
        <v>0</v>
      </c>
      <c r="J1094" s="39">
        <f t="shared" si="429"/>
        <v>0</v>
      </c>
      <c r="K1094" s="39">
        <f t="shared" si="429"/>
        <v>0</v>
      </c>
      <c r="L1094" s="39">
        <f t="shared" si="429"/>
        <v>0</v>
      </c>
      <c r="M1094" s="39">
        <f t="shared" si="429"/>
        <v>0</v>
      </c>
      <c r="N1094" s="39">
        <f t="shared" si="429"/>
        <v>0</v>
      </c>
      <c r="O1094" s="39">
        <f t="shared" si="429"/>
        <v>0</v>
      </c>
      <c r="P1094" s="39">
        <f t="shared" si="429"/>
        <v>0</v>
      </c>
      <c r="Q1094" s="39">
        <f t="shared" si="429"/>
        <v>0</v>
      </c>
      <c r="R1094" s="39">
        <f t="shared" si="429"/>
        <v>0</v>
      </c>
      <c r="S1094" s="39">
        <f t="shared" si="429"/>
        <v>0</v>
      </c>
      <c r="T1094" s="39">
        <f t="shared" si="429"/>
        <v>0</v>
      </c>
      <c r="U1094" s="39">
        <f t="shared" si="429"/>
        <v>0</v>
      </c>
      <c r="V1094" s="39">
        <f t="shared" si="429"/>
        <v>0</v>
      </c>
      <c r="W1094" s="39">
        <f t="shared" si="429"/>
        <v>0</v>
      </c>
      <c r="X1094" s="39">
        <f t="shared" si="429"/>
        <v>0</v>
      </c>
      <c r="Y1094" s="39">
        <f t="shared" si="429"/>
        <v>0</v>
      </c>
      <c r="Z1094" s="39">
        <f t="shared" si="429"/>
        <v>0</v>
      </c>
      <c r="AN1094" s="6">
        <f>L1094-M1094</f>
        <v>0</v>
      </c>
      <c r="AO1094" s="14"/>
    </row>
    <row r="1095" spans="1:41" ht="75" customHeight="1">
      <c r="A1095" s="144"/>
      <c r="B1095" s="109"/>
      <c r="C1095" s="110"/>
      <c r="D1095" s="111" t="s">
        <v>292</v>
      </c>
      <c r="E1095" s="111"/>
      <c r="F1095" s="41">
        <f>ROUND(F1094/C1088,2)</f>
        <v>1249.18</v>
      </c>
      <c r="G1095" s="41">
        <f>ROUND(G1094/C1088,2)</f>
        <v>1249.18</v>
      </c>
      <c r="H1095" s="41">
        <f>ROUND(H1094/C1088,2)</f>
        <v>0</v>
      </c>
      <c r="I1095" s="41">
        <f>ROUND(I1094/C1088,2)</f>
        <v>0</v>
      </c>
      <c r="J1095" s="41">
        <f>ROUND(J1094/C1088,2)</f>
        <v>0</v>
      </c>
      <c r="K1095" s="41">
        <f>ROUND(K1094/C1088,2)</f>
        <v>0</v>
      </c>
      <c r="L1095" s="41">
        <f>ROUND(L1094/C1088,2)</f>
        <v>0</v>
      </c>
      <c r="M1095" s="41">
        <f>ROUND(M1094/C1088,2)</f>
        <v>0</v>
      </c>
      <c r="N1095" s="41">
        <f>ROUND(N1094/C1088,2)</f>
        <v>0</v>
      </c>
      <c r="O1095" s="41">
        <f>ROUND(O1094/C1088,2)</f>
        <v>0</v>
      </c>
      <c r="P1095" s="41">
        <f>ROUND(P1094/C1088,2)</f>
        <v>0</v>
      </c>
      <c r="Q1095" s="41">
        <f>ROUND(Q1094/C1088,2)</f>
        <v>0</v>
      </c>
      <c r="R1095" s="41">
        <f>ROUND(R1094/C1088,2)</f>
        <v>0</v>
      </c>
      <c r="S1095" s="41">
        <f>ROUND(S1094/C1088,2)</f>
        <v>0</v>
      </c>
      <c r="T1095" s="41">
        <f>ROUND(T1094/C1088,2)</f>
        <v>0</v>
      </c>
      <c r="U1095" s="41">
        <f>ROUND(U1094/C1088,2)</f>
        <v>0</v>
      </c>
      <c r="V1095" s="41">
        <f>ROUND(V1094/C1088,2)</f>
        <v>0</v>
      </c>
      <c r="W1095" s="41">
        <f>ROUND(W1094/C1088,2)</f>
        <v>0</v>
      </c>
      <c r="X1095" s="41">
        <f>ROUND(X1094/C1088,2)</f>
        <v>0</v>
      </c>
      <c r="Y1095" s="41">
        <f>ROUND(Y1094/C1088,2)</f>
        <v>0</v>
      </c>
      <c r="Z1095" s="41">
        <f>ROUND(Z1094/C1088,2)</f>
        <v>0</v>
      </c>
      <c r="AC1095" s="8" t="b">
        <v>0</v>
      </c>
      <c r="AD1095" s="8" t="b">
        <v>0</v>
      </c>
      <c r="AE1095" s="8" t="b">
        <v>0</v>
      </c>
      <c r="AF1095" s="8" t="b">
        <v>0</v>
      </c>
      <c r="AG1095" s="8" t="b">
        <v>0</v>
      </c>
      <c r="AH1095" s="8" t="b">
        <v>0</v>
      </c>
      <c r="AI1095" s="8" t="b">
        <v>0</v>
      </c>
      <c r="AJ1095" s="8" t="b">
        <v>0</v>
      </c>
      <c r="AK1095" s="8" t="b">
        <v>0</v>
      </c>
      <c r="AL1095" s="8" t="b">
        <v>0</v>
      </c>
    </row>
    <row r="1096" spans="1:41" ht="90" customHeight="1">
      <c r="A1096" s="144"/>
      <c r="B1096" s="109"/>
      <c r="C1096" s="110"/>
      <c r="D1096" s="111" t="s">
        <v>293</v>
      </c>
      <c r="E1096" s="111"/>
      <c r="F1096" s="39" t="s">
        <v>28</v>
      </c>
      <c r="G1096" s="42">
        <f>IF(AC1096=FALSE,0,AC1096)</f>
        <v>1249.18</v>
      </c>
      <c r="H1096" s="42" t="s">
        <v>28</v>
      </c>
      <c r="I1096" s="42">
        <f>IF(AD1096=FALSE,0,AD1096)</f>
        <v>0</v>
      </c>
      <c r="J1096" s="42">
        <f>IF(AE1096=FALSE,0,AE1096)</f>
        <v>0</v>
      </c>
      <c r="K1096" s="42" t="s">
        <v>28</v>
      </c>
      <c r="L1096" s="42">
        <f>IF(AF1096=FALSE,0,AF1096)</f>
        <v>0</v>
      </c>
      <c r="M1096" s="42" t="s">
        <v>28</v>
      </c>
      <c r="N1096" s="42" t="s">
        <v>28</v>
      </c>
      <c r="O1096" s="42" t="s">
        <v>28</v>
      </c>
      <c r="P1096" s="42" t="s">
        <v>28</v>
      </c>
      <c r="Q1096" s="42">
        <f>IF(AG1096=FALSE,0,AG1096)</f>
        <v>0</v>
      </c>
      <c r="R1096" s="42" t="s">
        <v>28</v>
      </c>
      <c r="S1096" s="42">
        <f>IF(AH1096=FALSE,0,AH1096)</f>
        <v>0</v>
      </c>
      <c r="T1096" s="42" t="s">
        <v>28</v>
      </c>
      <c r="U1096" s="42">
        <f>IF(AI1096=FALSE,0,AI1096)</f>
        <v>0</v>
      </c>
      <c r="V1096" s="42">
        <f>IF(AJ1096=FALSE,0,AJ1096)</f>
        <v>0</v>
      </c>
      <c r="W1096" s="42">
        <f>IF(AK1096=FALSE,0,AK1096)</f>
        <v>0</v>
      </c>
      <c r="X1096" s="42" t="s">
        <v>28</v>
      </c>
      <c r="Y1096" s="42">
        <f>IF(AL1096=FALSE,0,AL1096)</f>
        <v>0</v>
      </c>
      <c r="Z1096" s="42" t="s">
        <v>28</v>
      </c>
      <c r="AC1096" s="8">
        <v>1249.18</v>
      </c>
      <c r="AD1096" s="8" t="b">
        <v>0</v>
      </c>
      <c r="AE1096" s="8" t="b">
        <v>0</v>
      </c>
      <c r="AF1096" s="8" t="b">
        <v>0</v>
      </c>
      <c r="AG1096" s="8" t="b">
        <v>0</v>
      </c>
      <c r="AH1096" s="8" t="b">
        <v>0</v>
      </c>
      <c r="AI1096" s="8" t="b">
        <v>0</v>
      </c>
      <c r="AJ1096" s="8" t="b">
        <v>0</v>
      </c>
      <c r="AK1096" s="8" t="b">
        <v>0</v>
      </c>
      <c r="AL1096" s="8" t="b">
        <v>0</v>
      </c>
    </row>
    <row r="1097" spans="1:41" ht="30" customHeight="1">
      <c r="A1097" s="144" t="s">
        <v>82</v>
      </c>
      <c r="B1097" s="109" t="s">
        <v>187</v>
      </c>
      <c r="C1097" s="110">
        <v>3571.6</v>
      </c>
      <c r="D1097" s="109" t="s">
        <v>19</v>
      </c>
      <c r="E1097" s="47" t="s">
        <v>20</v>
      </c>
      <c r="F1097" s="39">
        <f>G1097+I1097+J1097+L1097+Q1097+S1097+U1097+V1097+W1097+Y1097+Z1097</f>
        <v>2326111.65</v>
      </c>
      <c r="G1097" s="40">
        <v>0</v>
      </c>
      <c r="H1097" s="39">
        <v>0</v>
      </c>
      <c r="I1097" s="40">
        <v>0</v>
      </c>
      <c r="J1097" s="40">
        <v>2326111.65</v>
      </c>
      <c r="K1097" s="39">
        <v>50000</v>
      </c>
      <c r="L1097" s="40">
        <v>0</v>
      </c>
      <c r="M1097" s="39">
        <v>0</v>
      </c>
      <c r="N1097" s="39">
        <v>0</v>
      </c>
      <c r="O1097" s="39">
        <v>0</v>
      </c>
      <c r="P1097" s="39">
        <v>0</v>
      </c>
      <c r="Q1097" s="40">
        <v>0</v>
      </c>
      <c r="R1097" s="39">
        <v>0</v>
      </c>
      <c r="S1097" s="40">
        <v>0</v>
      </c>
      <c r="T1097" s="39">
        <v>0</v>
      </c>
      <c r="U1097" s="40">
        <v>0</v>
      </c>
      <c r="V1097" s="40">
        <v>0</v>
      </c>
      <c r="W1097" s="40">
        <v>0</v>
      </c>
      <c r="X1097" s="39">
        <v>0</v>
      </c>
      <c r="Y1097" s="40">
        <v>0</v>
      </c>
      <c r="Z1097" s="39">
        <v>0</v>
      </c>
      <c r="AN1097" s="6">
        <f>L1097-M1097</f>
        <v>0</v>
      </c>
    </row>
    <row r="1098" spans="1:41" ht="60" customHeight="1">
      <c r="A1098" s="144"/>
      <c r="B1098" s="109"/>
      <c r="C1098" s="110"/>
      <c r="D1098" s="109"/>
      <c r="E1098" s="47" t="s">
        <v>21</v>
      </c>
      <c r="F1098" s="48">
        <v>0</v>
      </c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</row>
    <row r="1099" spans="1:41" ht="120" customHeight="1">
      <c r="A1099" s="144"/>
      <c r="B1099" s="109"/>
      <c r="C1099" s="110"/>
      <c r="D1099" s="109" t="s">
        <v>22</v>
      </c>
      <c r="E1099" s="47" t="s">
        <v>23</v>
      </c>
      <c r="F1099" s="48">
        <v>0</v>
      </c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</row>
    <row r="1100" spans="1:41" ht="30" customHeight="1">
      <c r="A1100" s="144"/>
      <c r="B1100" s="109"/>
      <c r="C1100" s="110"/>
      <c r="D1100" s="109"/>
      <c r="E1100" s="47" t="s">
        <v>24</v>
      </c>
      <c r="F1100" s="48">
        <v>0</v>
      </c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</row>
    <row r="1101" spans="1:41" ht="30" customHeight="1">
      <c r="A1101" s="144"/>
      <c r="B1101" s="109"/>
      <c r="C1101" s="110"/>
      <c r="D1101" s="109"/>
      <c r="E1101" s="47" t="s">
        <v>25</v>
      </c>
      <c r="F1101" s="48">
        <v>0</v>
      </c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</row>
    <row r="1102" spans="1:41" ht="30" customHeight="1">
      <c r="A1102" s="144"/>
      <c r="B1102" s="109"/>
      <c r="C1102" s="110"/>
      <c r="D1102" s="109"/>
      <c r="E1102" s="47" t="s">
        <v>26</v>
      </c>
      <c r="F1102" s="48">
        <v>0</v>
      </c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</row>
    <row r="1103" spans="1:41" ht="30" customHeight="1">
      <c r="A1103" s="144"/>
      <c r="B1103" s="109"/>
      <c r="C1103" s="110"/>
      <c r="D1103" s="111" t="s">
        <v>27</v>
      </c>
      <c r="E1103" s="111"/>
      <c r="F1103" s="39">
        <f>F1097+F1098+F1099+F1100+F1101+F1102</f>
        <v>2326111.65</v>
      </c>
      <c r="G1103" s="39">
        <f t="shared" ref="G1103:Z1103" si="430">G1097+G1098+G1099+G1100+G1101+G1102</f>
        <v>0</v>
      </c>
      <c r="H1103" s="39">
        <f t="shared" si="430"/>
        <v>0</v>
      </c>
      <c r="I1103" s="39">
        <f t="shared" si="430"/>
        <v>0</v>
      </c>
      <c r="J1103" s="39">
        <f t="shared" si="430"/>
        <v>2326111.65</v>
      </c>
      <c r="K1103" s="39">
        <f t="shared" si="430"/>
        <v>50000</v>
      </c>
      <c r="L1103" s="39">
        <f t="shared" si="430"/>
        <v>0</v>
      </c>
      <c r="M1103" s="39">
        <f t="shared" si="430"/>
        <v>0</v>
      </c>
      <c r="N1103" s="39">
        <f t="shared" si="430"/>
        <v>0</v>
      </c>
      <c r="O1103" s="39">
        <f t="shared" si="430"/>
        <v>0</v>
      </c>
      <c r="P1103" s="39">
        <f t="shared" si="430"/>
        <v>0</v>
      </c>
      <c r="Q1103" s="39">
        <f t="shared" si="430"/>
        <v>0</v>
      </c>
      <c r="R1103" s="39">
        <f t="shared" si="430"/>
        <v>0</v>
      </c>
      <c r="S1103" s="39">
        <f t="shared" si="430"/>
        <v>0</v>
      </c>
      <c r="T1103" s="39">
        <f t="shared" si="430"/>
        <v>0</v>
      </c>
      <c r="U1103" s="39">
        <f t="shared" si="430"/>
        <v>0</v>
      </c>
      <c r="V1103" s="39">
        <f t="shared" si="430"/>
        <v>0</v>
      </c>
      <c r="W1103" s="39">
        <f t="shared" si="430"/>
        <v>0</v>
      </c>
      <c r="X1103" s="39">
        <f t="shared" si="430"/>
        <v>0</v>
      </c>
      <c r="Y1103" s="39">
        <f t="shared" si="430"/>
        <v>0</v>
      </c>
      <c r="Z1103" s="39">
        <f t="shared" si="430"/>
        <v>0</v>
      </c>
      <c r="AN1103" s="6">
        <f>L1103-M1103</f>
        <v>0</v>
      </c>
      <c r="AO1103" s="14"/>
    </row>
    <row r="1104" spans="1:41" ht="75" customHeight="1">
      <c r="A1104" s="144"/>
      <c r="B1104" s="109"/>
      <c r="C1104" s="110"/>
      <c r="D1104" s="111" t="s">
        <v>292</v>
      </c>
      <c r="E1104" s="111"/>
      <c r="F1104" s="41">
        <f>ROUND(F1103/C1097,2)</f>
        <v>651.28</v>
      </c>
      <c r="G1104" s="41">
        <f>ROUND(G1103/C1097,2)</f>
        <v>0</v>
      </c>
      <c r="H1104" s="41">
        <f>ROUND(H1103/C1097,2)</f>
        <v>0</v>
      </c>
      <c r="I1104" s="41">
        <f>ROUND(I1103/C1097,2)</f>
        <v>0</v>
      </c>
      <c r="J1104" s="41">
        <f>ROUND(J1103/C1097,2)</f>
        <v>651.28</v>
      </c>
      <c r="K1104" s="41">
        <f>ROUND(K1103/C1097,2)</f>
        <v>14</v>
      </c>
      <c r="L1104" s="41">
        <f>ROUND(L1103/C1097,2)</f>
        <v>0</v>
      </c>
      <c r="M1104" s="41">
        <f>ROUND(M1103/C1097,2)</f>
        <v>0</v>
      </c>
      <c r="N1104" s="41">
        <f>ROUND(N1103/C1097,2)</f>
        <v>0</v>
      </c>
      <c r="O1104" s="41">
        <f>ROUND(O1103/C1097,2)</f>
        <v>0</v>
      </c>
      <c r="P1104" s="41">
        <f>ROUND(P1103/C1097,2)</f>
        <v>0</v>
      </c>
      <c r="Q1104" s="41">
        <f>ROUND(Q1103/C1097,2)</f>
        <v>0</v>
      </c>
      <c r="R1104" s="41">
        <f>ROUND(R1103/C1097,2)</f>
        <v>0</v>
      </c>
      <c r="S1104" s="41">
        <f>ROUND(S1103/C1097,2)</f>
        <v>0</v>
      </c>
      <c r="T1104" s="41">
        <f>ROUND(T1103/C1097,2)</f>
        <v>0</v>
      </c>
      <c r="U1104" s="41">
        <f>ROUND(U1103/C1097,2)</f>
        <v>0</v>
      </c>
      <c r="V1104" s="41">
        <f>ROUND(V1103/C1097,2)</f>
        <v>0</v>
      </c>
      <c r="W1104" s="41">
        <f>ROUND(W1103/C1097,2)</f>
        <v>0</v>
      </c>
      <c r="X1104" s="41">
        <f>ROUND(X1103/C1097,2)</f>
        <v>0</v>
      </c>
      <c r="Y1104" s="41">
        <f>ROUND(Y1103/C1097,2)</f>
        <v>0</v>
      </c>
      <c r="Z1104" s="41">
        <f>ROUND(Z1103/C1097,2)</f>
        <v>0</v>
      </c>
      <c r="AC1104" s="8" t="b">
        <v>0</v>
      </c>
      <c r="AD1104" s="8" t="b">
        <v>0</v>
      </c>
      <c r="AE1104" s="8" t="b">
        <v>0</v>
      </c>
      <c r="AF1104" s="8" t="b">
        <v>0</v>
      </c>
      <c r="AG1104" s="8" t="b">
        <v>0</v>
      </c>
      <c r="AH1104" s="8" t="b">
        <v>0</v>
      </c>
      <c r="AI1104" s="8" t="b">
        <v>0</v>
      </c>
      <c r="AJ1104" s="8" t="b">
        <v>0</v>
      </c>
      <c r="AK1104" s="8" t="b">
        <v>0</v>
      </c>
      <c r="AL1104" s="8" t="b">
        <v>0</v>
      </c>
    </row>
    <row r="1105" spans="1:41" ht="90" customHeight="1">
      <c r="A1105" s="144"/>
      <c r="B1105" s="109"/>
      <c r="C1105" s="110"/>
      <c r="D1105" s="111" t="s">
        <v>293</v>
      </c>
      <c r="E1105" s="111"/>
      <c r="F1105" s="39" t="s">
        <v>28</v>
      </c>
      <c r="G1105" s="42">
        <f>IF(AC1105=FALSE,0,AC1105)</f>
        <v>0</v>
      </c>
      <c r="H1105" s="42" t="s">
        <v>28</v>
      </c>
      <c r="I1105" s="42">
        <f>IF(AD1105=FALSE,0,AD1105)</f>
        <v>0</v>
      </c>
      <c r="J1105" s="42">
        <f>IF(AE1105=FALSE,0,AE1105)</f>
        <v>651.28</v>
      </c>
      <c r="K1105" s="42" t="s">
        <v>28</v>
      </c>
      <c r="L1105" s="42">
        <f>IF(AF1105=FALSE,0,AF1105)</f>
        <v>0</v>
      </c>
      <c r="M1105" s="42" t="s">
        <v>28</v>
      </c>
      <c r="N1105" s="42" t="s">
        <v>28</v>
      </c>
      <c r="O1105" s="42" t="s">
        <v>28</v>
      </c>
      <c r="P1105" s="42" t="s">
        <v>28</v>
      </c>
      <c r="Q1105" s="42">
        <f>IF(AG1105=FALSE,0,AG1105)</f>
        <v>0</v>
      </c>
      <c r="R1105" s="42" t="s">
        <v>28</v>
      </c>
      <c r="S1105" s="42">
        <f>IF(AH1105=FALSE,0,AH1105)</f>
        <v>0</v>
      </c>
      <c r="T1105" s="42" t="s">
        <v>28</v>
      </c>
      <c r="U1105" s="42">
        <f>IF(AI1105=FALSE,0,AI1105)</f>
        <v>0</v>
      </c>
      <c r="V1105" s="42">
        <f>IF(AJ1105=FALSE,0,AJ1105)</f>
        <v>0</v>
      </c>
      <c r="W1105" s="42">
        <f>IF(AK1105=FALSE,0,AK1105)</f>
        <v>0</v>
      </c>
      <c r="X1105" s="42" t="s">
        <v>28</v>
      </c>
      <c r="Y1105" s="42">
        <f>IF(AL1105=FALSE,0,AL1105)</f>
        <v>0</v>
      </c>
      <c r="Z1105" s="42" t="s">
        <v>28</v>
      </c>
      <c r="AC1105" s="8" t="b">
        <v>0</v>
      </c>
      <c r="AD1105" s="8" t="b">
        <v>0</v>
      </c>
      <c r="AE1105" s="8">
        <v>651.28</v>
      </c>
      <c r="AF1105" s="8" t="b">
        <v>0</v>
      </c>
      <c r="AG1105" s="8" t="b">
        <v>0</v>
      </c>
      <c r="AH1105" s="8" t="b">
        <v>0</v>
      </c>
      <c r="AI1105" s="8" t="b">
        <v>0</v>
      </c>
      <c r="AJ1105" s="8" t="b">
        <v>0</v>
      </c>
      <c r="AK1105" s="8" t="b">
        <v>0</v>
      </c>
      <c r="AL1105" s="8" t="b">
        <v>0</v>
      </c>
    </row>
    <row r="1106" spans="1:41" ht="30" customHeight="1">
      <c r="A1106" s="144" t="s">
        <v>83</v>
      </c>
      <c r="B1106" s="109" t="s">
        <v>188</v>
      </c>
      <c r="C1106" s="110">
        <v>3696.6</v>
      </c>
      <c r="D1106" s="109" t="s">
        <v>19</v>
      </c>
      <c r="E1106" s="47" t="s">
        <v>20</v>
      </c>
      <c r="F1106" s="39">
        <f>G1106+I1106+J1106+L1106+Q1106+S1106+U1106+V1106+W1106+Y1106+Z1106</f>
        <v>3638341.59</v>
      </c>
      <c r="G1106" s="40">
        <v>0</v>
      </c>
      <c r="H1106" s="39">
        <v>0</v>
      </c>
      <c r="I1106" s="40">
        <v>0</v>
      </c>
      <c r="J1106" s="40">
        <v>0</v>
      </c>
      <c r="K1106" s="39">
        <v>0</v>
      </c>
      <c r="L1106" s="40">
        <v>2671089.23</v>
      </c>
      <c r="M1106" s="39">
        <v>2671089.23</v>
      </c>
      <c r="N1106" s="39">
        <v>350000</v>
      </c>
      <c r="O1106" s="39">
        <v>0</v>
      </c>
      <c r="P1106" s="39">
        <v>0</v>
      </c>
      <c r="Q1106" s="40">
        <v>967252.36</v>
      </c>
      <c r="R1106" s="39">
        <v>500000</v>
      </c>
      <c r="S1106" s="40">
        <v>0</v>
      </c>
      <c r="T1106" s="39">
        <v>0</v>
      </c>
      <c r="U1106" s="40">
        <v>0</v>
      </c>
      <c r="V1106" s="40">
        <v>0</v>
      </c>
      <c r="W1106" s="40">
        <v>0</v>
      </c>
      <c r="X1106" s="39">
        <v>0</v>
      </c>
      <c r="Y1106" s="40">
        <v>0</v>
      </c>
      <c r="Z1106" s="39">
        <v>0</v>
      </c>
      <c r="AN1106" s="6">
        <f>L1106-M1106</f>
        <v>0</v>
      </c>
    </row>
    <row r="1107" spans="1:41" ht="60" customHeight="1">
      <c r="A1107" s="144"/>
      <c r="B1107" s="109"/>
      <c r="C1107" s="110"/>
      <c r="D1107" s="109"/>
      <c r="E1107" s="47" t="s">
        <v>21</v>
      </c>
      <c r="F1107" s="48">
        <v>0</v>
      </c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</row>
    <row r="1108" spans="1:41" ht="120" customHeight="1">
      <c r="A1108" s="144"/>
      <c r="B1108" s="109"/>
      <c r="C1108" s="110"/>
      <c r="D1108" s="109" t="s">
        <v>22</v>
      </c>
      <c r="E1108" s="47" t="s">
        <v>23</v>
      </c>
      <c r="F1108" s="48">
        <v>0</v>
      </c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</row>
    <row r="1109" spans="1:41" ht="30" customHeight="1">
      <c r="A1109" s="144"/>
      <c r="B1109" s="109"/>
      <c r="C1109" s="110"/>
      <c r="D1109" s="109"/>
      <c r="E1109" s="47" t="s">
        <v>24</v>
      </c>
      <c r="F1109" s="48">
        <v>0</v>
      </c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</row>
    <row r="1110" spans="1:41" ht="30" customHeight="1">
      <c r="A1110" s="144"/>
      <c r="B1110" s="109"/>
      <c r="C1110" s="110"/>
      <c r="D1110" s="109"/>
      <c r="E1110" s="47" t="s">
        <v>25</v>
      </c>
      <c r="F1110" s="48">
        <v>0</v>
      </c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</row>
    <row r="1111" spans="1:41" ht="30" customHeight="1">
      <c r="A1111" s="144"/>
      <c r="B1111" s="109"/>
      <c r="C1111" s="110"/>
      <c r="D1111" s="109"/>
      <c r="E1111" s="47" t="s">
        <v>26</v>
      </c>
      <c r="F1111" s="48">
        <v>0</v>
      </c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</row>
    <row r="1112" spans="1:41" ht="30" customHeight="1">
      <c r="A1112" s="144"/>
      <c r="B1112" s="109"/>
      <c r="C1112" s="110"/>
      <c r="D1112" s="111" t="s">
        <v>27</v>
      </c>
      <c r="E1112" s="111"/>
      <c r="F1112" s="39">
        <f>F1106+F1107+F1108+F1109+F1110+F1111</f>
        <v>3638341.59</v>
      </c>
      <c r="G1112" s="39">
        <f t="shared" ref="G1112:Z1112" si="431">G1106+G1107+G1108+G1109+G1110+G1111</f>
        <v>0</v>
      </c>
      <c r="H1112" s="39">
        <f t="shared" si="431"/>
        <v>0</v>
      </c>
      <c r="I1112" s="39">
        <f t="shared" si="431"/>
        <v>0</v>
      </c>
      <c r="J1112" s="39">
        <f t="shared" si="431"/>
        <v>0</v>
      </c>
      <c r="K1112" s="39">
        <f t="shared" si="431"/>
        <v>0</v>
      </c>
      <c r="L1112" s="39">
        <f t="shared" si="431"/>
        <v>2671089.23</v>
      </c>
      <c r="M1112" s="39">
        <f t="shared" si="431"/>
        <v>2671089.23</v>
      </c>
      <c r="N1112" s="39">
        <f t="shared" si="431"/>
        <v>350000</v>
      </c>
      <c r="O1112" s="39">
        <f t="shared" si="431"/>
        <v>0</v>
      </c>
      <c r="P1112" s="39">
        <f t="shared" si="431"/>
        <v>0</v>
      </c>
      <c r="Q1112" s="39">
        <f t="shared" si="431"/>
        <v>967252.36</v>
      </c>
      <c r="R1112" s="39">
        <f t="shared" si="431"/>
        <v>500000</v>
      </c>
      <c r="S1112" s="39">
        <f t="shared" si="431"/>
        <v>0</v>
      </c>
      <c r="T1112" s="39">
        <f t="shared" si="431"/>
        <v>0</v>
      </c>
      <c r="U1112" s="39">
        <f t="shared" si="431"/>
        <v>0</v>
      </c>
      <c r="V1112" s="39">
        <f t="shared" si="431"/>
        <v>0</v>
      </c>
      <c r="W1112" s="39">
        <f t="shared" si="431"/>
        <v>0</v>
      </c>
      <c r="X1112" s="39">
        <f t="shared" si="431"/>
        <v>0</v>
      </c>
      <c r="Y1112" s="39">
        <f t="shared" si="431"/>
        <v>0</v>
      </c>
      <c r="Z1112" s="39">
        <f t="shared" si="431"/>
        <v>0</v>
      </c>
      <c r="AN1112" s="6">
        <f>L1112-M1112</f>
        <v>0</v>
      </c>
      <c r="AO1112" s="14"/>
    </row>
    <row r="1113" spans="1:41" ht="75" customHeight="1">
      <c r="A1113" s="144"/>
      <c r="B1113" s="109"/>
      <c r="C1113" s="110"/>
      <c r="D1113" s="111" t="s">
        <v>292</v>
      </c>
      <c r="E1113" s="111"/>
      <c r="F1113" s="41">
        <f>ROUND(F1112/C1106,2)</f>
        <v>984.24</v>
      </c>
      <c r="G1113" s="41">
        <f>ROUND(G1112/C1106,2)</f>
        <v>0</v>
      </c>
      <c r="H1113" s="41">
        <f>ROUND(H1112/C1106,2)</f>
        <v>0</v>
      </c>
      <c r="I1113" s="41">
        <f>ROUND(I1112/C1106,2)</f>
        <v>0</v>
      </c>
      <c r="J1113" s="41">
        <f>ROUND(J1112/C1106,2)</f>
        <v>0</v>
      </c>
      <c r="K1113" s="41">
        <f>ROUND(K1112/C1106,2)</f>
        <v>0</v>
      </c>
      <c r="L1113" s="41">
        <f>ROUND(L1112/C1106,2)</f>
        <v>722.58</v>
      </c>
      <c r="M1113" s="41">
        <f>ROUND(M1112/C1106,2)</f>
        <v>722.58</v>
      </c>
      <c r="N1113" s="41">
        <f>ROUND(N1112/C1106,2)</f>
        <v>94.68</v>
      </c>
      <c r="O1113" s="41">
        <f>ROUND(O1112/C1106,2)</f>
        <v>0</v>
      </c>
      <c r="P1113" s="41">
        <f>ROUND(P1112/C1106,2)</f>
        <v>0</v>
      </c>
      <c r="Q1113" s="41">
        <f>ROUND(Q1112/C1106,2)</f>
        <v>261.66000000000003</v>
      </c>
      <c r="R1113" s="41">
        <f>ROUND(R1112/C1106,2)</f>
        <v>135.26</v>
      </c>
      <c r="S1113" s="41">
        <f>ROUND(S1112/C1106,2)</f>
        <v>0</v>
      </c>
      <c r="T1113" s="41">
        <f>ROUND(T1112/C1106,2)</f>
        <v>0</v>
      </c>
      <c r="U1113" s="41">
        <f>ROUND(U1112/C1106,2)</f>
        <v>0</v>
      </c>
      <c r="V1113" s="41">
        <f>ROUND(V1112/C1106,2)</f>
        <v>0</v>
      </c>
      <c r="W1113" s="41">
        <f>ROUND(W1112/C1106,2)</f>
        <v>0</v>
      </c>
      <c r="X1113" s="41">
        <f>ROUND(X1112/C1106,2)</f>
        <v>0</v>
      </c>
      <c r="Y1113" s="41">
        <f>ROUND(Y1112/C1106,2)</f>
        <v>0</v>
      </c>
      <c r="Z1113" s="41">
        <f>ROUND(Z1112/C1106,2)</f>
        <v>0</v>
      </c>
      <c r="AC1113" s="8" t="b">
        <v>0</v>
      </c>
      <c r="AD1113" s="8" t="b">
        <v>0</v>
      </c>
      <c r="AE1113" s="8" t="b">
        <v>0</v>
      </c>
      <c r="AF1113" s="8" t="b">
        <v>0</v>
      </c>
      <c r="AG1113" s="8" t="b">
        <v>0</v>
      </c>
      <c r="AH1113" s="8" t="b">
        <v>0</v>
      </c>
      <c r="AI1113" s="8" t="b">
        <v>0</v>
      </c>
      <c r="AJ1113" s="8" t="b">
        <v>0</v>
      </c>
      <c r="AK1113" s="8" t="b">
        <v>0</v>
      </c>
      <c r="AL1113" s="8" t="b">
        <v>0</v>
      </c>
    </row>
    <row r="1114" spans="1:41" ht="90" customHeight="1">
      <c r="A1114" s="144"/>
      <c r="B1114" s="109"/>
      <c r="C1114" s="110"/>
      <c r="D1114" s="111" t="s">
        <v>293</v>
      </c>
      <c r="E1114" s="111"/>
      <c r="F1114" s="39" t="s">
        <v>28</v>
      </c>
      <c r="G1114" s="42">
        <f>IF(AC1114=FALSE,0,AC1114)</f>
        <v>0</v>
      </c>
      <c r="H1114" s="42" t="s">
        <v>28</v>
      </c>
      <c r="I1114" s="42">
        <f>IF(AD1114=FALSE,0,AD1114)</f>
        <v>0</v>
      </c>
      <c r="J1114" s="42">
        <f>IF(AE1114=FALSE,0,AE1114)</f>
        <v>0</v>
      </c>
      <c r="K1114" s="42" t="s">
        <v>28</v>
      </c>
      <c r="L1114" s="42">
        <f>IF(AF1114=FALSE,0,AF1114)</f>
        <v>722.58</v>
      </c>
      <c r="M1114" s="42" t="s">
        <v>28</v>
      </c>
      <c r="N1114" s="42" t="s">
        <v>28</v>
      </c>
      <c r="O1114" s="42" t="s">
        <v>28</v>
      </c>
      <c r="P1114" s="42" t="s">
        <v>28</v>
      </c>
      <c r="Q1114" s="42">
        <f>IF(AG1114=FALSE,0,AG1114)</f>
        <v>261.66000000000003</v>
      </c>
      <c r="R1114" s="42" t="s">
        <v>28</v>
      </c>
      <c r="S1114" s="42">
        <f>IF(AH1114=FALSE,0,AH1114)</f>
        <v>0</v>
      </c>
      <c r="T1114" s="42" t="s">
        <v>28</v>
      </c>
      <c r="U1114" s="42">
        <f>IF(AI1114=FALSE,0,AI1114)</f>
        <v>0</v>
      </c>
      <c r="V1114" s="42">
        <f>IF(AJ1114=FALSE,0,AJ1114)</f>
        <v>0</v>
      </c>
      <c r="W1114" s="42">
        <f>IF(AK1114=FALSE,0,AK1114)</f>
        <v>0</v>
      </c>
      <c r="X1114" s="42" t="s">
        <v>28</v>
      </c>
      <c r="Y1114" s="42">
        <f>IF(AL1114=FALSE,0,AL1114)</f>
        <v>0</v>
      </c>
      <c r="Z1114" s="42" t="s">
        <v>28</v>
      </c>
      <c r="AC1114" s="8" t="b">
        <v>0</v>
      </c>
      <c r="AD1114" s="8" t="b">
        <v>0</v>
      </c>
      <c r="AE1114" s="8" t="b">
        <v>0</v>
      </c>
      <c r="AF1114" s="8">
        <v>722.58</v>
      </c>
      <c r="AG1114" s="8">
        <v>261.66000000000003</v>
      </c>
      <c r="AH1114" s="8" t="b">
        <v>0</v>
      </c>
      <c r="AI1114" s="8" t="b">
        <v>0</v>
      </c>
      <c r="AJ1114" s="8" t="b">
        <v>0</v>
      </c>
      <c r="AK1114" s="8" t="b">
        <v>0</v>
      </c>
      <c r="AL1114" s="8" t="b">
        <v>0</v>
      </c>
    </row>
    <row r="1115" spans="1:41" ht="30" customHeight="1">
      <c r="A1115" s="144" t="s">
        <v>84</v>
      </c>
      <c r="B1115" s="109" t="s">
        <v>307</v>
      </c>
      <c r="C1115" s="110">
        <v>3244.4</v>
      </c>
      <c r="D1115" s="109" t="s">
        <v>19</v>
      </c>
      <c r="E1115" s="47" t="s">
        <v>20</v>
      </c>
      <c r="F1115" s="39">
        <f>G1115+I1115+J1115+L1115+Q1115+S1115+U1115+V1115+W1115+Y1115+Z1115</f>
        <v>4052839.59</v>
      </c>
      <c r="G1115" s="40">
        <v>4052839.59</v>
      </c>
      <c r="H1115" s="39">
        <v>0</v>
      </c>
      <c r="I1115" s="40">
        <v>0</v>
      </c>
      <c r="J1115" s="40">
        <v>0</v>
      </c>
      <c r="K1115" s="39">
        <v>0</v>
      </c>
      <c r="L1115" s="40">
        <v>0</v>
      </c>
      <c r="M1115" s="39">
        <v>0</v>
      </c>
      <c r="N1115" s="39">
        <v>0</v>
      </c>
      <c r="O1115" s="39">
        <v>0</v>
      </c>
      <c r="P1115" s="39">
        <v>0</v>
      </c>
      <c r="Q1115" s="40">
        <v>0</v>
      </c>
      <c r="R1115" s="39">
        <v>0</v>
      </c>
      <c r="S1115" s="40">
        <v>0</v>
      </c>
      <c r="T1115" s="39">
        <v>0</v>
      </c>
      <c r="U1115" s="40">
        <v>0</v>
      </c>
      <c r="V1115" s="40">
        <v>0</v>
      </c>
      <c r="W1115" s="40">
        <v>0</v>
      </c>
      <c r="X1115" s="39">
        <v>0</v>
      </c>
      <c r="Y1115" s="40">
        <v>0</v>
      </c>
      <c r="Z1115" s="39">
        <v>0</v>
      </c>
      <c r="AN1115" s="6">
        <f>L1115-M1115</f>
        <v>0</v>
      </c>
    </row>
    <row r="1116" spans="1:41" ht="60" customHeight="1">
      <c r="A1116" s="144"/>
      <c r="B1116" s="109"/>
      <c r="C1116" s="110"/>
      <c r="D1116" s="109"/>
      <c r="E1116" s="47" t="s">
        <v>21</v>
      </c>
      <c r="F1116" s="48">
        <v>0</v>
      </c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</row>
    <row r="1117" spans="1:41" ht="120" customHeight="1">
      <c r="A1117" s="144"/>
      <c r="B1117" s="109"/>
      <c r="C1117" s="110"/>
      <c r="D1117" s="109" t="s">
        <v>22</v>
      </c>
      <c r="E1117" s="47" t="s">
        <v>23</v>
      </c>
      <c r="F1117" s="48">
        <v>0</v>
      </c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</row>
    <row r="1118" spans="1:41" ht="30" customHeight="1">
      <c r="A1118" s="144"/>
      <c r="B1118" s="109"/>
      <c r="C1118" s="110"/>
      <c r="D1118" s="109"/>
      <c r="E1118" s="47" t="s">
        <v>24</v>
      </c>
      <c r="F1118" s="48">
        <v>0</v>
      </c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</row>
    <row r="1119" spans="1:41" ht="30" customHeight="1">
      <c r="A1119" s="144"/>
      <c r="B1119" s="109"/>
      <c r="C1119" s="110"/>
      <c r="D1119" s="109"/>
      <c r="E1119" s="47" t="s">
        <v>25</v>
      </c>
      <c r="F1119" s="48">
        <v>0</v>
      </c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</row>
    <row r="1120" spans="1:41" ht="30" customHeight="1">
      <c r="A1120" s="144"/>
      <c r="B1120" s="109"/>
      <c r="C1120" s="110"/>
      <c r="D1120" s="109"/>
      <c r="E1120" s="47" t="s">
        <v>26</v>
      </c>
      <c r="F1120" s="48">
        <v>0</v>
      </c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</row>
    <row r="1121" spans="1:41" ht="30" customHeight="1">
      <c r="A1121" s="144"/>
      <c r="B1121" s="109"/>
      <c r="C1121" s="110"/>
      <c r="D1121" s="111" t="s">
        <v>27</v>
      </c>
      <c r="E1121" s="111"/>
      <c r="F1121" s="39">
        <f>F1115+F1116+F1117+F1118+F1119+F1120</f>
        <v>4052839.59</v>
      </c>
      <c r="G1121" s="39">
        <f t="shared" ref="G1121:Z1121" si="432">G1115+G1116+G1117+G1118+G1119+G1120</f>
        <v>4052839.59</v>
      </c>
      <c r="H1121" s="39">
        <f t="shared" si="432"/>
        <v>0</v>
      </c>
      <c r="I1121" s="39">
        <f t="shared" si="432"/>
        <v>0</v>
      </c>
      <c r="J1121" s="39">
        <f t="shared" si="432"/>
        <v>0</v>
      </c>
      <c r="K1121" s="39">
        <f t="shared" si="432"/>
        <v>0</v>
      </c>
      <c r="L1121" s="39">
        <f t="shared" si="432"/>
        <v>0</v>
      </c>
      <c r="M1121" s="39">
        <f t="shared" si="432"/>
        <v>0</v>
      </c>
      <c r="N1121" s="39">
        <f t="shared" si="432"/>
        <v>0</v>
      </c>
      <c r="O1121" s="39">
        <f t="shared" si="432"/>
        <v>0</v>
      </c>
      <c r="P1121" s="39">
        <f t="shared" si="432"/>
        <v>0</v>
      </c>
      <c r="Q1121" s="39">
        <f t="shared" si="432"/>
        <v>0</v>
      </c>
      <c r="R1121" s="39">
        <f t="shared" si="432"/>
        <v>0</v>
      </c>
      <c r="S1121" s="39">
        <f t="shared" si="432"/>
        <v>0</v>
      </c>
      <c r="T1121" s="39">
        <f t="shared" si="432"/>
        <v>0</v>
      </c>
      <c r="U1121" s="39">
        <f t="shared" si="432"/>
        <v>0</v>
      </c>
      <c r="V1121" s="39">
        <f t="shared" si="432"/>
        <v>0</v>
      </c>
      <c r="W1121" s="39">
        <f t="shared" si="432"/>
        <v>0</v>
      </c>
      <c r="X1121" s="39">
        <f t="shared" si="432"/>
        <v>0</v>
      </c>
      <c r="Y1121" s="39">
        <f t="shared" si="432"/>
        <v>0</v>
      </c>
      <c r="Z1121" s="39">
        <f t="shared" si="432"/>
        <v>0</v>
      </c>
      <c r="AN1121" s="6">
        <f>L1121-M1121</f>
        <v>0</v>
      </c>
      <c r="AO1121" s="14"/>
    </row>
    <row r="1122" spans="1:41" ht="75" customHeight="1">
      <c r="A1122" s="144"/>
      <c r="B1122" s="109"/>
      <c r="C1122" s="110"/>
      <c r="D1122" s="111" t="s">
        <v>292</v>
      </c>
      <c r="E1122" s="111"/>
      <c r="F1122" s="41">
        <f>ROUND(F1121/C1115,2)</f>
        <v>1249.18</v>
      </c>
      <c r="G1122" s="41">
        <f>ROUND(G1121/C1115,2)</f>
        <v>1249.18</v>
      </c>
      <c r="H1122" s="41">
        <f>ROUND(H1121/C1115,2)</f>
        <v>0</v>
      </c>
      <c r="I1122" s="41">
        <f>ROUND(I1121/C1115,2)</f>
        <v>0</v>
      </c>
      <c r="J1122" s="41">
        <f>ROUND(J1121/C1115,2)</f>
        <v>0</v>
      </c>
      <c r="K1122" s="41">
        <f>ROUND(K1121/C1115,2)</f>
        <v>0</v>
      </c>
      <c r="L1122" s="41">
        <f>ROUND(L1121/C1115,2)</f>
        <v>0</v>
      </c>
      <c r="M1122" s="41">
        <f>ROUND(M1121/C1115,2)</f>
        <v>0</v>
      </c>
      <c r="N1122" s="41">
        <f>ROUND(N1121/C1115,2)</f>
        <v>0</v>
      </c>
      <c r="O1122" s="41">
        <f>ROUND(O1121/C1115,2)</f>
        <v>0</v>
      </c>
      <c r="P1122" s="41">
        <f>ROUND(P1121/C1115,2)</f>
        <v>0</v>
      </c>
      <c r="Q1122" s="41">
        <f>ROUND(Q1121/C1115,2)</f>
        <v>0</v>
      </c>
      <c r="R1122" s="41">
        <f>ROUND(R1121/C1115,2)</f>
        <v>0</v>
      </c>
      <c r="S1122" s="41">
        <f>ROUND(S1121/C1115,2)</f>
        <v>0</v>
      </c>
      <c r="T1122" s="41">
        <f>ROUND(T1121/C1115,2)</f>
        <v>0</v>
      </c>
      <c r="U1122" s="41">
        <f>ROUND(U1121/C1115,2)</f>
        <v>0</v>
      </c>
      <c r="V1122" s="41">
        <f>ROUND(V1121/C1115,2)</f>
        <v>0</v>
      </c>
      <c r="W1122" s="41">
        <f>ROUND(W1121/C1115,2)</f>
        <v>0</v>
      </c>
      <c r="X1122" s="41">
        <f>ROUND(X1121/C1115,2)</f>
        <v>0</v>
      </c>
      <c r="Y1122" s="41">
        <f>ROUND(Y1121/C1115,2)</f>
        <v>0</v>
      </c>
      <c r="Z1122" s="41">
        <f>ROUND(Z1121/C1115,2)</f>
        <v>0</v>
      </c>
      <c r="AC1122" s="8" t="b">
        <v>0</v>
      </c>
      <c r="AD1122" s="8" t="b">
        <v>0</v>
      </c>
      <c r="AE1122" s="8" t="b">
        <v>0</v>
      </c>
      <c r="AF1122" s="8" t="b">
        <v>0</v>
      </c>
      <c r="AG1122" s="8" t="b">
        <v>0</v>
      </c>
      <c r="AH1122" s="8" t="b">
        <v>0</v>
      </c>
      <c r="AI1122" s="8" t="b">
        <v>0</v>
      </c>
      <c r="AJ1122" s="8" t="b">
        <v>0</v>
      </c>
      <c r="AK1122" s="8" t="b">
        <v>0</v>
      </c>
      <c r="AL1122" s="8" t="b">
        <v>0</v>
      </c>
    </row>
    <row r="1123" spans="1:41" ht="90" customHeight="1">
      <c r="A1123" s="144"/>
      <c r="B1123" s="109"/>
      <c r="C1123" s="110"/>
      <c r="D1123" s="111" t="s">
        <v>293</v>
      </c>
      <c r="E1123" s="111"/>
      <c r="F1123" s="39" t="s">
        <v>28</v>
      </c>
      <c r="G1123" s="42">
        <f>IF(AC1123=FALSE,0,AC1123)</f>
        <v>1249.18</v>
      </c>
      <c r="H1123" s="42" t="s">
        <v>28</v>
      </c>
      <c r="I1123" s="42">
        <f>IF(AD1123=FALSE,0,AD1123)</f>
        <v>0</v>
      </c>
      <c r="J1123" s="42">
        <f>IF(AE1123=FALSE,0,AE1123)</f>
        <v>0</v>
      </c>
      <c r="K1123" s="42" t="s">
        <v>28</v>
      </c>
      <c r="L1123" s="42">
        <f>IF(AF1123=FALSE,0,AF1123)</f>
        <v>0</v>
      </c>
      <c r="M1123" s="42" t="s">
        <v>28</v>
      </c>
      <c r="N1123" s="42" t="s">
        <v>28</v>
      </c>
      <c r="O1123" s="42" t="s">
        <v>28</v>
      </c>
      <c r="P1123" s="42" t="s">
        <v>28</v>
      </c>
      <c r="Q1123" s="42">
        <f>IF(AG1123=FALSE,0,AG1123)</f>
        <v>0</v>
      </c>
      <c r="R1123" s="42" t="s">
        <v>28</v>
      </c>
      <c r="S1123" s="42">
        <f>IF(AH1123=FALSE,0,AH1123)</f>
        <v>0</v>
      </c>
      <c r="T1123" s="42" t="s">
        <v>28</v>
      </c>
      <c r="U1123" s="42">
        <f>IF(AI1123=FALSE,0,AI1123)</f>
        <v>0</v>
      </c>
      <c r="V1123" s="42">
        <f>IF(AJ1123=FALSE,0,AJ1123)</f>
        <v>0</v>
      </c>
      <c r="W1123" s="42">
        <f>IF(AK1123=FALSE,0,AK1123)</f>
        <v>0</v>
      </c>
      <c r="X1123" s="42" t="s">
        <v>28</v>
      </c>
      <c r="Y1123" s="42">
        <f>IF(AL1123=FALSE,0,AL1123)</f>
        <v>0</v>
      </c>
      <c r="Z1123" s="42" t="s">
        <v>28</v>
      </c>
      <c r="AC1123" s="8">
        <v>1249.18</v>
      </c>
      <c r="AD1123" s="8" t="b">
        <v>0</v>
      </c>
      <c r="AE1123" s="8" t="b">
        <v>0</v>
      </c>
      <c r="AF1123" s="8" t="b">
        <v>0</v>
      </c>
      <c r="AG1123" s="8" t="b">
        <v>0</v>
      </c>
      <c r="AH1123" s="8" t="b">
        <v>0</v>
      </c>
      <c r="AI1123" s="8" t="b">
        <v>0</v>
      </c>
      <c r="AJ1123" s="8" t="b">
        <v>0</v>
      </c>
      <c r="AK1123" s="8" t="b">
        <v>0</v>
      </c>
      <c r="AL1123" s="8" t="b">
        <v>0</v>
      </c>
    </row>
    <row r="1124" spans="1:41" ht="30" customHeight="1">
      <c r="A1124" s="144" t="s">
        <v>85</v>
      </c>
      <c r="B1124" s="109" t="s">
        <v>190</v>
      </c>
      <c r="C1124" s="110">
        <v>2074.1999999999998</v>
      </c>
      <c r="D1124" s="109" t="s">
        <v>19</v>
      </c>
      <c r="E1124" s="47" t="s">
        <v>20</v>
      </c>
      <c r="F1124" s="39">
        <f>G1124+I1124+J1124+L1124+Q1124+S1124+U1124+V1124+W1124+Y1124+Z1124</f>
        <v>2591049.16</v>
      </c>
      <c r="G1124" s="40">
        <v>2591049.16</v>
      </c>
      <c r="H1124" s="39">
        <v>0</v>
      </c>
      <c r="I1124" s="40">
        <v>0</v>
      </c>
      <c r="J1124" s="40">
        <v>0</v>
      </c>
      <c r="K1124" s="39">
        <v>0</v>
      </c>
      <c r="L1124" s="40">
        <v>0</v>
      </c>
      <c r="M1124" s="39">
        <v>0</v>
      </c>
      <c r="N1124" s="39">
        <v>0</v>
      </c>
      <c r="O1124" s="39">
        <v>0</v>
      </c>
      <c r="P1124" s="39">
        <v>0</v>
      </c>
      <c r="Q1124" s="40">
        <v>0</v>
      </c>
      <c r="R1124" s="39">
        <v>0</v>
      </c>
      <c r="S1124" s="40">
        <v>0</v>
      </c>
      <c r="T1124" s="39">
        <v>0</v>
      </c>
      <c r="U1124" s="40">
        <v>0</v>
      </c>
      <c r="V1124" s="40">
        <v>0</v>
      </c>
      <c r="W1124" s="40">
        <v>0</v>
      </c>
      <c r="X1124" s="39">
        <v>0</v>
      </c>
      <c r="Y1124" s="40">
        <v>0</v>
      </c>
      <c r="Z1124" s="39">
        <v>0</v>
      </c>
      <c r="AN1124" s="6">
        <f>L1124-M1124</f>
        <v>0</v>
      </c>
    </row>
    <row r="1125" spans="1:41" ht="60" customHeight="1">
      <c r="A1125" s="144"/>
      <c r="B1125" s="109"/>
      <c r="C1125" s="110"/>
      <c r="D1125" s="109"/>
      <c r="E1125" s="47" t="s">
        <v>21</v>
      </c>
      <c r="F1125" s="48">
        <v>0</v>
      </c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</row>
    <row r="1126" spans="1:41" ht="120" customHeight="1">
      <c r="A1126" s="144"/>
      <c r="B1126" s="109"/>
      <c r="C1126" s="110"/>
      <c r="D1126" s="109" t="s">
        <v>22</v>
      </c>
      <c r="E1126" s="47" t="s">
        <v>23</v>
      </c>
      <c r="F1126" s="48">
        <v>0</v>
      </c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</row>
    <row r="1127" spans="1:41" ht="30" customHeight="1">
      <c r="A1127" s="144"/>
      <c r="B1127" s="109"/>
      <c r="C1127" s="110"/>
      <c r="D1127" s="109"/>
      <c r="E1127" s="47" t="s">
        <v>24</v>
      </c>
      <c r="F1127" s="48">
        <v>0</v>
      </c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</row>
    <row r="1128" spans="1:41" ht="30" customHeight="1">
      <c r="A1128" s="144"/>
      <c r="B1128" s="109"/>
      <c r="C1128" s="110"/>
      <c r="D1128" s="109"/>
      <c r="E1128" s="47" t="s">
        <v>25</v>
      </c>
      <c r="F1128" s="48">
        <v>0</v>
      </c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</row>
    <row r="1129" spans="1:41" ht="30" customHeight="1">
      <c r="A1129" s="144"/>
      <c r="B1129" s="109"/>
      <c r="C1129" s="110"/>
      <c r="D1129" s="109"/>
      <c r="E1129" s="47" t="s">
        <v>26</v>
      </c>
      <c r="F1129" s="48">
        <v>0</v>
      </c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</row>
    <row r="1130" spans="1:41" ht="30" customHeight="1">
      <c r="A1130" s="144"/>
      <c r="B1130" s="109"/>
      <c r="C1130" s="110"/>
      <c r="D1130" s="111" t="s">
        <v>27</v>
      </c>
      <c r="E1130" s="111"/>
      <c r="F1130" s="39">
        <f>F1124+F1125+F1126+F1127+F1128+F1129</f>
        <v>2591049.16</v>
      </c>
      <c r="G1130" s="39">
        <f t="shared" ref="G1130:Z1130" si="433">G1124+G1125+G1126+G1127+G1128+G1129</f>
        <v>2591049.16</v>
      </c>
      <c r="H1130" s="39">
        <f t="shared" si="433"/>
        <v>0</v>
      </c>
      <c r="I1130" s="39">
        <f t="shared" si="433"/>
        <v>0</v>
      </c>
      <c r="J1130" s="39">
        <f t="shared" si="433"/>
        <v>0</v>
      </c>
      <c r="K1130" s="39">
        <f t="shared" si="433"/>
        <v>0</v>
      </c>
      <c r="L1130" s="39">
        <f t="shared" si="433"/>
        <v>0</v>
      </c>
      <c r="M1130" s="39">
        <f t="shared" si="433"/>
        <v>0</v>
      </c>
      <c r="N1130" s="39">
        <f t="shared" si="433"/>
        <v>0</v>
      </c>
      <c r="O1130" s="39">
        <f t="shared" si="433"/>
        <v>0</v>
      </c>
      <c r="P1130" s="39">
        <f t="shared" si="433"/>
        <v>0</v>
      </c>
      <c r="Q1130" s="39">
        <f t="shared" si="433"/>
        <v>0</v>
      </c>
      <c r="R1130" s="39">
        <f t="shared" si="433"/>
        <v>0</v>
      </c>
      <c r="S1130" s="39">
        <f t="shared" si="433"/>
        <v>0</v>
      </c>
      <c r="T1130" s="39">
        <f t="shared" si="433"/>
        <v>0</v>
      </c>
      <c r="U1130" s="39">
        <f t="shared" si="433"/>
        <v>0</v>
      </c>
      <c r="V1130" s="39">
        <f t="shared" si="433"/>
        <v>0</v>
      </c>
      <c r="W1130" s="39">
        <f t="shared" si="433"/>
        <v>0</v>
      </c>
      <c r="X1130" s="39">
        <f t="shared" si="433"/>
        <v>0</v>
      </c>
      <c r="Y1130" s="39">
        <f t="shared" si="433"/>
        <v>0</v>
      </c>
      <c r="Z1130" s="39">
        <f t="shared" si="433"/>
        <v>0</v>
      </c>
      <c r="AN1130" s="6">
        <f>L1130-M1130</f>
        <v>0</v>
      </c>
      <c r="AO1130" s="14"/>
    </row>
    <row r="1131" spans="1:41" ht="75" customHeight="1">
      <c r="A1131" s="144"/>
      <c r="B1131" s="109"/>
      <c r="C1131" s="110"/>
      <c r="D1131" s="111" t="s">
        <v>292</v>
      </c>
      <c r="E1131" s="111"/>
      <c r="F1131" s="41">
        <f>ROUND(F1130/C1124,2)</f>
        <v>1249.18</v>
      </c>
      <c r="G1131" s="41">
        <f>ROUND(G1130/C1124,2)</f>
        <v>1249.18</v>
      </c>
      <c r="H1131" s="41">
        <f>ROUND(H1130/C1124,2)</f>
        <v>0</v>
      </c>
      <c r="I1131" s="41">
        <f>ROUND(I1130/C1124,2)</f>
        <v>0</v>
      </c>
      <c r="J1131" s="41">
        <f>ROUND(J1130/C1124,2)</f>
        <v>0</v>
      </c>
      <c r="K1131" s="41">
        <f>ROUND(K1130/C1124,2)</f>
        <v>0</v>
      </c>
      <c r="L1131" s="41">
        <f>ROUND(L1130/C1124,2)</f>
        <v>0</v>
      </c>
      <c r="M1131" s="41">
        <f>ROUND(M1130/C1124,2)</f>
        <v>0</v>
      </c>
      <c r="N1131" s="41">
        <f>ROUND(N1130/C1124,2)</f>
        <v>0</v>
      </c>
      <c r="O1131" s="41">
        <f>ROUND(O1130/C1124,2)</f>
        <v>0</v>
      </c>
      <c r="P1131" s="41">
        <f>ROUND(P1130/C1124,2)</f>
        <v>0</v>
      </c>
      <c r="Q1131" s="41">
        <f>ROUND(Q1130/C1124,2)</f>
        <v>0</v>
      </c>
      <c r="R1131" s="41">
        <f>ROUND(R1130/C1124,2)</f>
        <v>0</v>
      </c>
      <c r="S1131" s="41">
        <f>ROUND(S1130/C1124,2)</f>
        <v>0</v>
      </c>
      <c r="T1131" s="41">
        <f>ROUND(T1130/C1124,2)</f>
        <v>0</v>
      </c>
      <c r="U1131" s="41">
        <f>ROUND(U1130/C1124,2)</f>
        <v>0</v>
      </c>
      <c r="V1131" s="41">
        <f>ROUND(V1130/C1124,2)</f>
        <v>0</v>
      </c>
      <c r="W1131" s="41">
        <f>ROUND(W1130/C1124,2)</f>
        <v>0</v>
      </c>
      <c r="X1131" s="41">
        <f>ROUND(X1130/C1124,2)</f>
        <v>0</v>
      </c>
      <c r="Y1131" s="41">
        <f>ROUND(Y1130/C1124,2)</f>
        <v>0</v>
      </c>
      <c r="Z1131" s="41">
        <f>ROUND(Z1130/C1124,2)</f>
        <v>0</v>
      </c>
      <c r="AC1131" s="8" t="b">
        <v>0</v>
      </c>
      <c r="AD1131" s="8" t="b">
        <v>0</v>
      </c>
      <c r="AE1131" s="8" t="b">
        <v>0</v>
      </c>
      <c r="AF1131" s="8" t="b">
        <v>0</v>
      </c>
      <c r="AG1131" s="8" t="b">
        <v>0</v>
      </c>
      <c r="AH1131" s="8" t="b">
        <v>0</v>
      </c>
      <c r="AI1131" s="8" t="b">
        <v>0</v>
      </c>
      <c r="AJ1131" s="8" t="b">
        <v>0</v>
      </c>
      <c r="AK1131" s="8" t="b">
        <v>0</v>
      </c>
      <c r="AL1131" s="8" t="b">
        <v>0</v>
      </c>
    </row>
    <row r="1132" spans="1:41" ht="90" customHeight="1">
      <c r="A1132" s="144"/>
      <c r="B1132" s="109"/>
      <c r="C1132" s="110"/>
      <c r="D1132" s="111" t="s">
        <v>293</v>
      </c>
      <c r="E1132" s="111"/>
      <c r="F1132" s="39" t="s">
        <v>28</v>
      </c>
      <c r="G1132" s="42">
        <f>IF(AC1132=FALSE,0,AC1132)</f>
        <v>1249.18</v>
      </c>
      <c r="H1132" s="42" t="s">
        <v>28</v>
      </c>
      <c r="I1132" s="42">
        <f>IF(AD1132=FALSE,0,AD1132)</f>
        <v>0</v>
      </c>
      <c r="J1132" s="42">
        <f>IF(AE1132=FALSE,0,AE1132)</f>
        <v>0</v>
      </c>
      <c r="K1132" s="42" t="s">
        <v>28</v>
      </c>
      <c r="L1132" s="42">
        <f>IF(AF1132=FALSE,0,AF1132)</f>
        <v>0</v>
      </c>
      <c r="M1132" s="42" t="s">
        <v>28</v>
      </c>
      <c r="N1132" s="42" t="s">
        <v>28</v>
      </c>
      <c r="O1132" s="42" t="s">
        <v>28</v>
      </c>
      <c r="P1132" s="42" t="s">
        <v>28</v>
      </c>
      <c r="Q1132" s="42">
        <f>IF(AG1132=FALSE,0,AG1132)</f>
        <v>0</v>
      </c>
      <c r="R1132" s="42" t="s">
        <v>28</v>
      </c>
      <c r="S1132" s="42">
        <f>IF(AH1132=FALSE,0,AH1132)</f>
        <v>0</v>
      </c>
      <c r="T1132" s="42" t="s">
        <v>28</v>
      </c>
      <c r="U1132" s="42">
        <f>IF(AI1132=FALSE,0,AI1132)</f>
        <v>0</v>
      </c>
      <c r="V1132" s="42">
        <f>IF(AJ1132=FALSE,0,AJ1132)</f>
        <v>0</v>
      </c>
      <c r="W1132" s="42">
        <f>IF(AK1132=FALSE,0,AK1132)</f>
        <v>0</v>
      </c>
      <c r="X1132" s="42" t="s">
        <v>28</v>
      </c>
      <c r="Y1132" s="42">
        <f>IF(AL1132=FALSE,0,AL1132)</f>
        <v>0</v>
      </c>
      <c r="Z1132" s="42" t="s">
        <v>28</v>
      </c>
      <c r="AC1132" s="8">
        <v>1249.18</v>
      </c>
      <c r="AD1132" s="8" t="b">
        <v>0</v>
      </c>
      <c r="AE1132" s="8" t="b">
        <v>0</v>
      </c>
      <c r="AF1132" s="8" t="b">
        <v>0</v>
      </c>
      <c r="AG1132" s="8" t="b">
        <v>0</v>
      </c>
      <c r="AH1132" s="8" t="b">
        <v>0</v>
      </c>
      <c r="AI1132" s="8" t="b">
        <v>0</v>
      </c>
      <c r="AJ1132" s="8" t="b">
        <v>0</v>
      </c>
      <c r="AK1132" s="8" t="b">
        <v>0</v>
      </c>
      <c r="AL1132" s="8" t="b">
        <v>0</v>
      </c>
    </row>
    <row r="1133" spans="1:41" ht="30" customHeight="1">
      <c r="A1133" s="144" t="s">
        <v>86</v>
      </c>
      <c r="B1133" s="109" t="s">
        <v>191</v>
      </c>
      <c r="C1133" s="110">
        <v>950.6</v>
      </c>
      <c r="D1133" s="109" t="s">
        <v>19</v>
      </c>
      <c r="E1133" s="47" t="s">
        <v>20</v>
      </c>
      <c r="F1133" s="39">
        <f>G1133+I1133+J1133+L1133+Q1133+S1133+U1133+V1133+W1133+Y1133+Z1133</f>
        <v>1187470.51</v>
      </c>
      <c r="G1133" s="40">
        <v>1187470.51</v>
      </c>
      <c r="H1133" s="39">
        <v>0</v>
      </c>
      <c r="I1133" s="40">
        <v>0</v>
      </c>
      <c r="J1133" s="40">
        <v>0</v>
      </c>
      <c r="K1133" s="39">
        <v>0</v>
      </c>
      <c r="L1133" s="40">
        <v>0</v>
      </c>
      <c r="M1133" s="39">
        <v>0</v>
      </c>
      <c r="N1133" s="39">
        <v>0</v>
      </c>
      <c r="O1133" s="39">
        <v>0</v>
      </c>
      <c r="P1133" s="39">
        <v>0</v>
      </c>
      <c r="Q1133" s="40">
        <v>0</v>
      </c>
      <c r="R1133" s="39">
        <v>0</v>
      </c>
      <c r="S1133" s="40">
        <v>0</v>
      </c>
      <c r="T1133" s="39">
        <v>0</v>
      </c>
      <c r="U1133" s="40">
        <v>0</v>
      </c>
      <c r="V1133" s="40">
        <v>0</v>
      </c>
      <c r="W1133" s="40">
        <v>0</v>
      </c>
      <c r="X1133" s="39">
        <v>0</v>
      </c>
      <c r="Y1133" s="40">
        <v>0</v>
      </c>
      <c r="Z1133" s="39">
        <v>0</v>
      </c>
      <c r="AN1133" s="6">
        <f>L1133-M1133</f>
        <v>0</v>
      </c>
    </row>
    <row r="1134" spans="1:41" ht="60" customHeight="1">
      <c r="A1134" s="144"/>
      <c r="B1134" s="109"/>
      <c r="C1134" s="110"/>
      <c r="D1134" s="109"/>
      <c r="E1134" s="47" t="s">
        <v>21</v>
      </c>
      <c r="F1134" s="48">
        <v>0</v>
      </c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</row>
    <row r="1135" spans="1:41" ht="120" customHeight="1">
      <c r="A1135" s="144"/>
      <c r="B1135" s="109"/>
      <c r="C1135" s="110"/>
      <c r="D1135" s="109" t="s">
        <v>22</v>
      </c>
      <c r="E1135" s="47" t="s">
        <v>23</v>
      </c>
      <c r="F1135" s="48">
        <v>0</v>
      </c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</row>
    <row r="1136" spans="1:41" ht="30" customHeight="1">
      <c r="A1136" s="144"/>
      <c r="B1136" s="109"/>
      <c r="C1136" s="110"/>
      <c r="D1136" s="109"/>
      <c r="E1136" s="47" t="s">
        <v>24</v>
      </c>
      <c r="F1136" s="48">
        <v>0</v>
      </c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</row>
    <row r="1137" spans="1:41" ht="30" customHeight="1">
      <c r="A1137" s="144"/>
      <c r="B1137" s="109"/>
      <c r="C1137" s="110"/>
      <c r="D1137" s="109"/>
      <c r="E1137" s="47" t="s">
        <v>25</v>
      </c>
      <c r="F1137" s="48">
        <v>0</v>
      </c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</row>
    <row r="1138" spans="1:41" ht="30" customHeight="1">
      <c r="A1138" s="144"/>
      <c r="B1138" s="109"/>
      <c r="C1138" s="110"/>
      <c r="D1138" s="109"/>
      <c r="E1138" s="47" t="s">
        <v>26</v>
      </c>
      <c r="F1138" s="48">
        <v>0</v>
      </c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</row>
    <row r="1139" spans="1:41" ht="30" customHeight="1">
      <c r="A1139" s="144"/>
      <c r="B1139" s="109"/>
      <c r="C1139" s="110"/>
      <c r="D1139" s="111" t="s">
        <v>27</v>
      </c>
      <c r="E1139" s="111"/>
      <c r="F1139" s="39">
        <f>F1133+F1134+F1135+F1136+F1137+F1138</f>
        <v>1187470.51</v>
      </c>
      <c r="G1139" s="39">
        <f t="shared" ref="G1139:Z1139" si="434">G1133+G1134+G1135+G1136+G1137+G1138</f>
        <v>1187470.51</v>
      </c>
      <c r="H1139" s="39">
        <f t="shared" si="434"/>
        <v>0</v>
      </c>
      <c r="I1139" s="39">
        <f t="shared" si="434"/>
        <v>0</v>
      </c>
      <c r="J1139" s="39">
        <f t="shared" si="434"/>
        <v>0</v>
      </c>
      <c r="K1139" s="39">
        <f t="shared" si="434"/>
        <v>0</v>
      </c>
      <c r="L1139" s="39">
        <f t="shared" si="434"/>
        <v>0</v>
      </c>
      <c r="M1139" s="39">
        <f t="shared" si="434"/>
        <v>0</v>
      </c>
      <c r="N1139" s="39">
        <f t="shared" si="434"/>
        <v>0</v>
      </c>
      <c r="O1139" s="39">
        <f t="shared" si="434"/>
        <v>0</v>
      </c>
      <c r="P1139" s="39">
        <f t="shared" si="434"/>
        <v>0</v>
      </c>
      <c r="Q1139" s="39">
        <f t="shared" si="434"/>
        <v>0</v>
      </c>
      <c r="R1139" s="39">
        <f t="shared" si="434"/>
        <v>0</v>
      </c>
      <c r="S1139" s="39">
        <f t="shared" si="434"/>
        <v>0</v>
      </c>
      <c r="T1139" s="39">
        <f t="shared" si="434"/>
        <v>0</v>
      </c>
      <c r="U1139" s="39">
        <f t="shared" si="434"/>
        <v>0</v>
      </c>
      <c r="V1139" s="39">
        <f t="shared" si="434"/>
        <v>0</v>
      </c>
      <c r="W1139" s="39">
        <f t="shared" si="434"/>
        <v>0</v>
      </c>
      <c r="X1139" s="39">
        <f t="shared" si="434"/>
        <v>0</v>
      </c>
      <c r="Y1139" s="39">
        <f t="shared" si="434"/>
        <v>0</v>
      </c>
      <c r="Z1139" s="39">
        <f t="shared" si="434"/>
        <v>0</v>
      </c>
      <c r="AN1139" s="6">
        <f>L1139-M1139</f>
        <v>0</v>
      </c>
      <c r="AO1139" s="14"/>
    </row>
    <row r="1140" spans="1:41" ht="75" customHeight="1">
      <c r="A1140" s="144"/>
      <c r="B1140" s="109"/>
      <c r="C1140" s="110"/>
      <c r="D1140" s="111" t="s">
        <v>292</v>
      </c>
      <c r="E1140" s="111"/>
      <c r="F1140" s="41">
        <f>ROUND(F1139/C1133,2)</f>
        <v>1249.18</v>
      </c>
      <c r="G1140" s="41">
        <f>ROUND(G1139/C1133,2)</f>
        <v>1249.18</v>
      </c>
      <c r="H1140" s="41">
        <f>ROUND(H1139/C1133,2)</f>
        <v>0</v>
      </c>
      <c r="I1140" s="41">
        <f>ROUND(I1139/C1133,2)</f>
        <v>0</v>
      </c>
      <c r="J1140" s="41">
        <f>ROUND(J1139/C1133,2)</f>
        <v>0</v>
      </c>
      <c r="K1140" s="41">
        <f>ROUND(K1139/C1133,2)</f>
        <v>0</v>
      </c>
      <c r="L1140" s="41">
        <f>ROUND(L1139/C1133,2)</f>
        <v>0</v>
      </c>
      <c r="M1140" s="41">
        <f>ROUND(M1139/C1133,2)</f>
        <v>0</v>
      </c>
      <c r="N1140" s="41">
        <f>ROUND(N1139/C1133,2)</f>
        <v>0</v>
      </c>
      <c r="O1140" s="41">
        <f>ROUND(O1139/C1133,2)</f>
        <v>0</v>
      </c>
      <c r="P1140" s="41">
        <f>ROUND(P1139/C1133,2)</f>
        <v>0</v>
      </c>
      <c r="Q1140" s="41">
        <f>ROUND(Q1139/C1133,2)</f>
        <v>0</v>
      </c>
      <c r="R1140" s="41">
        <f>ROUND(R1139/C1133,2)</f>
        <v>0</v>
      </c>
      <c r="S1140" s="41">
        <f>ROUND(S1139/C1133,2)</f>
        <v>0</v>
      </c>
      <c r="T1140" s="41">
        <f>ROUND(T1139/C1133,2)</f>
        <v>0</v>
      </c>
      <c r="U1140" s="41">
        <f>ROUND(U1139/C1133,2)</f>
        <v>0</v>
      </c>
      <c r="V1140" s="41">
        <f>ROUND(V1139/C1133,2)</f>
        <v>0</v>
      </c>
      <c r="W1140" s="41">
        <f>ROUND(W1139/C1133,2)</f>
        <v>0</v>
      </c>
      <c r="X1140" s="41">
        <f>ROUND(X1139/C1133,2)</f>
        <v>0</v>
      </c>
      <c r="Y1140" s="41">
        <f>ROUND(Y1139/C1133,2)</f>
        <v>0</v>
      </c>
      <c r="Z1140" s="41">
        <f>ROUND(Z1139/C1133,2)</f>
        <v>0</v>
      </c>
      <c r="AC1140" s="8" t="b">
        <v>0</v>
      </c>
      <c r="AD1140" s="8" t="b">
        <v>0</v>
      </c>
      <c r="AE1140" s="8" t="b">
        <v>0</v>
      </c>
      <c r="AF1140" s="8" t="b">
        <v>0</v>
      </c>
      <c r="AG1140" s="8" t="b">
        <v>0</v>
      </c>
      <c r="AH1140" s="8" t="b">
        <v>0</v>
      </c>
      <c r="AI1140" s="8" t="b">
        <v>0</v>
      </c>
      <c r="AJ1140" s="8" t="b">
        <v>0</v>
      </c>
      <c r="AK1140" s="8" t="b">
        <v>0</v>
      </c>
      <c r="AL1140" s="8" t="b">
        <v>0</v>
      </c>
    </row>
    <row r="1141" spans="1:41" ht="90" customHeight="1">
      <c r="A1141" s="144"/>
      <c r="B1141" s="109"/>
      <c r="C1141" s="110"/>
      <c r="D1141" s="111" t="s">
        <v>293</v>
      </c>
      <c r="E1141" s="111"/>
      <c r="F1141" s="39" t="s">
        <v>28</v>
      </c>
      <c r="G1141" s="42">
        <f>IF(AC1141=FALSE,0,AC1141)</f>
        <v>1249.18</v>
      </c>
      <c r="H1141" s="42" t="s">
        <v>28</v>
      </c>
      <c r="I1141" s="42">
        <f>IF(AD1141=FALSE,0,AD1141)</f>
        <v>0</v>
      </c>
      <c r="J1141" s="42">
        <f>IF(AE1141=FALSE,0,AE1141)</f>
        <v>0</v>
      </c>
      <c r="K1141" s="42" t="s">
        <v>28</v>
      </c>
      <c r="L1141" s="42">
        <f>IF(AF1141=FALSE,0,AF1141)</f>
        <v>0</v>
      </c>
      <c r="M1141" s="42" t="s">
        <v>28</v>
      </c>
      <c r="N1141" s="42" t="s">
        <v>28</v>
      </c>
      <c r="O1141" s="42" t="s">
        <v>28</v>
      </c>
      <c r="P1141" s="42" t="s">
        <v>28</v>
      </c>
      <c r="Q1141" s="42">
        <f>IF(AG1141=FALSE,0,AG1141)</f>
        <v>0</v>
      </c>
      <c r="R1141" s="42" t="s">
        <v>28</v>
      </c>
      <c r="S1141" s="42">
        <f>IF(AH1141=FALSE,0,AH1141)</f>
        <v>0</v>
      </c>
      <c r="T1141" s="42" t="s">
        <v>28</v>
      </c>
      <c r="U1141" s="42">
        <f>IF(AI1141=FALSE,0,AI1141)</f>
        <v>0</v>
      </c>
      <c r="V1141" s="42">
        <f>IF(AJ1141=FALSE,0,AJ1141)</f>
        <v>0</v>
      </c>
      <c r="W1141" s="42">
        <f>IF(AK1141=FALSE,0,AK1141)</f>
        <v>0</v>
      </c>
      <c r="X1141" s="42" t="s">
        <v>28</v>
      </c>
      <c r="Y1141" s="42">
        <f>IF(AL1141=FALSE,0,AL1141)</f>
        <v>0</v>
      </c>
      <c r="Z1141" s="42" t="s">
        <v>28</v>
      </c>
      <c r="AC1141" s="8">
        <v>1249.18</v>
      </c>
      <c r="AD1141" s="8" t="b">
        <v>0</v>
      </c>
      <c r="AE1141" s="8" t="b">
        <v>0</v>
      </c>
      <c r="AF1141" s="8" t="b">
        <v>0</v>
      </c>
      <c r="AG1141" s="8" t="b">
        <v>0</v>
      </c>
      <c r="AH1141" s="8" t="b">
        <v>0</v>
      </c>
      <c r="AI1141" s="8" t="b">
        <v>0</v>
      </c>
      <c r="AJ1141" s="8" t="b">
        <v>0</v>
      </c>
      <c r="AK1141" s="8" t="b">
        <v>0</v>
      </c>
      <c r="AL1141" s="8" t="b">
        <v>0</v>
      </c>
    </row>
    <row r="1142" spans="1:41" ht="30" customHeight="1">
      <c r="A1142" s="144" t="s">
        <v>87</v>
      </c>
      <c r="B1142" s="109" t="s">
        <v>192</v>
      </c>
      <c r="C1142" s="110">
        <v>3171.6</v>
      </c>
      <c r="D1142" s="109" t="s">
        <v>19</v>
      </c>
      <c r="E1142" s="47" t="s">
        <v>20</v>
      </c>
      <c r="F1142" s="39">
        <f>G1142+I1142+J1142+L1142+Q1142+S1142+U1142+V1142+W1142+Y1142+Z1142</f>
        <v>3961899.29</v>
      </c>
      <c r="G1142" s="40">
        <v>3961899.29</v>
      </c>
      <c r="H1142" s="39">
        <v>0</v>
      </c>
      <c r="I1142" s="40">
        <v>0</v>
      </c>
      <c r="J1142" s="40">
        <v>0</v>
      </c>
      <c r="K1142" s="39">
        <v>0</v>
      </c>
      <c r="L1142" s="40">
        <v>0</v>
      </c>
      <c r="M1142" s="39">
        <v>0</v>
      </c>
      <c r="N1142" s="39">
        <v>0</v>
      </c>
      <c r="O1142" s="39">
        <v>0</v>
      </c>
      <c r="P1142" s="39">
        <v>0</v>
      </c>
      <c r="Q1142" s="40">
        <v>0</v>
      </c>
      <c r="R1142" s="39">
        <v>0</v>
      </c>
      <c r="S1142" s="40">
        <v>0</v>
      </c>
      <c r="T1142" s="39">
        <v>0</v>
      </c>
      <c r="U1142" s="40">
        <v>0</v>
      </c>
      <c r="V1142" s="40">
        <v>0</v>
      </c>
      <c r="W1142" s="40">
        <v>0</v>
      </c>
      <c r="X1142" s="39">
        <v>0</v>
      </c>
      <c r="Y1142" s="40">
        <v>0</v>
      </c>
      <c r="Z1142" s="39">
        <v>0</v>
      </c>
      <c r="AN1142" s="6">
        <f>L1142-M1142</f>
        <v>0</v>
      </c>
    </row>
    <row r="1143" spans="1:41" ht="60" customHeight="1">
      <c r="A1143" s="144"/>
      <c r="B1143" s="109"/>
      <c r="C1143" s="110"/>
      <c r="D1143" s="109"/>
      <c r="E1143" s="47" t="s">
        <v>21</v>
      </c>
      <c r="F1143" s="48">
        <v>0</v>
      </c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</row>
    <row r="1144" spans="1:41" ht="120" customHeight="1">
      <c r="A1144" s="144"/>
      <c r="B1144" s="109"/>
      <c r="C1144" s="110"/>
      <c r="D1144" s="109" t="s">
        <v>22</v>
      </c>
      <c r="E1144" s="47" t="s">
        <v>23</v>
      </c>
      <c r="F1144" s="48">
        <v>0</v>
      </c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</row>
    <row r="1145" spans="1:41" ht="30" customHeight="1">
      <c r="A1145" s="144"/>
      <c r="B1145" s="109"/>
      <c r="C1145" s="110"/>
      <c r="D1145" s="109"/>
      <c r="E1145" s="47" t="s">
        <v>24</v>
      </c>
      <c r="F1145" s="48">
        <v>0</v>
      </c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</row>
    <row r="1146" spans="1:41" ht="30" customHeight="1">
      <c r="A1146" s="144"/>
      <c r="B1146" s="109"/>
      <c r="C1146" s="110"/>
      <c r="D1146" s="109"/>
      <c r="E1146" s="47" t="s">
        <v>25</v>
      </c>
      <c r="F1146" s="48">
        <v>0</v>
      </c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</row>
    <row r="1147" spans="1:41" ht="30" customHeight="1">
      <c r="A1147" s="144"/>
      <c r="B1147" s="109"/>
      <c r="C1147" s="110"/>
      <c r="D1147" s="109"/>
      <c r="E1147" s="47" t="s">
        <v>26</v>
      </c>
      <c r="F1147" s="48">
        <v>0</v>
      </c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</row>
    <row r="1148" spans="1:41" ht="30" customHeight="1">
      <c r="A1148" s="144"/>
      <c r="B1148" s="109"/>
      <c r="C1148" s="110"/>
      <c r="D1148" s="111" t="s">
        <v>27</v>
      </c>
      <c r="E1148" s="111"/>
      <c r="F1148" s="39">
        <f>F1142+F1143+F1144+F1145+F1146+F1147</f>
        <v>3961899.29</v>
      </c>
      <c r="G1148" s="39">
        <f t="shared" ref="G1148:Z1148" si="435">G1142+G1143+G1144+G1145+G1146+G1147</f>
        <v>3961899.29</v>
      </c>
      <c r="H1148" s="39">
        <f t="shared" si="435"/>
        <v>0</v>
      </c>
      <c r="I1148" s="39">
        <f t="shared" si="435"/>
        <v>0</v>
      </c>
      <c r="J1148" s="39">
        <f t="shared" si="435"/>
        <v>0</v>
      </c>
      <c r="K1148" s="39">
        <f t="shared" si="435"/>
        <v>0</v>
      </c>
      <c r="L1148" s="39">
        <f t="shared" si="435"/>
        <v>0</v>
      </c>
      <c r="M1148" s="39">
        <f t="shared" si="435"/>
        <v>0</v>
      </c>
      <c r="N1148" s="39">
        <f t="shared" si="435"/>
        <v>0</v>
      </c>
      <c r="O1148" s="39">
        <f t="shared" si="435"/>
        <v>0</v>
      </c>
      <c r="P1148" s="39">
        <f t="shared" si="435"/>
        <v>0</v>
      </c>
      <c r="Q1148" s="39">
        <f t="shared" si="435"/>
        <v>0</v>
      </c>
      <c r="R1148" s="39">
        <f t="shared" si="435"/>
        <v>0</v>
      </c>
      <c r="S1148" s="39">
        <f t="shared" si="435"/>
        <v>0</v>
      </c>
      <c r="T1148" s="39">
        <f t="shared" si="435"/>
        <v>0</v>
      </c>
      <c r="U1148" s="39">
        <f t="shared" si="435"/>
        <v>0</v>
      </c>
      <c r="V1148" s="39">
        <f t="shared" si="435"/>
        <v>0</v>
      </c>
      <c r="W1148" s="39">
        <f t="shared" si="435"/>
        <v>0</v>
      </c>
      <c r="X1148" s="39">
        <f t="shared" si="435"/>
        <v>0</v>
      </c>
      <c r="Y1148" s="39">
        <f t="shared" si="435"/>
        <v>0</v>
      </c>
      <c r="Z1148" s="39">
        <f t="shared" si="435"/>
        <v>0</v>
      </c>
      <c r="AN1148" s="6">
        <f>L1148-M1148</f>
        <v>0</v>
      </c>
      <c r="AO1148" s="14"/>
    </row>
    <row r="1149" spans="1:41" ht="75" customHeight="1">
      <c r="A1149" s="144"/>
      <c r="B1149" s="109"/>
      <c r="C1149" s="110"/>
      <c r="D1149" s="111" t="s">
        <v>292</v>
      </c>
      <c r="E1149" s="111"/>
      <c r="F1149" s="41">
        <f>ROUND(F1148/C1142,2)</f>
        <v>1249.18</v>
      </c>
      <c r="G1149" s="41">
        <f>ROUND(G1148/C1142,2)</f>
        <v>1249.18</v>
      </c>
      <c r="H1149" s="41">
        <f>ROUND(H1148/C1142,2)</f>
        <v>0</v>
      </c>
      <c r="I1149" s="41">
        <f>ROUND(I1148/C1142,2)</f>
        <v>0</v>
      </c>
      <c r="J1149" s="41">
        <f>ROUND(J1148/C1142,2)</f>
        <v>0</v>
      </c>
      <c r="K1149" s="41">
        <f>ROUND(K1148/C1142,2)</f>
        <v>0</v>
      </c>
      <c r="L1149" s="41">
        <f>ROUND(L1148/C1142,2)</f>
        <v>0</v>
      </c>
      <c r="M1149" s="41">
        <f>ROUND(M1148/C1142,2)</f>
        <v>0</v>
      </c>
      <c r="N1149" s="41">
        <f>ROUND(N1148/C1142,2)</f>
        <v>0</v>
      </c>
      <c r="O1149" s="41">
        <f>ROUND(O1148/C1142,2)</f>
        <v>0</v>
      </c>
      <c r="P1149" s="41">
        <f>ROUND(P1148/C1142,2)</f>
        <v>0</v>
      </c>
      <c r="Q1149" s="41">
        <f>ROUND(Q1148/C1142,2)</f>
        <v>0</v>
      </c>
      <c r="R1149" s="41">
        <f>ROUND(R1148/C1142,2)</f>
        <v>0</v>
      </c>
      <c r="S1149" s="41">
        <f>ROUND(S1148/C1142,2)</f>
        <v>0</v>
      </c>
      <c r="T1149" s="41">
        <f>ROUND(T1148/C1142,2)</f>
        <v>0</v>
      </c>
      <c r="U1149" s="41">
        <f>ROUND(U1148/C1142,2)</f>
        <v>0</v>
      </c>
      <c r="V1149" s="41">
        <f>ROUND(V1148/C1142,2)</f>
        <v>0</v>
      </c>
      <c r="W1149" s="41">
        <f>ROUND(W1148/C1142,2)</f>
        <v>0</v>
      </c>
      <c r="X1149" s="41">
        <f>ROUND(X1148/C1142,2)</f>
        <v>0</v>
      </c>
      <c r="Y1149" s="41">
        <f>ROUND(Y1148/C1142,2)</f>
        <v>0</v>
      </c>
      <c r="Z1149" s="41">
        <f>ROUND(Z1148/C1142,2)</f>
        <v>0</v>
      </c>
      <c r="AC1149" s="8" t="b">
        <v>0</v>
      </c>
      <c r="AD1149" s="8" t="b">
        <v>0</v>
      </c>
      <c r="AE1149" s="8" t="b">
        <v>0</v>
      </c>
      <c r="AF1149" s="8" t="b">
        <v>0</v>
      </c>
      <c r="AG1149" s="8" t="b">
        <v>0</v>
      </c>
      <c r="AH1149" s="8" t="b">
        <v>0</v>
      </c>
      <c r="AI1149" s="8" t="b">
        <v>0</v>
      </c>
      <c r="AJ1149" s="8" t="b">
        <v>0</v>
      </c>
      <c r="AK1149" s="8" t="b">
        <v>0</v>
      </c>
      <c r="AL1149" s="8" t="b">
        <v>0</v>
      </c>
    </row>
    <row r="1150" spans="1:41" ht="90" customHeight="1">
      <c r="A1150" s="144"/>
      <c r="B1150" s="109"/>
      <c r="C1150" s="110"/>
      <c r="D1150" s="111" t="s">
        <v>293</v>
      </c>
      <c r="E1150" s="111"/>
      <c r="F1150" s="39" t="s">
        <v>28</v>
      </c>
      <c r="G1150" s="42">
        <f>IF(AC1150=FALSE,0,AC1150)</f>
        <v>1249.18</v>
      </c>
      <c r="H1150" s="42" t="s">
        <v>28</v>
      </c>
      <c r="I1150" s="42">
        <f>IF(AD1150=FALSE,0,AD1150)</f>
        <v>0</v>
      </c>
      <c r="J1150" s="42">
        <f>IF(AE1150=FALSE,0,AE1150)</f>
        <v>0</v>
      </c>
      <c r="K1150" s="42" t="s">
        <v>28</v>
      </c>
      <c r="L1150" s="42">
        <f>IF(AF1150=FALSE,0,AF1150)</f>
        <v>0</v>
      </c>
      <c r="M1150" s="42" t="s">
        <v>28</v>
      </c>
      <c r="N1150" s="42" t="s">
        <v>28</v>
      </c>
      <c r="O1150" s="42" t="s">
        <v>28</v>
      </c>
      <c r="P1150" s="42" t="s">
        <v>28</v>
      </c>
      <c r="Q1150" s="42">
        <f>IF(AG1150=FALSE,0,AG1150)</f>
        <v>0</v>
      </c>
      <c r="R1150" s="42" t="s">
        <v>28</v>
      </c>
      <c r="S1150" s="42">
        <f>IF(AH1150=FALSE,0,AH1150)</f>
        <v>0</v>
      </c>
      <c r="T1150" s="42" t="s">
        <v>28</v>
      </c>
      <c r="U1150" s="42">
        <f>IF(AI1150=FALSE,0,AI1150)</f>
        <v>0</v>
      </c>
      <c r="V1150" s="42">
        <f>IF(AJ1150=FALSE,0,AJ1150)</f>
        <v>0</v>
      </c>
      <c r="W1150" s="42">
        <f>IF(AK1150=FALSE,0,AK1150)</f>
        <v>0</v>
      </c>
      <c r="X1150" s="42" t="s">
        <v>28</v>
      </c>
      <c r="Y1150" s="42">
        <f>IF(AL1150=FALSE,0,AL1150)</f>
        <v>0</v>
      </c>
      <c r="Z1150" s="42" t="s">
        <v>28</v>
      </c>
      <c r="AC1150" s="8">
        <v>1249.18</v>
      </c>
      <c r="AD1150" s="8" t="b">
        <v>0</v>
      </c>
      <c r="AE1150" s="8" t="b">
        <v>0</v>
      </c>
      <c r="AF1150" s="8" t="b">
        <v>0</v>
      </c>
      <c r="AG1150" s="8" t="b">
        <v>0</v>
      </c>
      <c r="AH1150" s="8" t="b">
        <v>0</v>
      </c>
      <c r="AI1150" s="8" t="b">
        <v>0</v>
      </c>
      <c r="AJ1150" s="8" t="b">
        <v>0</v>
      </c>
      <c r="AK1150" s="8" t="b">
        <v>0</v>
      </c>
      <c r="AL1150" s="8" t="b">
        <v>0</v>
      </c>
    </row>
    <row r="1151" spans="1:41" ht="30" customHeight="1">
      <c r="A1151" s="144" t="s">
        <v>88</v>
      </c>
      <c r="B1151" s="109" t="s">
        <v>308</v>
      </c>
      <c r="C1151" s="110">
        <v>3187.5</v>
      </c>
      <c r="D1151" s="109" t="s">
        <v>19</v>
      </c>
      <c r="E1151" s="47" t="s">
        <v>20</v>
      </c>
      <c r="F1151" s="39">
        <f>G1151+I1151+J1151+L1151+Q1151+S1151+U1151+V1151+W1151+Y1151+Z1151</f>
        <v>3981761.25</v>
      </c>
      <c r="G1151" s="40">
        <v>3981761.25</v>
      </c>
      <c r="H1151" s="39">
        <v>0</v>
      </c>
      <c r="I1151" s="40">
        <v>0</v>
      </c>
      <c r="J1151" s="40">
        <v>0</v>
      </c>
      <c r="K1151" s="39">
        <v>0</v>
      </c>
      <c r="L1151" s="40">
        <v>0</v>
      </c>
      <c r="M1151" s="39">
        <v>0</v>
      </c>
      <c r="N1151" s="39">
        <v>0</v>
      </c>
      <c r="O1151" s="39">
        <v>0</v>
      </c>
      <c r="P1151" s="39">
        <v>0</v>
      </c>
      <c r="Q1151" s="40">
        <v>0</v>
      </c>
      <c r="R1151" s="39">
        <v>0</v>
      </c>
      <c r="S1151" s="40">
        <v>0</v>
      </c>
      <c r="T1151" s="39">
        <v>0</v>
      </c>
      <c r="U1151" s="40">
        <v>0</v>
      </c>
      <c r="V1151" s="40">
        <v>0</v>
      </c>
      <c r="W1151" s="40">
        <v>0</v>
      </c>
      <c r="X1151" s="39">
        <v>0</v>
      </c>
      <c r="Y1151" s="40">
        <v>0</v>
      </c>
      <c r="Z1151" s="39">
        <v>0</v>
      </c>
      <c r="AN1151" s="6">
        <f>L1151-M1151</f>
        <v>0</v>
      </c>
    </row>
    <row r="1152" spans="1:41" ht="60" customHeight="1">
      <c r="A1152" s="144"/>
      <c r="B1152" s="109"/>
      <c r="C1152" s="110"/>
      <c r="D1152" s="109"/>
      <c r="E1152" s="47" t="s">
        <v>21</v>
      </c>
      <c r="F1152" s="48">
        <v>0</v>
      </c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</row>
    <row r="1153" spans="1:41" ht="120" customHeight="1">
      <c r="A1153" s="144"/>
      <c r="B1153" s="109"/>
      <c r="C1153" s="110"/>
      <c r="D1153" s="109" t="s">
        <v>22</v>
      </c>
      <c r="E1153" s="47" t="s">
        <v>23</v>
      </c>
      <c r="F1153" s="48">
        <v>0</v>
      </c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</row>
    <row r="1154" spans="1:41" ht="30" customHeight="1">
      <c r="A1154" s="144"/>
      <c r="B1154" s="109"/>
      <c r="C1154" s="110"/>
      <c r="D1154" s="109"/>
      <c r="E1154" s="47" t="s">
        <v>24</v>
      </c>
      <c r="F1154" s="48">
        <v>0</v>
      </c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</row>
    <row r="1155" spans="1:41" ht="30" customHeight="1">
      <c r="A1155" s="144"/>
      <c r="B1155" s="109"/>
      <c r="C1155" s="110"/>
      <c r="D1155" s="109"/>
      <c r="E1155" s="47" t="s">
        <v>25</v>
      </c>
      <c r="F1155" s="48">
        <v>0</v>
      </c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</row>
    <row r="1156" spans="1:41" ht="30" customHeight="1">
      <c r="A1156" s="144"/>
      <c r="B1156" s="109"/>
      <c r="C1156" s="110"/>
      <c r="D1156" s="109"/>
      <c r="E1156" s="47" t="s">
        <v>26</v>
      </c>
      <c r="F1156" s="48">
        <v>0</v>
      </c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</row>
    <row r="1157" spans="1:41" ht="30" customHeight="1">
      <c r="A1157" s="144"/>
      <c r="B1157" s="109"/>
      <c r="C1157" s="110"/>
      <c r="D1157" s="111" t="s">
        <v>27</v>
      </c>
      <c r="E1157" s="111"/>
      <c r="F1157" s="39">
        <f>F1151+F1152+F1153+F1154+F1155+F1156</f>
        <v>3981761.25</v>
      </c>
      <c r="G1157" s="39">
        <f t="shared" ref="G1157:Z1157" si="436">G1151+G1152+G1153+G1154+G1155+G1156</f>
        <v>3981761.25</v>
      </c>
      <c r="H1157" s="39">
        <f t="shared" si="436"/>
        <v>0</v>
      </c>
      <c r="I1157" s="39">
        <f t="shared" si="436"/>
        <v>0</v>
      </c>
      <c r="J1157" s="39">
        <f t="shared" si="436"/>
        <v>0</v>
      </c>
      <c r="K1157" s="39">
        <f t="shared" si="436"/>
        <v>0</v>
      </c>
      <c r="L1157" s="39">
        <f t="shared" si="436"/>
        <v>0</v>
      </c>
      <c r="M1157" s="39">
        <f t="shared" si="436"/>
        <v>0</v>
      </c>
      <c r="N1157" s="39">
        <f t="shared" si="436"/>
        <v>0</v>
      </c>
      <c r="O1157" s="39">
        <f t="shared" si="436"/>
        <v>0</v>
      </c>
      <c r="P1157" s="39">
        <f t="shared" si="436"/>
        <v>0</v>
      </c>
      <c r="Q1157" s="39">
        <f t="shared" si="436"/>
        <v>0</v>
      </c>
      <c r="R1157" s="39">
        <f t="shared" si="436"/>
        <v>0</v>
      </c>
      <c r="S1157" s="39">
        <f t="shared" si="436"/>
        <v>0</v>
      </c>
      <c r="T1157" s="39">
        <f t="shared" si="436"/>
        <v>0</v>
      </c>
      <c r="U1157" s="39">
        <f t="shared" si="436"/>
        <v>0</v>
      </c>
      <c r="V1157" s="39">
        <f t="shared" si="436"/>
        <v>0</v>
      </c>
      <c r="W1157" s="39">
        <f t="shared" si="436"/>
        <v>0</v>
      </c>
      <c r="X1157" s="39">
        <f t="shared" si="436"/>
        <v>0</v>
      </c>
      <c r="Y1157" s="39">
        <f t="shared" si="436"/>
        <v>0</v>
      </c>
      <c r="Z1157" s="39">
        <f t="shared" si="436"/>
        <v>0</v>
      </c>
      <c r="AN1157" s="6">
        <f>L1157-M1157</f>
        <v>0</v>
      </c>
      <c r="AO1157" s="14"/>
    </row>
    <row r="1158" spans="1:41" ht="75" customHeight="1">
      <c r="A1158" s="144"/>
      <c r="B1158" s="109"/>
      <c r="C1158" s="110"/>
      <c r="D1158" s="111" t="s">
        <v>292</v>
      </c>
      <c r="E1158" s="111"/>
      <c r="F1158" s="41">
        <f>ROUND(F1157/C1151,2)</f>
        <v>1249.18</v>
      </c>
      <c r="G1158" s="41">
        <f>ROUND(G1157/C1151,2)</f>
        <v>1249.18</v>
      </c>
      <c r="H1158" s="41">
        <f>ROUND(H1157/C1151,2)</f>
        <v>0</v>
      </c>
      <c r="I1158" s="41">
        <f>ROUND(I1157/C1151,2)</f>
        <v>0</v>
      </c>
      <c r="J1158" s="41">
        <f>ROUND(J1157/C1151,2)</f>
        <v>0</v>
      </c>
      <c r="K1158" s="41">
        <f>ROUND(K1157/C1151,2)</f>
        <v>0</v>
      </c>
      <c r="L1158" s="41">
        <f>ROUND(L1157/C1151,2)</f>
        <v>0</v>
      </c>
      <c r="M1158" s="41">
        <f>ROUND(M1157/C1151,2)</f>
        <v>0</v>
      </c>
      <c r="N1158" s="41">
        <f>ROUND(N1157/C1151,2)</f>
        <v>0</v>
      </c>
      <c r="O1158" s="41">
        <f>ROUND(O1157/C1151,2)</f>
        <v>0</v>
      </c>
      <c r="P1158" s="41">
        <f>ROUND(P1157/C1151,2)</f>
        <v>0</v>
      </c>
      <c r="Q1158" s="41">
        <f>ROUND(Q1157/C1151,2)</f>
        <v>0</v>
      </c>
      <c r="R1158" s="41">
        <f>ROUND(R1157/C1151,2)</f>
        <v>0</v>
      </c>
      <c r="S1158" s="41">
        <f>ROUND(S1157/C1151,2)</f>
        <v>0</v>
      </c>
      <c r="T1158" s="41">
        <f>ROUND(T1157/C1151,2)</f>
        <v>0</v>
      </c>
      <c r="U1158" s="41">
        <f>ROUND(U1157/C1151,2)</f>
        <v>0</v>
      </c>
      <c r="V1158" s="41">
        <f>ROUND(V1157/C1151,2)</f>
        <v>0</v>
      </c>
      <c r="W1158" s="41">
        <f>ROUND(W1157/C1151,2)</f>
        <v>0</v>
      </c>
      <c r="X1158" s="41">
        <f>ROUND(X1157/C1151,2)</f>
        <v>0</v>
      </c>
      <c r="Y1158" s="41">
        <f>ROUND(Y1157/C1151,2)</f>
        <v>0</v>
      </c>
      <c r="Z1158" s="41">
        <f>ROUND(Z1157/C1151,2)</f>
        <v>0</v>
      </c>
      <c r="AC1158" s="8" t="b">
        <v>0</v>
      </c>
      <c r="AD1158" s="8" t="b">
        <v>0</v>
      </c>
      <c r="AE1158" s="8" t="b">
        <v>0</v>
      </c>
      <c r="AF1158" s="8" t="b">
        <v>0</v>
      </c>
      <c r="AG1158" s="8" t="b">
        <v>0</v>
      </c>
      <c r="AH1158" s="8" t="b">
        <v>0</v>
      </c>
      <c r="AI1158" s="8" t="b">
        <v>0</v>
      </c>
      <c r="AJ1158" s="8" t="b">
        <v>0</v>
      </c>
      <c r="AK1158" s="8" t="b">
        <v>0</v>
      </c>
      <c r="AL1158" s="8" t="b">
        <v>0</v>
      </c>
    </row>
    <row r="1159" spans="1:41" ht="90" customHeight="1">
      <c r="A1159" s="144"/>
      <c r="B1159" s="109"/>
      <c r="C1159" s="110"/>
      <c r="D1159" s="111" t="s">
        <v>293</v>
      </c>
      <c r="E1159" s="111"/>
      <c r="F1159" s="39" t="s">
        <v>28</v>
      </c>
      <c r="G1159" s="42">
        <f>IF(AC1159=FALSE,0,AC1159)</f>
        <v>1249.18</v>
      </c>
      <c r="H1159" s="42" t="s">
        <v>28</v>
      </c>
      <c r="I1159" s="42">
        <f>IF(AD1159=FALSE,0,AD1159)</f>
        <v>0</v>
      </c>
      <c r="J1159" s="42">
        <f>IF(AE1159=FALSE,0,AE1159)</f>
        <v>0</v>
      </c>
      <c r="K1159" s="42" t="s">
        <v>28</v>
      </c>
      <c r="L1159" s="42">
        <f>IF(AF1159=FALSE,0,AF1159)</f>
        <v>0</v>
      </c>
      <c r="M1159" s="42" t="s">
        <v>28</v>
      </c>
      <c r="N1159" s="42" t="s">
        <v>28</v>
      </c>
      <c r="O1159" s="42" t="s">
        <v>28</v>
      </c>
      <c r="P1159" s="42" t="s">
        <v>28</v>
      </c>
      <c r="Q1159" s="42">
        <f>IF(AG1159=FALSE,0,AG1159)</f>
        <v>0</v>
      </c>
      <c r="R1159" s="42" t="s">
        <v>28</v>
      </c>
      <c r="S1159" s="42">
        <f>IF(AH1159=FALSE,0,AH1159)</f>
        <v>0</v>
      </c>
      <c r="T1159" s="42" t="s">
        <v>28</v>
      </c>
      <c r="U1159" s="42">
        <f>IF(AI1159=FALSE,0,AI1159)</f>
        <v>0</v>
      </c>
      <c r="V1159" s="42">
        <f>IF(AJ1159=FALSE,0,AJ1159)</f>
        <v>0</v>
      </c>
      <c r="W1159" s="42">
        <f>IF(AK1159=FALSE,0,AK1159)</f>
        <v>0</v>
      </c>
      <c r="X1159" s="42" t="s">
        <v>28</v>
      </c>
      <c r="Y1159" s="42">
        <f>IF(AL1159=FALSE,0,AL1159)</f>
        <v>0</v>
      </c>
      <c r="Z1159" s="42" t="s">
        <v>28</v>
      </c>
      <c r="AC1159" s="8">
        <v>1249.18</v>
      </c>
      <c r="AD1159" s="8" t="b">
        <v>0</v>
      </c>
      <c r="AE1159" s="8" t="b">
        <v>0</v>
      </c>
      <c r="AF1159" s="8" t="b">
        <v>0</v>
      </c>
      <c r="AG1159" s="8" t="b">
        <v>0</v>
      </c>
      <c r="AH1159" s="8" t="b">
        <v>0</v>
      </c>
      <c r="AI1159" s="8" t="b">
        <v>0</v>
      </c>
      <c r="AJ1159" s="8" t="b">
        <v>0</v>
      </c>
      <c r="AK1159" s="8" t="b">
        <v>0</v>
      </c>
      <c r="AL1159" s="8" t="b">
        <v>0</v>
      </c>
    </row>
    <row r="1160" spans="1:41" ht="30" customHeight="1">
      <c r="A1160" s="144" t="s">
        <v>89</v>
      </c>
      <c r="B1160" s="109" t="s">
        <v>194</v>
      </c>
      <c r="C1160" s="110">
        <v>3200.2</v>
      </c>
      <c r="D1160" s="109" t="s">
        <v>19</v>
      </c>
      <c r="E1160" s="47" t="s">
        <v>20</v>
      </c>
      <c r="F1160" s="39">
        <f>G1160+I1160+J1160+L1160+Q1160+S1160+U1160+V1160+W1160+Y1160+Z1160</f>
        <v>3149764.85</v>
      </c>
      <c r="G1160" s="40">
        <v>0</v>
      </c>
      <c r="H1160" s="39">
        <v>0</v>
      </c>
      <c r="I1160" s="40">
        <v>0</v>
      </c>
      <c r="J1160" s="40">
        <v>0</v>
      </c>
      <c r="K1160" s="39">
        <v>0</v>
      </c>
      <c r="L1160" s="40">
        <f>M1160</f>
        <v>2312400.52</v>
      </c>
      <c r="M1160" s="39">
        <v>2312400.52</v>
      </c>
      <c r="N1160" s="39">
        <v>0</v>
      </c>
      <c r="O1160" s="39">
        <v>0</v>
      </c>
      <c r="P1160" s="39">
        <v>0</v>
      </c>
      <c r="Q1160" s="40">
        <v>837364.33</v>
      </c>
      <c r="R1160" s="39">
        <v>0</v>
      </c>
      <c r="S1160" s="40">
        <v>0</v>
      </c>
      <c r="T1160" s="39">
        <v>0</v>
      </c>
      <c r="U1160" s="40">
        <v>0</v>
      </c>
      <c r="V1160" s="40">
        <v>0</v>
      </c>
      <c r="W1160" s="40">
        <v>0</v>
      </c>
      <c r="X1160" s="39">
        <v>0</v>
      </c>
      <c r="Y1160" s="40">
        <v>0</v>
      </c>
      <c r="Z1160" s="39">
        <v>0</v>
      </c>
      <c r="AN1160" s="6">
        <f>L1160-M1160</f>
        <v>0</v>
      </c>
    </row>
    <row r="1161" spans="1:41" ht="60" customHeight="1">
      <c r="A1161" s="144"/>
      <c r="B1161" s="109"/>
      <c r="C1161" s="110"/>
      <c r="D1161" s="109"/>
      <c r="E1161" s="47" t="s">
        <v>21</v>
      </c>
      <c r="F1161" s="48">
        <v>0</v>
      </c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</row>
    <row r="1162" spans="1:41" ht="120" customHeight="1">
      <c r="A1162" s="144"/>
      <c r="B1162" s="109"/>
      <c r="C1162" s="110"/>
      <c r="D1162" s="109" t="s">
        <v>22</v>
      </c>
      <c r="E1162" s="47" t="s">
        <v>23</v>
      </c>
      <c r="F1162" s="48">
        <v>0</v>
      </c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</row>
    <row r="1163" spans="1:41" ht="30" customHeight="1">
      <c r="A1163" s="144"/>
      <c r="B1163" s="109"/>
      <c r="C1163" s="110"/>
      <c r="D1163" s="109"/>
      <c r="E1163" s="47" t="s">
        <v>24</v>
      </c>
      <c r="F1163" s="48">
        <v>0</v>
      </c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</row>
    <row r="1164" spans="1:41" ht="30" customHeight="1">
      <c r="A1164" s="144"/>
      <c r="B1164" s="109"/>
      <c r="C1164" s="110"/>
      <c r="D1164" s="109"/>
      <c r="E1164" s="47" t="s">
        <v>25</v>
      </c>
      <c r="F1164" s="48">
        <v>0</v>
      </c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</row>
    <row r="1165" spans="1:41" ht="30" customHeight="1">
      <c r="A1165" s="144"/>
      <c r="B1165" s="109"/>
      <c r="C1165" s="110"/>
      <c r="D1165" s="109"/>
      <c r="E1165" s="47" t="s">
        <v>26</v>
      </c>
      <c r="F1165" s="48">
        <v>0</v>
      </c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</row>
    <row r="1166" spans="1:41" ht="30" customHeight="1">
      <c r="A1166" s="144"/>
      <c r="B1166" s="109"/>
      <c r="C1166" s="110"/>
      <c r="D1166" s="111" t="s">
        <v>27</v>
      </c>
      <c r="E1166" s="111"/>
      <c r="F1166" s="39">
        <f>F1160+F1161+F1162+F1163+F1164+F1165</f>
        <v>3149764.85</v>
      </c>
      <c r="G1166" s="39">
        <f t="shared" ref="G1166:Z1166" si="437">G1160+G1161+G1162+G1163+G1164+G1165</f>
        <v>0</v>
      </c>
      <c r="H1166" s="39">
        <f t="shared" si="437"/>
        <v>0</v>
      </c>
      <c r="I1166" s="39">
        <f t="shared" si="437"/>
        <v>0</v>
      </c>
      <c r="J1166" s="39">
        <f t="shared" si="437"/>
        <v>0</v>
      </c>
      <c r="K1166" s="39">
        <f t="shared" si="437"/>
        <v>0</v>
      </c>
      <c r="L1166" s="39">
        <f t="shared" si="437"/>
        <v>2312400.52</v>
      </c>
      <c r="M1166" s="39">
        <f t="shared" si="437"/>
        <v>2312400.52</v>
      </c>
      <c r="N1166" s="39">
        <f t="shared" si="437"/>
        <v>0</v>
      </c>
      <c r="O1166" s="39">
        <f t="shared" si="437"/>
        <v>0</v>
      </c>
      <c r="P1166" s="39">
        <f t="shared" si="437"/>
        <v>0</v>
      </c>
      <c r="Q1166" s="39">
        <f t="shared" si="437"/>
        <v>837364.33</v>
      </c>
      <c r="R1166" s="39">
        <f t="shared" si="437"/>
        <v>0</v>
      </c>
      <c r="S1166" s="39">
        <f t="shared" si="437"/>
        <v>0</v>
      </c>
      <c r="T1166" s="39">
        <f t="shared" si="437"/>
        <v>0</v>
      </c>
      <c r="U1166" s="39">
        <f t="shared" si="437"/>
        <v>0</v>
      </c>
      <c r="V1166" s="39">
        <f t="shared" si="437"/>
        <v>0</v>
      </c>
      <c r="W1166" s="39">
        <f t="shared" si="437"/>
        <v>0</v>
      </c>
      <c r="X1166" s="39">
        <f t="shared" si="437"/>
        <v>0</v>
      </c>
      <c r="Y1166" s="39">
        <f t="shared" si="437"/>
        <v>0</v>
      </c>
      <c r="Z1166" s="39">
        <f t="shared" si="437"/>
        <v>0</v>
      </c>
      <c r="AN1166" s="6">
        <f>L1166-M1166</f>
        <v>0</v>
      </c>
      <c r="AO1166" s="14"/>
    </row>
    <row r="1167" spans="1:41" ht="75" customHeight="1">
      <c r="A1167" s="144"/>
      <c r="B1167" s="109"/>
      <c r="C1167" s="110"/>
      <c r="D1167" s="111" t="s">
        <v>292</v>
      </c>
      <c r="E1167" s="111"/>
      <c r="F1167" s="41">
        <f>ROUND(F1166/C1160,2)</f>
        <v>984.24</v>
      </c>
      <c r="G1167" s="41">
        <f>ROUND(G1166/C1160,2)</f>
        <v>0</v>
      </c>
      <c r="H1167" s="41">
        <f>ROUND(H1166/C1160,2)</f>
        <v>0</v>
      </c>
      <c r="I1167" s="41">
        <f>ROUND(I1166/C1160,2)</f>
        <v>0</v>
      </c>
      <c r="J1167" s="41">
        <f>ROUND(J1166/C1160,2)</f>
        <v>0</v>
      </c>
      <c r="K1167" s="41">
        <f>ROUND(K1166/C1160,2)</f>
        <v>0</v>
      </c>
      <c r="L1167" s="41">
        <f>ROUND(L1166/C1160,2)</f>
        <v>722.58</v>
      </c>
      <c r="M1167" s="41">
        <f>ROUND(M1166/C1160,2)</f>
        <v>722.58</v>
      </c>
      <c r="N1167" s="41">
        <f>ROUND(N1166/C1160,2)</f>
        <v>0</v>
      </c>
      <c r="O1167" s="41">
        <f>ROUND(O1166/C1160,2)</f>
        <v>0</v>
      </c>
      <c r="P1167" s="41">
        <f>ROUND(P1166/C1160,2)</f>
        <v>0</v>
      </c>
      <c r="Q1167" s="41">
        <f>ROUND(Q1166/C1160,2)</f>
        <v>261.66000000000003</v>
      </c>
      <c r="R1167" s="41">
        <f>ROUND(R1166/C1160,2)</f>
        <v>0</v>
      </c>
      <c r="S1167" s="41">
        <f>ROUND(S1166/C1160,2)</f>
        <v>0</v>
      </c>
      <c r="T1167" s="41">
        <f>ROUND(T1166/C1160,2)</f>
        <v>0</v>
      </c>
      <c r="U1167" s="41">
        <f>ROUND(U1166/C1160,2)</f>
        <v>0</v>
      </c>
      <c r="V1167" s="41">
        <f>ROUND(V1166/C1160,2)</f>
        <v>0</v>
      </c>
      <c r="W1167" s="41">
        <f>ROUND(W1166/C1160,2)</f>
        <v>0</v>
      </c>
      <c r="X1167" s="41">
        <f>ROUND(X1166/C1160,2)</f>
        <v>0</v>
      </c>
      <c r="Y1167" s="41">
        <f>ROUND(Y1166/C1160,2)</f>
        <v>0</v>
      </c>
      <c r="Z1167" s="41">
        <f>ROUND(Z1166/C1160,2)</f>
        <v>0</v>
      </c>
      <c r="AC1167" s="8" t="b">
        <v>0</v>
      </c>
      <c r="AD1167" s="8" t="b">
        <v>0</v>
      </c>
      <c r="AE1167" s="8" t="b">
        <v>0</v>
      </c>
      <c r="AF1167" s="8" t="b">
        <v>0</v>
      </c>
      <c r="AG1167" s="8" t="b">
        <v>0</v>
      </c>
      <c r="AH1167" s="8" t="b">
        <v>0</v>
      </c>
      <c r="AI1167" s="8" t="b">
        <v>0</v>
      </c>
      <c r="AJ1167" s="8" t="b">
        <v>0</v>
      </c>
      <c r="AK1167" s="8" t="b">
        <v>0</v>
      </c>
      <c r="AL1167" s="8" t="b">
        <v>0</v>
      </c>
    </row>
    <row r="1168" spans="1:41" ht="90" customHeight="1">
      <c r="A1168" s="144"/>
      <c r="B1168" s="109"/>
      <c r="C1168" s="110"/>
      <c r="D1168" s="111" t="s">
        <v>293</v>
      </c>
      <c r="E1168" s="111"/>
      <c r="F1168" s="39" t="s">
        <v>28</v>
      </c>
      <c r="G1168" s="42">
        <f>IF(AC1168=FALSE,0,AC1168)</f>
        <v>0</v>
      </c>
      <c r="H1168" s="42" t="s">
        <v>28</v>
      </c>
      <c r="I1168" s="42">
        <f>IF(AD1168=FALSE,0,AD1168)</f>
        <v>0</v>
      </c>
      <c r="J1168" s="42">
        <v>0</v>
      </c>
      <c r="K1168" s="42" t="s">
        <v>28</v>
      </c>
      <c r="L1168" s="42">
        <v>722.58</v>
      </c>
      <c r="M1168" s="42" t="s">
        <v>28</v>
      </c>
      <c r="N1168" s="42" t="s">
        <v>28</v>
      </c>
      <c r="O1168" s="42" t="s">
        <v>28</v>
      </c>
      <c r="P1168" s="42" t="s">
        <v>28</v>
      </c>
      <c r="Q1168" s="42">
        <v>261.66000000000003</v>
      </c>
      <c r="R1168" s="42" t="s">
        <v>28</v>
      </c>
      <c r="S1168" s="42">
        <f>IF(AH1168=FALSE,0,AH1168)</f>
        <v>0</v>
      </c>
      <c r="T1168" s="42" t="s">
        <v>28</v>
      </c>
      <c r="U1168" s="42">
        <f>IF(AI1168=FALSE,0,AI1168)</f>
        <v>0</v>
      </c>
      <c r="V1168" s="42">
        <f>IF(AJ1168=FALSE,0,AJ1168)</f>
        <v>0</v>
      </c>
      <c r="W1168" s="42">
        <f>IF(AK1168=FALSE,0,AK1168)</f>
        <v>0</v>
      </c>
      <c r="X1168" s="42" t="s">
        <v>28</v>
      </c>
      <c r="Y1168" s="42">
        <f>IF(AL1168=FALSE,0,AL1168)</f>
        <v>0</v>
      </c>
      <c r="Z1168" s="42" t="s">
        <v>28</v>
      </c>
      <c r="AC1168" s="8" t="b">
        <v>0</v>
      </c>
      <c r="AD1168" s="8" t="b">
        <v>0</v>
      </c>
      <c r="AE1168" s="8">
        <v>651.28</v>
      </c>
      <c r="AF1168" s="8" t="b">
        <v>0</v>
      </c>
      <c r="AG1168" s="8" t="b">
        <v>0</v>
      </c>
      <c r="AH1168" s="8" t="b">
        <v>0</v>
      </c>
      <c r="AI1168" s="8" t="b">
        <v>0</v>
      </c>
      <c r="AJ1168" s="8" t="b">
        <v>0</v>
      </c>
      <c r="AK1168" s="8" t="b">
        <v>0</v>
      </c>
      <c r="AL1168" s="8" t="b">
        <v>0</v>
      </c>
    </row>
    <row r="1169" spans="1:41" ht="30" customHeight="1">
      <c r="A1169" s="144" t="s">
        <v>90</v>
      </c>
      <c r="B1169" s="109" t="s">
        <v>195</v>
      </c>
      <c r="C1169" s="110">
        <v>3517.4</v>
      </c>
      <c r="D1169" s="109" t="s">
        <v>19</v>
      </c>
      <c r="E1169" s="47" t="s">
        <v>20</v>
      </c>
      <c r="F1169" s="39">
        <f>G1169+I1169+J1169+L1169+Q1169+S1169+U1169+V1169+W1169+Y1169+Z1169</f>
        <v>4393865.7300000004</v>
      </c>
      <c r="G1169" s="40">
        <v>4393865.7300000004</v>
      </c>
      <c r="H1169" s="39">
        <v>0</v>
      </c>
      <c r="I1169" s="40">
        <v>0</v>
      </c>
      <c r="J1169" s="40">
        <v>0</v>
      </c>
      <c r="K1169" s="39">
        <v>0</v>
      </c>
      <c r="L1169" s="40">
        <v>0</v>
      </c>
      <c r="M1169" s="39">
        <v>0</v>
      </c>
      <c r="N1169" s="39">
        <v>0</v>
      </c>
      <c r="O1169" s="39">
        <v>0</v>
      </c>
      <c r="P1169" s="39">
        <v>0</v>
      </c>
      <c r="Q1169" s="40">
        <v>0</v>
      </c>
      <c r="R1169" s="39">
        <v>0</v>
      </c>
      <c r="S1169" s="40">
        <v>0</v>
      </c>
      <c r="T1169" s="39">
        <v>0</v>
      </c>
      <c r="U1169" s="40">
        <v>0</v>
      </c>
      <c r="V1169" s="40">
        <v>0</v>
      </c>
      <c r="W1169" s="40">
        <v>0</v>
      </c>
      <c r="X1169" s="39">
        <v>0</v>
      </c>
      <c r="Y1169" s="40">
        <v>0</v>
      </c>
      <c r="Z1169" s="39">
        <v>0</v>
      </c>
      <c r="AN1169" s="6">
        <f>L1169-M1169</f>
        <v>0</v>
      </c>
    </row>
    <row r="1170" spans="1:41" ht="60" customHeight="1">
      <c r="A1170" s="144"/>
      <c r="B1170" s="109"/>
      <c r="C1170" s="110"/>
      <c r="D1170" s="109"/>
      <c r="E1170" s="47" t="s">
        <v>21</v>
      </c>
      <c r="F1170" s="48">
        <v>0</v>
      </c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</row>
    <row r="1171" spans="1:41" ht="120" customHeight="1">
      <c r="A1171" s="144"/>
      <c r="B1171" s="109"/>
      <c r="C1171" s="110"/>
      <c r="D1171" s="109" t="s">
        <v>22</v>
      </c>
      <c r="E1171" s="47" t="s">
        <v>23</v>
      </c>
      <c r="F1171" s="48">
        <v>0</v>
      </c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</row>
    <row r="1172" spans="1:41" ht="30" customHeight="1">
      <c r="A1172" s="144"/>
      <c r="B1172" s="109"/>
      <c r="C1172" s="110"/>
      <c r="D1172" s="109"/>
      <c r="E1172" s="47" t="s">
        <v>24</v>
      </c>
      <c r="F1172" s="48">
        <v>0</v>
      </c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</row>
    <row r="1173" spans="1:41" ht="30" customHeight="1">
      <c r="A1173" s="144"/>
      <c r="B1173" s="109"/>
      <c r="C1173" s="110"/>
      <c r="D1173" s="109"/>
      <c r="E1173" s="47" t="s">
        <v>25</v>
      </c>
      <c r="F1173" s="48">
        <v>0</v>
      </c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</row>
    <row r="1174" spans="1:41" ht="30" customHeight="1">
      <c r="A1174" s="144"/>
      <c r="B1174" s="109"/>
      <c r="C1174" s="110"/>
      <c r="D1174" s="109"/>
      <c r="E1174" s="47" t="s">
        <v>26</v>
      </c>
      <c r="F1174" s="48">
        <v>0</v>
      </c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</row>
    <row r="1175" spans="1:41" ht="30" customHeight="1">
      <c r="A1175" s="144"/>
      <c r="B1175" s="109"/>
      <c r="C1175" s="110"/>
      <c r="D1175" s="111" t="s">
        <v>27</v>
      </c>
      <c r="E1175" s="111"/>
      <c r="F1175" s="39">
        <f>F1169+F1170+F1171+F1172+F1173+F1174</f>
        <v>4393865.7300000004</v>
      </c>
      <c r="G1175" s="39">
        <f t="shared" ref="G1175:Z1175" si="438">G1169+G1170+G1171+G1172+G1173+G1174</f>
        <v>4393865.7300000004</v>
      </c>
      <c r="H1175" s="39">
        <f t="shared" si="438"/>
        <v>0</v>
      </c>
      <c r="I1175" s="39">
        <f t="shared" si="438"/>
        <v>0</v>
      </c>
      <c r="J1175" s="39">
        <f t="shared" si="438"/>
        <v>0</v>
      </c>
      <c r="K1175" s="39">
        <f t="shared" si="438"/>
        <v>0</v>
      </c>
      <c r="L1175" s="39">
        <f t="shared" si="438"/>
        <v>0</v>
      </c>
      <c r="M1175" s="39">
        <f t="shared" si="438"/>
        <v>0</v>
      </c>
      <c r="N1175" s="39">
        <f t="shared" si="438"/>
        <v>0</v>
      </c>
      <c r="O1175" s="39">
        <f t="shared" si="438"/>
        <v>0</v>
      </c>
      <c r="P1175" s="39">
        <f t="shared" si="438"/>
        <v>0</v>
      </c>
      <c r="Q1175" s="39">
        <f t="shared" si="438"/>
        <v>0</v>
      </c>
      <c r="R1175" s="39">
        <f t="shared" si="438"/>
        <v>0</v>
      </c>
      <c r="S1175" s="39">
        <f t="shared" si="438"/>
        <v>0</v>
      </c>
      <c r="T1175" s="39">
        <f t="shared" si="438"/>
        <v>0</v>
      </c>
      <c r="U1175" s="39">
        <f t="shared" si="438"/>
        <v>0</v>
      </c>
      <c r="V1175" s="39">
        <f t="shared" si="438"/>
        <v>0</v>
      </c>
      <c r="W1175" s="39">
        <f t="shared" si="438"/>
        <v>0</v>
      </c>
      <c r="X1175" s="39">
        <f t="shared" si="438"/>
        <v>0</v>
      </c>
      <c r="Y1175" s="39">
        <f t="shared" si="438"/>
        <v>0</v>
      </c>
      <c r="Z1175" s="39">
        <f t="shared" si="438"/>
        <v>0</v>
      </c>
      <c r="AN1175" s="6">
        <f>L1175-M1175</f>
        <v>0</v>
      </c>
      <c r="AO1175" s="14"/>
    </row>
    <row r="1176" spans="1:41" ht="75" customHeight="1">
      <c r="A1176" s="144"/>
      <c r="B1176" s="109"/>
      <c r="C1176" s="110"/>
      <c r="D1176" s="111" t="s">
        <v>292</v>
      </c>
      <c r="E1176" s="111"/>
      <c r="F1176" s="41">
        <f>ROUND(F1175/C1169,2)</f>
        <v>1249.18</v>
      </c>
      <c r="G1176" s="41">
        <f>ROUND(G1175/C1169,2)</f>
        <v>1249.18</v>
      </c>
      <c r="H1176" s="41">
        <f>ROUND(H1175/C1169,2)</f>
        <v>0</v>
      </c>
      <c r="I1176" s="41">
        <f>ROUND(I1175/C1169,2)</f>
        <v>0</v>
      </c>
      <c r="J1176" s="41">
        <f>ROUND(J1175/C1169,2)</f>
        <v>0</v>
      </c>
      <c r="K1176" s="41">
        <f>ROUND(K1175/C1169,2)</f>
        <v>0</v>
      </c>
      <c r="L1176" s="41">
        <f>ROUND(L1175/C1169,2)</f>
        <v>0</v>
      </c>
      <c r="M1176" s="41">
        <f>ROUND(M1175/C1169,2)</f>
        <v>0</v>
      </c>
      <c r="N1176" s="41">
        <f>ROUND(N1175/C1169,2)</f>
        <v>0</v>
      </c>
      <c r="O1176" s="41">
        <f>ROUND(O1175/C1169,2)</f>
        <v>0</v>
      </c>
      <c r="P1176" s="41">
        <f>ROUND(P1175/C1169,2)</f>
        <v>0</v>
      </c>
      <c r="Q1176" s="41">
        <f>ROUND(Q1175/C1169,2)</f>
        <v>0</v>
      </c>
      <c r="R1176" s="41">
        <f>ROUND(R1175/C1169,2)</f>
        <v>0</v>
      </c>
      <c r="S1176" s="41">
        <f>ROUND(S1175/C1169,2)</f>
        <v>0</v>
      </c>
      <c r="T1176" s="41">
        <f>ROUND(T1175/C1169,2)</f>
        <v>0</v>
      </c>
      <c r="U1176" s="41">
        <f>ROUND(U1175/C1169,2)</f>
        <v>0</v>
      </c>
      <c r="V1176" s="41">
        <f>ROUND(V1175/C1169,2)</f>
        <v>0</v>
      </c>
      <c r="W1176" s="41">
        <f>ROUND(W1175/C1169,2)</f>
        <v>0</v>
      </c>
      <c r="X1176" s="41">
        <f>ROUND(X1175/C1169,2)</f>
        <v>0</v>
      </c>
      <c r="Y1176" s="41">
        <f>ROUND(Y1175/C1169,2)</f>
        <v>0</v>
      </c>
      <c r="Z1176" s="41">
        <f>ROUND(Z1175/C1169,2)</f>
        <v>0</v>
      </c>
      <c r="AC1176" s="8" t="b">
        <v>0</v>
      </c>
      <c r="AD1176" s="8" t="b">
        <v>0</v>
      </c>
      <c r="AE1176" s="8" t="b">
        <v>0</v>
      </c>
      <c r="AF1176" s="8" t="b">
        <v>0</v>
      </c>
      <c r="AG1176" s="8" t="b">
        <v>0</v>
      </c>
      <c r="AH1176" s="8" t="b">
        <v>0</v>
      </c>
      <c r="AI1176" s="8" t="b">
        <v>0</v>
      </c>
      <c r="AJ1176" s="8" t="b">
        <v>0</v>
      </c>
      <c r="AK1176" s="8" t="b">
        <v>0</v>
      </c>
      <c r="AL1176" s="8" t="b">
        <v>0</v>
      </c>
    </row>
    <row r="1177" spans="1:41" ht="90" customHeight="1">
      <c r="A1177" s="144"/>
      <c r="B1177" s="109"/>
      <c r="C1177" s="110"/>
      <c r="D1177" s="111" t="s">
        <v>293</v>
      </c>
      <c r="E1177" s="111"/>
      <c r="F1177" s="39" t="s">
        <v>28</v>
      </c>
      <c r="G1177" s="42">
        <f>IF(AC1177=FALSE,0,AC1177)</f>
        <v>1249.18</v>
      </c>
      <c r="H1177" s="42" t="s">
        <v>28</v>
      </c>
      <c r="I1177" s="42">
        <f>IF(AD1177=FALSE,0,AD1177)</f>
        <v>0</v>
      </c>
      <c r="J1177" s="42">
        <f>IF(AE1177=FALSE,0,AE1177)</f>
        <v>0</v>
      </c>
      <c r="K1177" s="42" t="s">
        <v>28</v>
      </c>
      <c r="L1177" s="42">
        <f>IF(AF1177=FALSE,0,AF1177)</f>
        <v>0</v>
      </c>
      <c r="M1177" s="42" t="s">
        <v>28</v>
      </c>
      <c r="N1177" s="42" t="s">
        <v>28</v>
      </c>
      <c r="O1177" s="42" t="s">
        <v>28</v>
      </c>
      <c r="P1177" s="42" t="s">
        <v>28</v>
      </c>
      <c r="Q1177" s="42">
        <f>IF(AG1177=FALSE,0,AG1177)</f>
        <v>0</v>
      </c>
      <c r="R1177" s="42" t="s">
        <v>28</v>
      </c>
      <c r="S1177" s="42">
        <f>IF(AH1177=FALSE,0,AH1177)</f>
        <v>0</v>
      </c>
      <c r="T1177" s="42" t="s">
        <v>28</v>
      </c>
      <c r="U1177" s="42">
        <f>IF(AI1177=FALSE,0,AI1177)</f>
        <v>0</v>
      </c>
      <c r="V1177" s="42">
        <f>IF(AJ1177=FALSE,0,AJ1177)</f>
        <v>0</v>
      </c>
      <c r="W1177" s="42">
        <f>IF(AK1177=FALSE,0,AK1177)</f>
        <v>0</v>
      </c>
      <c r="X1177" s="42" t="s">
        <v>28</v>
      </c>
      <c r="Y1177" s="42">
        <f>IF(AL1177=FALSE,0,AL1177)</f>
        <v>0</v>
      </c>
      <c r="Z1177" s="42" t="s">
        <v>28</v>
      </c>
      <c r="AC1177" s="8">
        <v>1249.18</v>
      </c>
      <c r="AD1177" s="8" t="b">
        <v>0</v>
      </c>
      <c r="AE1177" s="8" t="b">
        <v>0</v>
      </c>
      <c r="AF1177" s="8" t="b">
        <v>0</v>
      </c>
      <c r="AG1177" s="8" t="b">
        <v>0</v>
      </c>
      <c r="AH1177" s="8" t="b">
        <v>0</v>
      </c>
      <c r="AI1177" s="8" t="b">
        <v>0</v>
      </c>
      <c r="AJ1177" s="8" t="b">
        <v>0</v>
      </c>
      <c r="AK1177" s="8" t="b">
        <v>0</v>
      </c>
      <c r="AL1177" s="8" t="b">
        <v>0</v>
      </c>
    </row>
    <row r="1178" spans="1:41" ht="30" customHeight="1">
      <c r="A1178" s="144" t="s">
        <v>91</v>
      </c>
      <c r="B1178" s="109" t="s">
        <v>196</v>
      </c>
      <c r="C1178" s="110">
        <v>3237.4</v>
      </c>
      <c r="D1178" s="109" t="s">
        <v>19</v>
      </c>
      <c r="E1178" s="47" t="s">
        <v>20</v>
      </c>
      <c r="F1178" s="39">
        <f>G1178+I1178+J1178+L1178+Q1178+S1178+U1178+V1178+W1178+Y1178+Z1178</f>
        <v>3186378.5700000003</v>
      </c>
      <c r="G1178" s="40">
        <v>0</v>
      </c>
      <c r="H1178" s="39">
        <v>0</v>
      </c>
      <c r="I1178" s="40">
        <v>0</v>
      </c>
      <c r="J1178" s="40">
        <v>0</v>
      </c>
      <c r="K1178" s="39">
        <v>0</v>
      </c>
      <c r="L1178" s="40">
        <v>2339280.4900000002</v>
      </c>
      <c r="M1178" s="39">
        <v>2339280.4900000002</v>
      </c>
      <c r="N1178" s="39">
        <v>350000</v>
      </c>
      <c r="O1178" s="39">
        <v>0</v>
      </c>
      <c r="P1178" s="39">
        <v>0</v>
      </c>
      <c r="Q1178" s="40">
        <v>847098.08</v>
      </c>
      <c r="R1178" s="39">
        <v>250000</v>
      </c>
      <c r="S1178" s="40">
        <v>0</v>
      </c>
      <c r="T1178" s="39">
        <v>0</v>
      </c>
      <c r="U1178" s="40">
        <v>0</v>
      </c>
      <c r="V1178" s="40">
        <v>0</v>
      </c>
      <c r="W1178" s="40">
        <v>0</v>
      </c>
      <c r="X1178" s="39">
        <v>0</v>
      </c>
      <c r="Y1178" s="40">
        <v>0</v>
      </c>
      <c r="Z1178" s="39">
        <v>0</v>
      </c>
      <c r="AN1178" s="6">
        <f>L1178-M1178</f>
        <v>0</v>
      </c>
    </row>
    <row r="1179" spans="1:41" ht="60" customHeight="1">
      <c r="A1179" s="144"/>
      <c r="B1179" s="109"/>
      <c r="C1179" s="110"/>
      <c r="D1179" s="109"/>
      <c r="E1179" s="47" t="s">
        <v>21</v>
      </c>
      <c r="F1179" s="48">
        <v>0</v>
      </c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</row>
    <row r="1180" spans="1:41" ht="120" customHeight="1">
      <c r="A1180" s="144"/>
      <c r="B1180" s="109"/>
      <c r="C1180" s="110"/>
      <c r="D1180" s="109" t="s">
        <v>22</v>
      </c>
      <c r="E1180" s="47" t="s">
        <v>23</v>
      </c>
      <c r="F1180" s="48">
        <v>0</v>
      </c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</row>
    <row r="1181" spans="1:41" ht="30" customHeight="1">
      <c r="A1181" s="144"/>
      <c r="B1181" s="109"/>
      <c r="C1181" s="110"/>
      <c r="D1181" s="109"/>
      <c r="E1181" s="47" t="s">
        <v>24</v>
      </c>
      <c r="F1181" s="48">
        <v>0</v>
      </c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</row>
    <row r="1182" spans="1:41" ht="30" customHeight="1">
      <c r="A1182" s="144"/>
      <c r="B1182" s="109"/>
      <c r="C1182" s="110"/>
      <c r="D1182" s="109"/>
      <c r="E1182" s="47" t="s">
        <v>25</v>
      </c>
      <c r="F1182" s="48">
        <v>0</v>
      </c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</row>
    <row r="1183" spans="1:41" ht="30" customHeight="1">
      <c r="A1183" s="144"/>
      <c r="B1183" s="109"/>
      <c r="C1183" s="110"/>
      <c r="D1183" s="109"/>
      <c r="E1183" s="47" t="s">
        <v>26</v>
      </c>
      <c r="F1183" s="48">
        <v>0</v>
      </c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</row>
    <row r="1184" spans="1:41" ht="30" customHeight="1">
      <c r="A1184" s="144"/>
      <c r="B1184" s="109"/>
      <c r="C1184" s="110"/>
      <c r="D1184" s="111" t="s">
        <v>27</v>
      </c>
      <c r="E1184" s="111"/>
      <c r="F1184" s="39">
        <f>F1178+F1179+F1180+F1181+F1182+F1183</f>
        <v>3186378.5700000003</v>
      </c>
      <c r="G1184" s="39">
        <f t="shared" ref="G1184:Z1184" si="439">G1178+G1179+G1180+G1181+G1182+G1183</f>
        <v>0</v>
      </c>
      <c r="H1184" s="39">
        <f t="shared" si="439"/>
        <v>0</v>
      </c>
      <c r="I1184" s="39">
        <f t="shared" si="439"/>
        <v>0</v>
      </c>
      <c r="J1184" s="39">
        <f t="shared" si="439"/>
        <v>0</v>
      </c>
      <c r="K1184" s="39">
        <f t="shared" si="439"/>
        <v>0</v>
      </c>
      <c r="L1184" s="39">
        <f t="shared" si="439"/>
        <v>2339280.4900000002</v>
      </c>
      <c r="M1184" s="39">
        <f t="shared" si="439"/>
        <v>2339280.4900000002</v>
      </c>
      <c r="N1184" s="39">
        <f t="shared" si="439"/>
        <v>350000</v>
      </c>
      <c r="O1184" s="39">
        <f t="shared" si="439"/>
        <v>0</v>
      </c>
      <c r="P1184" s="39">
        <f t="shared" si="439"/>
        <v>0</v>
      </c>
      <c r="Q1184" s="39">
        <f t="shared" si="439"/>
        <v>847098.08</v>
      </c>
      <c r="R1184" s="39">
        <f t="shared" si="439"/>
        <v>250000</v>
      </c>
      <c r="S1184" s="39">
        <f t="shared" si="439"/>
        <v>0</v>
      </c>
      <c r="T1184" s="39">
        <f t="shared" si="439"/>
        <v>0</v>
      </c>
      <c r="U1184" s="39">
        <f t="shared" si="439"/>
        <v>0</v>
      </c>
      <c r="V1184" s="39">
        <f t="shared" si="439"/>
        <v>0</v>
      </c>
      <c r="W1184" s="39">
        <f t="shared" si="439"/>
        <v>0</v>
      </c>
      <c r="X1184" s="39">
        <f t="shared" si="439"/>
        <v>0</v>
      </c>
      <c r="Y1184" s="39">
        <f t="shared" si="439"/>
        <v>0</v>
      </c>
      <c r="Z1184" s="39">
        <f t="shared" si="439"/>
        <v>0</v>
      </c>
      <c r="AN1184" s="6">
        <f>L1184-M1184</f>
        <v>0</v>
      </c>
      <c r="AO1184" s="14"/>
    </row>
    <row r="1185" spans="1:41" ht="75" customHeight="1">
      <c r="A1185" s="144"/>
      <c r="B1185" s="109"/>
      <c r="C1185" s="110"/>
      <c r="D1185" s="111" t="s">
        <v>292</v>
      </c>
      <c r="E1185" s="111"/>
      <c r="F1185" s="41">
        <f>ROUND(F1184/C1178,2)</f>
        <v>984.24</v>
      </c>
      <c r="G1185" s="41">
        <f>ROUND(G1184/C1178,2)</f>
        <v>0</v>
      </c>
      <c r="H1185" s="41">
        <f>ROUND(H1184/C1178,2)</f>
        <v>0</v>
      </c>
      <c r="I1185" s="41">
        <f>ROUND(I1184/C1178,2)</f>
        <v>0</v>
      </c>
      <c r="J1185" s="41">
        <f>ROUND(J1184/C1178,2)</f>
        <v>0</v>
      </c>
      <c r="K1185" s="41">
        <f>ROUND(K1184/C1178,2)</f>
        <v>0</v>
      </c>
      <c r="L1185" s="41">
        <f>ROUND(L1184/C1178,2)</f>
        <v>722.58</v>
      </c>
      <c r="M1185" s="41">
        <f>ROUND(L1184/C1178,2)</f>
        <v>722.58</v>
      </c>
      <c r="N1185" s="41">
        <f>ROUND(N1184/C1178,2)</f>
        <v>108.11</v>
      </c>
      <c r="O1185" s="41">
        <f>ROUND(O1184/C1178,2)</f>
        <v>0</v>
      </c>
      <c r="P1185" s="41">
        <f>ROUND(P1184/C1178,2)</f>
        <v>0</v>
      </c>
      <c r="Q1185" s="41">
        <f>ROUND(Q1184/C1178,2)</f>
        <v>261.66000000000003</v>
      </c>
      <c r="R1185" s="41">
        <f>ROUND(R1184/C1178,2)</f>
        <v>77.22</v>
      </c>
      <c r="S1185" s="41">
        <f>ROUND(S1184/C1178,2)</f>
        <v>0</v>
      </c>
      <c r="T1185" s="41">
        <f>ROUND(T1184/C1178,2)</f>
        <v>0</v>
      </c>
      <c r="U1185" s="41">
        <f>ROUND(U1184/C1178,2)</f>
        <v>0</v>
      </c>
      <c r="V1185" s="41">
        <f>ROUND(V1184/C1178,2)</f>
        <v>0</v>
      </c>
      <c r="W1185" s="41">
        <f>ROUND(W1184/C1178,2)</f>
        <v>0</v>
      </c>
      <c r="X1185" s="41">
        <f>ROUND(X1184/C1178,2)</f>
        <v>0</v>
      </c>
      <c r="Y1185" s="41">
        <f>ROUND(Y1184/C1178,2)</f>
        <v>0</v>
      </c>
      <c r="Z1185" s="41">
        <f>ROUND(Z1184/C1178,2)</f>
        <v>0</v>
      </c>
      <c r="AC1185" s="8" t="b">
        <v>0</v>
      </c>
      <c r="AD1185" s="8" t="b">
        <v>0</v>
      </c>
      <c r="AE1185" s="8" t="b">
        <v>0</v>
      </c>
      <c r="AF1185" s="8" t="b">
        <v>0</v>
      </c>
      <c r="AG1185" s="8" t="b">
        <v>0</v>
      </c>
      <c r="AH1185" s="8" t="b">
        <v>0</v>
      </c>
      <c r="AI1185" s="8" t="b">
        <v>0</v>
      </c>
      <c r="AJ1185" s="8" t="b">
        <v>0</v>
      </c>
      <c r="AK1185" s="8" t="b">
        <v>0</v>
      </c>
      <c r="AL1185" s="8" t="b">
        <v>0</v>
      </c>
    </row>
    <row r="1186" spans="1:41" ht="90" customHeight="1">
      <c r="A1186" s="144"/>
      <c r="B1186" s="109"/>
      <c r="C1186" s="110"/>
      <c r="D1186" s="111" t="s">
        <v>293</v>
      </c>
      <c r="E1186" s="111"/>
      <c r="F1186" s="39" t="s">
        <v>28</v>
      </c>
      <c r="G1186" s="42">
        <f>IF(AC1186=FALSE,0,AC1186)</f>
        <v>0</v>
      </c>
      <c r="H1186" s="42" t="s">
        <v>28</v>
      </c>
      <c r="I1186" s="42">
        <f>IF(AD1186=FALSE,0,AD1186)</f>
        <v>0</v>
      </c>
      <c r="J1186" s="42">
        <f>IF(AE1186=FALSE,0,AE1186)</f>
        <v>0</v>
      </c>
      <c r="K1186" s="42" t="s">
        <v>28</v>
      </c>
      <c r="L1186" s="42">
        <f>IF(AF1186=FALSE,0,AF1186)</f>
        <v>722.58</v>
      </c>
      <c r="M1186" s="42" t="s">
        <v>28</v>
      </c>
      <c r="N1186" s="42" t="s">
        <v>28</v>
      </c>
      <c r="O1186" s="42" t="s">
        <v>28</v>
      </c>
      <c r="P1186" s="42" t="s">
        <v>28</v>
      </c>
      <c r="Q1186" s="42">
        <f>IF(AG1186=FALSE,0,AG1186)</f>
        <v>261.66000000000003</v>
      </c>
      <c r="R1186" s="42" t="s">
        <v>28</v>
      </c>
      <c r="S1186" s="42">
        <f>IF(AH1186=FALSE,0,AH1186)</f>
        <v>0</v>
      </c>
      <c r="T1186" s="42" t="s">
        <v>28</v>
      </c>
      <c r="U1186" s="42">
        <f>IF(AI1186=FALSE,0,AI1186)</f>
        <v>0</v>
      </c>
      <c r="V1186" s="42">
        <f>IF(AJ1186=FALSE,0,AJ1186)</f>
        <v>0</v>
      </c>
      <c r="W1186" s="42">
        <f>IF(AK1186=FALSE,0,AK1186)</f>
        <v>0</v>
      </c>
      <c r="X1186" s="42" t="s">
        <v>28</v>
      </c>
      <c r="Y1186" s="42">
        <f>IF(AL1186=FALSE,0,AL1186)</f>
        <v>0</v>
      </c>
      <c r="Z1186" s="42" t="s">
        <v>28</v>
      </c>
      <c r="AC1186" s="8" t="b">
        <v>0</v>
      </c>
      <c r="AD1186" s="8" t="b">
        <v>0</v>
      </c>
      <c r="AE1186" s="8" t="b">
        <v>0</v>
      </c>
      <c r="AF1186" s="8">
        <v>722.58</v>
      </c>
      <c r="AG1186" s="8">
        <v>261.66000000000003</v>
      </c>
      <c r="AH1186" s="8" t="b">
        <v>0</v>
      </c>
      <c r="AI1186" s="8" t="b">
        <v>0</v>
      </c>
      <c r="AJ1186" s="8" t="b">
        <v>0</v>
      </c>
      <c r="AK1186" s="8" t="b">
        <v>0</v>
      </c>
      <c r="AL1186" s="8" t="b">
        <v>0</v>
      </c>
    </row>
    <row r="1187" spans="1:41" ht="30" customHeight="1">
      <c r="A1187" s="144" t="s">
        <v>98</v>
      </c>
      <c r="B1187" s="109" t="s">
        <v>302</v>
      </c>
      <c r="C1187" s="110">
        <v>3156.5</v>
      </c>
      <c r="D1187" s="109" t="s">
        <v>19</v>
      </c>
      <c r="E1187" s="47" t="s">
        <v>20</v>
      </c>
      <c r="F1187" s="39">
        <f>G1187+I1187+J1187+L1187+Q1187+S1187+U1187+V1187+W1187+Y1187+Z1187</f>
        <v>2055765.32</v>
      </c>
      <c r="G1187" s="40">
        <v>0</v>
      </c>
      <c r="H1187" s="39">
        <v>0</v>
      </c>
      <c r="I1187" s="40">
        <v>0</v>
      </c>
      <c r="J1187" s="40">
        <v>2055765.32</v>
      </c>
      <c r="K1187" s="39">
        <v>0</v>
      </c>
      <c r="L1187" s="40">
        <v>0</v>
      </c>
      <c r="M1187" s="39">
        <v>0</v>
      </c>
      <c r="N1187" s="39">
        <v>0</v>
      </c>
      <c r="O1187" s="39">
        <v>0</v>
      </c>
      <c r="P1187" s="39">
        <v>0</v>
      </c>
      <c r="Q1187" s="40">
        <v>0</v>
      </c>
      <c r="R1187" s="39">
        <v>0</v>
      </c>
      <c r="S1187" s="40">
        <v>0</v>
      </c>
      <c r="T1187" s="39">
        <v>0</v>
      </c>
      <c r="U1187" s="40">
        <v>0</v>
      </c>
      <c r="V1187" s="40">
        <v>0</v>
      </c>
      <c r="W1187" s="40">
        <v>0</v>
      </c>
      <c r="X1187" s="39">
        <v>0</v>
      </c>
      <c r="Y1187" s="40">
        <v>0</v>
      </c>
      <c r="Z1187" s="39">
        <v>0</v>
      </c>
      <c r="AN1187" s="6">
        <f>L1187-M1187</f>
        <v>0</v>
      </c>
    </row>
    <row r="1188" spans="1:41" ht="60" customHeight="1">
      <c r="A1188" s="144"/>
      <c r="B1188" s="109"/>
      <c r="C1188" s="110"/>
      <c r="D1188" s="109"/>
      <c r="E1188" s="47" t="s">
        <v>21</v>
      </c>
      <c r="F1188" s="48">
        <v>0</v>
      </c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</row>
    <row r="1189" spans="1:41" ht="120" customHeight="1">
      <c r="A1189" s="144"/>
      <c r="B1189" s="109"/>
      <c r="C1189" s="110"/>
      <c r="D1189" s="109" t="s">
        <v>22</v>
      </c>
      <c r="E1189" s="47" t="s">
        <v>23</v>
      </c>
      <c r="F1189" s="48">
        <v>0</v>
      </c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</row>
    <row r="1190" spans="1:41" ht="30" customHeight="1">
      <c r="A1190" s="144"/>
      <c r="B1190" s="109"/>
      <c r="C1190" s="110"/>
      <c r="D1190" s="109"/>
      <c r="E1190" s="47" t="s">
        <v>24</v>
      </c>
      <c r="F1190" s="48">
        <v>0</v>
      </c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</row>
    <row r="1191" spans="1:41" ht="30" customHeight="1">
      <c r="A1191" s="144"/>
      <c r="B1191" s="109"/>
      <c r="C1191" s="110"/>
      <c r="D1191" s="109"/>
      <c r="E1191" s="47" t="s">
        <v>25</v>
      </c>
      <c r="F1191" s="48">
        <v>0</v>
      </c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</row>
    <row r="1192" spans="1:41" ht="30" customHeight="1">
      <c r="A1192" s="144"/>
      <c r="B1192" s="109"/>
      <c r="C1192" s="110"/>
      <c r="D1192" s="109"/>
      <c r="E1192" s="47" t="s">
        <v>26</v>
      </c>
      <c r="F1192" s="48">
        <v>0</v>
      </c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</row>
    <row r="1193" spans="1:41" ht="30" customHeight="1">
      <c r="A1193" s="144"/>
      <c r="B1193" s="109"/>
      <c r="C1193" s="110"/>
      <c r="D1193" s="111" t="s">
        <v>27</v>
      </c>
      <c r="E1193" s="111"/>
      <c r="F1193" s="39">
        <f>F1187+F1188+F1189+F1190+F1191+F1192</f>
        <v>2055765.32</v>
      </c>
      <c r="G1193" s="39">
        <f t="shared" ref="G1193:Z1193" si="440">G1187+G1188+G1189+G1190+G1191+G1192</f>
        <v>0</v>
      </c>
      <c r="H1193" s="39">
        <f t="shared" si="440"/>
        <v>0</v>
      </c>
      <c r="I1193" s="39">
        <f t="shared" si="440"/>
        <v>0</v>
      </c>
      <c r="J1193" s="39">
        <f t="shared" si="440"/>
        <v>2055765.32</v>
      </c>
      <c r="K1193" s="39">
        <f t="shared" si="440"/>
        <v>0</v>
      </c>
      <c r="L1193" s="39">
        <f t="shared" si="440"/>
        <v>0</v>
      </c>
      <c r="M1193" s="39">
        <f t="shared" si="440"/>
        <v>0</v>
      </c>
      <c r="N1193" s="39">
        <f t="shared" si="440"/>
        <v>0</v>
      </c>
      <c r="O1193" s="39">
        <f t="shared" si="440"/>
        <v>0</v>
      </c>
      <c r="P1193" s="39">
        <f t="shared" si="440"/>
        <v>0</v>
      </c>
      <c r="Q1193" s="39">
        <f t="shared" si="440"/>
        <v>0</v>
      </c>
      <c r="R1193" s="39">
        <f t="shared" si="440"/>
        <v>0</v>
      </c>
      <c r="S1193" s="39">
        <f t="shared" si="440"/>
        <v>0</v>
      </c>
      <c r="T1193" s="39">
        <f t="shared" si="440"/>
        <v>0</v>
      </c>
      <c r="U1193" s="39">
        <f t="shared" si="440"/>
        <v>0</v>
      </c>
      <c r="V1193" s="39">
        <f t="shared" si="440"/>
        <v>0</v>
      </c>
      <c r="W1193" s="39">
        <f t="shared" si="440"/>
        <v>0</v>
      </c>
      <c r="X1193" s="39">
        <f t="shared" si="440"/>
        <v>0</v>
      </c>
      <c r="Y1193" s="39">
        <f t="shared" si="440"/>
        <v>0</v>
      </c>
      <c r="Z1193" s="39">
        <f t="shared" si="440"/>
        <v>0</v>
      </c>
      <c r="AN1193" s="6">
        <f>L1193-M1193</f>
        <v>0</v>
      </c>
      <c r="AO1193" s="14"/>
    </row>
    <row r="1194" spans="1:41" ht="75" customHeight="1">
      <c r="A1194" s="144"/>
      <c r="B1194" s="109"/>
      <c r="C1194" s="110"/>
      <c r="D1194" s="111" t="s">
        <v>292</v>
      </c>
      <c r="E1194" s="111"/>
      <c r="F1194" s="41">
        <f>ROUND(F1193/C1187,2)</f>
        <v>651.28</v>
      </c>
      <c r="G1194" s="41">
        <f>ROUND(G1193/C1187,2)</f>
        <v>0</v>
      </c>
      <c r="H1194" s="41">
        <f>ROUND(H1193/C1187,2)</f>
        <v>0</v>
      </c>
      <c r="I1194" s="41">
        <f>ROUND(I1193/C1187,2)</f>
        <v>0</v>
      </c>
      <c r="J1194" s="41">
        <f>ROUND(J1193/C1187,2)</f>
        <v>651.28</v>
      </c>
      <c r="K1194" s="41">
        <f>ROUND(K1193/C1187,2)</f>
        <v>0</v>
      </c>
      <c r="L1194" s="41">
        <f>ROUND(L1193/C1187,2)</f>
        <v>0</v>
      </c>
      <c r="M1194" s="41">
        <f>ROUND(M1193/C1187,2)</f>
        <v>0</v>
      </c>
      <c r="N1194" s="41">
        <f>ROUND(N1193/C1187,2)</f>
        <v>0</v>
      </c>
      <c r="O1194" s="41">
        <f>ROUND(O1193/C1187,2)</f>
        <v>0</v>
      </c>
      <c r="P1194" s="41">
        <f>ROUND(P1193/C1187,2)</f>
        <v>0</v>
      </c>
      <c r="Q1194" s="41">
        <f>ROUND(Q1193/C1187,2)</f>
        <v>0</v>
      </c>
      <c r="R1194" s="41">
        <f>ROUND(R1193/C1187,2)</f>
        <v>0</v>
      </c>
      <c r="S1194" s="41">
        <f>ROUND(S1193/C1187,2)</f>
        <v>0</v>
      </c>
      <c r="T1194" s="41">
        <f>ROUND(T1193/C1187,2)</f>
        <v>0</v>
      </c>
      <c r="U1194" s="41">
        <f>ROUND(U1193/C1187,2)</f>
        <v>0</v>
      </c>
      <c r="V1194" s="41">
        <f>ROUND(V1193/C1187,2)</f>
        <v>0</v>
      </c>
      <c r="W1194" s="41">
        <f>ROUND(W1193/C1187,2)</f>
        <v>0</v>
      </c>
      <c r="X1194" s="41">
        <f>ROUND(X1193/C1187,2)</f>
        <v>0</v>
      </c>
      <c r="Y1194" s="41">
        <f>ROUND(Y1193/C1187,2)</f>
        <v>0</v>
      </c>
      <c r="Z1194" s="41">
        <f>ROUND(Z1193/C1187,2)</f>
        <v>0</v>
      </c>
      <c r="AC1194" s="8" t="b">
        <v>0</v>
      </c>
      <c r="AD1194" s="8" t="b">
        <v>0</v>
      </c>
      <c r="AE1194" s="8" t="b">
        <v>0</v>
      </c>
      <c r="AF1194" s="8" t="b">
        <v>0</v>
      </c>
      <c r="AG1194" s="8" t="b">
        <v>0</v>
      </c>
      <c r="AH1194" s="8" t="b">
        <v>0</v>
      </c>
      <c r="AI1194" s="8" t="b">
        <v>0</v>
      </c>
      <c r="AJ1194" s="8" t="b">
        <v>0</v>
      </c>
      <c r="AK1194" s="8" t="b">
        <v>0</v>
      </c>
      <c r="AL1194" s="8" t="b">
        <v>0</v>
      </c>
    </row>
    <row r="1195" spans="1:41" ht="90" customHeight="1">
      <c r="A1195" s="144"/>
      <c r="B1195" s="109"/>
      <c r="C1195" s="110"/>
      <c r="D1195" s="111" t="s">
        <v>293</v>
      </c>
      <c r="E1195" s="111"/>
      <c r="F1195" s="39" t="s">
        <v>28</v>
      </c>
      <c r="G1195" s="42">
        <v>0</v>
      </c>
      <c r="H1195" s="42" t="s">
        <v>28</v>
      </c>
      <c r="I1195" s="42">
        <f>IF(AD1195=FALSE,0,AD1195)</f>
        <v>0</v>
      </c>
      <c r="J1195" s="42">
        <v>651.28</v>
      </c>
      <c r="K1195" s="42" t="s">
        <v>28</v>
      </c>
      <c r="L1195" s="42">
        <f>IF(AF1195=FALSE,0,AF1195)</f>
        <v>0</v>
      </c>
      <c r="M1195" s="42" t="s">
        <v>28</v>
      </c>
      <c r="N1195" s="42" t="s">
        <v>28</v>
      </c>
      <c r="O1195" s="42" t="s">
        <v>28</v>
      </c>
      <c r="P1195" s="42" t="s">
        <v>28</v>
      </c>
      <c r="Q1195" s="42">
        <f>IF(AG1195=FALSE,0,AG1195)</f>
        <v>0</v>
      </c>
      <c r="R1195" s="42" t="s">
        <v>28</v>
      </c>
      <c r="S1195" s="42">
        <f>IF(AH1195=FALSE,0,AH1195)</f>
        <v>0</v>
      </c>
      <c r="T1195" s="42" t="s">
        <v>28</v>
      </c>
      <c r="U1195" s="42">
        <f>IF(AI1195=FALSE,0,AI1195)</f>
        <v>0</v>
      </c>
      <c r="V1195" s="42">
        <f>IF(AJ1195=FALSE,0,AJ1195)</f>
        <v>0</v>
      </c>
      <c r="W1195" s="42">
        <f>IF(AK1195=FALSE,0,AK1195)</f>
        <v>0</v>
      </c>
      <c r="X1195" s="42" t="s">
        <v>28</v>
      </c>
      <c r="Y1195" s="42">
        <f>IF(AL1195=FALSE,0,AL1195)</f>
        <v>0</v>
      </c>
      <c r="Z1195" s="42" t="s">
        <v>28</v>
      </c>
      <c r="AC1195" s="8">
        <v>1249.18</v>
      </c>
      <c r="AD1195" s="8" t="b">
        <v>0</v>
      </c>
      <c r="AE1195" s="8" t="b">
        <v>0</v>
      </c>
      <c r="AF1195" s="8" t="b">
        <v>0</v>
      </c>
      <c r="AG1195" s="8" t="b">
        <v>0</v>
      </c>
      <c r="AH1195" s="8" t="b">
        <v>0</v>
      </c>
      <c r="AI1195" s="8" t="b">
        <v>0</v>
      </c>
      <c r="AJ1195" s="8" t="b">
        <v>0</v>
      </c>
      <c r="AK1195" s="8" t="b">
        <v>0</v>
      </c>
      <c r="AL1195" s="8" t="b">
        <v>0</v>
      </c>
    </row>
    <row r="1196" spans="1:41" ht="30" customHeight="1">
      <c r="A1196" s="144" t="s">
        <v>99</v>
      </c>
      <c r="B1196" s="109" t="s">
        <v>198</v>
      </c>
      <c r="C1196" s="110">
        <v>2963.3</v>
      </c>
      <c r="D1196" s="109" t="s">
        <v>19</v>
      </c>
      <c r="E1196" s="47" t="s">
        <v>20</v>
      </c>
      <c r="F1196" s="39">
        <f>G1196+I1196+J1196+L1196+Q1196+S1196+U1196+V1196+W1196+Y1196+Z1196</f>
        <v>2916598.39</v>
      </c>
      <c r="G1196" s="40">
        <v>0</v>
      </c>
      <c r="H1196" s="39">
        <v>0</v>
      </c>
      <c r="I1196" s="40">
        <v>0</v>
      </c>
      <c r="J1196" s="40">
        <v>0</v>
      </c>
      <c r="K1196" s="39">
        <v>0</v>
      </c>
      <c r="L1196" s="40">
        <v>2141221.31</v>
      </c>
      <c r="M1196" s="39">
        <v>2141221.31</v>
      </c>
      <c r="N1196" s="39">
        <v>350000</v>
      </c>
      <c r="O1196" s="39">
        <v>0</v>
      </c>
      <c r="P1196" s="39">
        <v>0</v>
      </c>
      <c r="Q1196" s="40">
        <v>775377.08</v>
      </c>
      <c r="R1196" s="39">
        <v>250000</v>
      </c>
      <c r="S1196" s="40">
        <v>0</v>
      </c>
      <c r="T1196" s="39">
        <v>0</v>
      </c>
      <c r="U1196" s="40">
        <v>0</v>
      </c>
      <c r="V1196" s="40">
        <v>0</v>
      </c>
      <c r="W1196" s="40">
        <v>0</v>
      </c>
      <c r="X1196" s="39">
        <v>0</v>
      </c>
      <c r="Y1196" s="40">
        <v>0</v>
      </c>
      <c r="Z1196" s="39">
        <v>0</v>
      </c>
      <c r="AN1196" s="6">
        <f>L1196-M1196</f>
        <v>0</v>
      </c>
    </row>
    <row r="1197" spans="1:41" ht="60" customHeight="1">
      <c r="A1197" s="144"/>
      <c r="B1197" s="109"/>
      <c r="C1197" s="110"/>
      <c r="D1197" s="109"/>
      <c r="E1197" s="47" t="s">
        <v>21</v>
      </c>
      <c r="F1197" s="48">
        <v>0</v>
      </c>
      <c r="G1197" s="48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</row>
    <row r="1198" spans="1:41" ht="120" customHeight="1">
      <c r="A1198" s="144"/>
      <c r="B1198" s="109"/>
      <c r="C1198" s="110"/>
      <c r="D1198" s="109" t="s">
        <v>22</v>
      </c>
      <c r="E1198" s="47" t="s">
        <v>23</v>
      </c>
      <c r="F1198" s="48">
        <v>0</v>
      </c>
      <c r="G1198" s="48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</row>
    <row r="1199" spans="1:41" ht="30" customHeight="1">
      <c r="A1199" s="144"/>
      <c r="B1199" s="109"/>
      <c r="C1199" s="110"/>
      <c r="D1199" s="109"/>
      <c r="E1199" s="47" t="s">
        <v>24</v>
      </c>
      <c r="F1199" s="48">
        <v>0</v>
      </c>
      <c r="G1199" s="48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</row>
    <row r="1200" spans="1:41" ht="30" customHeight="1">
      <c r="A1200" s="144"/>
      <c r="B1200" s="109"/>
      <c r="C1200" s="110"/>
      <c r="D1200" s="109"/>
      <c r="E1200" s="47" t="s">
        <v>25</v>
      </c>
      <c r="F1200" s="48">
        <v>0</v>
      </c>
      <c r="G1200" s="48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</row>
    <row r="1201" spans="1:41" ht="30" customHeight="1">
      <c r="A1201" s="144"/>
      <c r="B1201" s="109"/>
      <c r="C1201" s="110"/>
      <c r="D1201" s="109"/>
      <c r="E1201" s="47" t="s">
        <v>26</v>
      </c>
      <c r="F1201" s="48">
        <v>0</v>
      </c>
      <c r="G1201" s="48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</row>
    <row r="1202" spans="1:41" ht="30" customHeight="1">
      <c r="A1202" s="144"/>
      <c r="B1202" s="109"/>
      <c r="C1202" s="110"/>
      <c r="D1202" s="111" t="s">
        <v>27</v>
      </c>
      <c r="E1202" s="111"/>
      <c r="F1202" s="39">
        <f>F1196+F1197+F1198+F1199+F1200+F1201</f>
        <v>2916598.39</v>
      </c>
      <c r="G1202" s="39">
        <f t="shared" ref="G1202:Z1202" si="441">G1196+G1197+G1198+G1199+G1200+G1201</f>
        <v>0</v>
      </c>
      <c r="H1202" s="39">
        <f t="shared" si="441"/>
        <v>0</v>
      </c>
      <c r="I1202" s="39">
        <f t="shared" si="441"/>
        <v>0</v>
      </c>
      <c r="J1202" s="39">
        <f t="shared" si="441"/>
        <v>0</v>
      </c>
      <c r="K1202" s="39">
        <f t="shared" si="441"/>
        <v>0</v>
      </c>
      <c r="L1202" s="39">
        <f t="shared" si="441"/>
        <v>2141221.31</v>
      </c>
      <c r="M1202" s="39">
        <f t="shared" si="441"/>
        <v>2141221.31</v>
      </c>
      <c r="N1202" s="39">
        <f t="shared" si="441"/>
        <v>350000</v>
      </c>
      <c r="O1202" s="39">
        <f t="shared" si="441"/>
        <v>0</v>
      </c>
      <c r="P1202" s="39">
        <f t="shared" si="441"/>
        <v>0</v>
      </c>
      <c r="Q1202" s="39">
        <f t="shared" si="441"/>
        <v>775377.08</v>
      </c>
      <c r="R1202" s="39">
        <f t="shared" si="441"/>
        <v>250000</v>
      </c>
      <c r="S1202" s="39">
        <f t="shared" si="441"/>
        <v>0</v>
      </c>
      <c r="T1202" s="39">
        <f t="shared" si="441"/>
        <v>0</v>
      </c>
      <c r="U1202" s="39">
        <f t="shared" si="441"/>
        <v>0</v>
      </c>
      <c r="V1202" s="39">
        <f t="shared" si="441"/>
        <v>0</v>
      </c>
      <c r="W1202" s="39">
        <f t="shared" si="441"/>
        <v>0</v>
      </c>
      <c r="X1202" s="39">
        <f t="shared" si="441"/>
        <v>0</v>
      </c>
      <c r="Y1202" s="39">
        <f t="shared" si="441"/>
        <v>0</v>
      </c>
      <c r="Z1202" s="39">
        <f t="shared" si="441"/>
        <v>0</v>
      </c>
      <c r="AN1202" s="6">
        <f>L1202-M1202</f>
        <v>0</v>
      </c>
      <c r="AO1202" s="14"/>
    </row>
    <row r="1203" spans="1:41" ht="75" customHeight="1">
      <c r="A1203" s="144"/>
      <c r="B1203" s="109"/>
      <c r="C1203" s="110"/>
      <c r="D1203" s="111" t="s">
        <v>292</v>
      </c>
      <c r="E1203" s="111"/>
      <c r="F1203" s="41">
        <f>ROUND(F1202/C1196,2)</f>
        <v>984.24</v>
      </c>
      <c r="G1203" s="41">
        <f>ROUND(G1202/C1196,2)</f>
        <v>0</v>
      </c>
      <c r="H1203" s="41">
        <f>ROUND(H1202/C1196,2)</f>
        <v>0</v>
      </c>
      <c r="I1203" s="41">
        <f>ROUND(I1202/C1196,2)</f>
        <v>0</v>
      </c>
      <c r="J1203" s="41">
        <f>ROUND(J1202/C1196,2)</f>
        <v>0</v>
      </c>
      <c r="K1203" s="41">
        <f>ROUND(K1202/C1196,2)</f>
        <v>0</v>
      </c>
      <c r="L1203" s="41">
        <f>ROUND(L1202/C1196,2)</f>
        <v>722.58</v>
      </c>
      <c r="M1203" s="41">
        <f>ROUND(M1202/C1196,2)</f>
        <v>722.58</v>
      </c>
      <c r="N1203" s="41">
        <f>ROUND(N1202/C1196,2)</f>
        <v>118.11</v>
      </c>
      <c r="O1203" s="41">
        <f>ROUND(O1202/C1196,2)</f>
        <v>0</v>
      </c>
      <c r="P1203" s="41">
        <f>ROUND(P1202/C1196,2)</f>
        <v>0</v>
      </c>
      <c r="Q1203" s="41">
        <f>ROUND(Q1202/C1196,2)</f>
        <v>261.66000000000003</v>
      </c>
      <c r="R1203" s="41">
        <f>ROUND(R1202/C1196,2)</f>
        <v>84.37</v>
      </c>
      <c r="S1203" s="41">
        <f>ROUND(S1202/C1196,2)</f>
        <v>0</v>
      </c>
      <c r="T1203" s="41">
        <f>ROUND(T1202/C1196,2)</f>
        <v>0</v>
      </c>
      <c r="U1203" s="41">
        <f>ROUND(U1202/C1196,2)</f>
        <v>0</v>
      </c>
      <c r="V1203" s="41">
        <f>ROUND(V1202/C1196,2)</f>
        <v>0</v>
      </c>
      <c r="W1203" s="41">
        <f>ROUND(W1202/C1196,2)</f>
        <v>0</v>
      </c>
      <c r="X1203" s="41">
        <f>ROUND(X1202/C1196,2)</f>
        <v>0</v>
      </c>
      <c r="Y1203" s="41">
        <f>ROUND(Y1202/C1196,2)</f>
        <v>0</v>
      </c>
      <c r="Z1203" s="41">
        <f>ROUND(Z1202/C1196,2)</f>
        <v>0</v>
      </c>
      <c r="AC1203" s="8" t="b">
        <v>0</v>
      </c>
      <c r="AD1203" s="8" t="b">
        <v>0</v>
      </c>
      <c r="AE1203" s="8" t="b">
        <v>0</v>
      </c>
      <c r="AF1203" s="8" t="b">
        <v>0</v>
      </c>
      <c r="AG1203" s="8" t="b">
        <v>0</v>
      </c>
      <c r="AH1203" s="8" t="b">
        <v>0</v>
      </c>
      <c r="AI1203" s="8" t="b">
        <v>0</v>
      </c>
      <c r="AJ1203" s="8" t="b">
        <v>0</v>
      </c>
      <c r="AK1203" s="8" t="b">
        <v>0</v>
      </c>
      <c r="AL1203" s="8" t="b">
        <v>0</v>
      </c>
    </row>
    <row r="1204" spans="1:41" ht="90" customHeight="1">
      <c r="A1204" s="144"/>
      <c r="B1204" s="109"/>
      <c r="C1204" s="110"/>
      <c r="D1204" s="111" t="s">
        <v>293</v>
      </c>
      <c r="E1204" s="111"/>
      <c r="F1204" s="39" t="s">
        <v>28</v>
      </c>
      <c r="G1204" s="42">
        <f>IF(AC1204=FALSE,0,AC1204)</f>
        <v>0</v>
      </c>
      <c r="H1204" s="42" t="s">
        <v>28</v>
      </c>
      <c r="I1204" s="42">
        <f>IF(AD1204=FALSE,0,AD1204)</f>
        <v>0</v>
      </c>
      <c r="J1204" s="42">
        <f>IF(AE1204=FALSE,0,AE1204)</f>
        <v>0</v>
      </c>
      <c r="K1204" s="42" t="s">
        <v>28</v>
      </c>
      <c r="L1204" s="42">
        <f>IF(AF1204=FALSE,0,AF1204)</f>
        <v>722.58</v>
      </c>
      <c r="M1204" s="42" t="s">
        <v>28</v>
      </c>
      <c r="N1204" s="42" t="s">
        <v>28</v>
      </c>
      <c r="O1204" s="42" t="s">
        <v>28</v>
      </c>
      <c r="P1204" s="42" t="s">
        <v>28</v>
      </c>
      <c r="Q1204" s="42">
        <f>IF(AG1204=FALSE,0,AG1204)</f>
        <v>261.66000000000003</v>
      </c>
      <c r="R1204" s="42" t="s">
        <v>28</v>
      </c>
      <c r="S1204" s="42">
        <f>IF(AH1204=FALSE,0,AH1204)</f>
        <v>0</v>
      </c>
      <c r="T1204" s="42" t="s">
        <v>28</v>
      </c>
      <c r="U1204" s="42">
        <f>IF(AI1204=FALSE,0,AI1204)</f>
        <v>0</v>
      </c>
      <c r="V1204" s="42">
        <f>IF(AJ1204=FALSE,0,AJ1204)</f>
        <v>0</v>
      </c>
      <c r="W1204" s="42">
        <f>IF(AK1204=FALSE,0,AK1204)</f>
        <v>0</v>
      </c>
      <c r="X1204" s="42" t="s">
        <v>28</v>
      </c>
      <c r="Y1204" s="42">
        <f>IF(AL1204=FALSE,0,AL1204)</f>
        <v>0</v>
      </c>
      <c r="Z1204" s="42" t="s">
        <v>28</v>
      </c>
      <c r="AC1204" s="8" t="b">
        <v>0</v>
      </c>
      <c r="AD1204" s="8" t="b">
        <v>0</v>
      </c>
      <c r="AE1204" s="8" t="b">
        <v>0</v>
      </c>
      <c r="AF1204" s="8">
        <v>722.58</v>
      </c>
      <c r="AG1204" s="8">
        <v>261.66000000000003</v>
      </c>
      <c r="AH1204" s="8" t="b">
        <v>0</v>
      </c>
      <c r="AI1204" s="8" t="b">
        <v>0</v>
      </c>
      <c r="AJ1204" s="8" t="b">
        <v>0</v>
      </c>
      <c r="AK1204" s="8" t="b">
        <v>0</v>
      </c>
      <c r="AL1204" s="8" t="b">
        <v>0</v>
      </c>
    </row>
    <row r="1205" spans="1:41" ht="30" customHeight="1">
      <c r="A1205" s="144" t="s">
        <v>100</v>
      </c>
      <c r="B1205" s="109" t="s">
        <v>199</v>
      </c>
      <c r="C1205" s="110">
        <v>3001.4</v>
      </c>
      <c r="D1205" s="109" t="s">
        <v>19</v>
      </c>
      <c r="E1205" s="47" t="s">
        <v>20</v>
      </c>
      <c r="F1205" s="39">
        <f>G1205+I1205+J1205+L1205+Q1205+S1205+U1205+V1205+W1205+Y1205+Z1205</f>
        <v>3749288.85</v>
      </c>
      <c r="G1205" s="40">
        <v>3749288.85</v>
      </c>
      <c r="H1205" s="39">
        <v>0</v>
      </c>
      <c r="I1205" s="40">
        <v>0</v>
      </c>
      <c r="J1205" s="40">
        <v>0</v>
      </c>
      <c r="K1205" s="39">
        <v>0</v>
      </c>
      <c r="L1205" s="40">
        <v>0</v>
      </c>
      <c r="M1205" s="39">
        <v>0</v>
      </c>
      <c r="N1205" s="39">
        <v>0</v>
      </c>
      <c r="O1205" s="39">
        <v>0</v>
      </c>
      <c r="P1205" s="39">
        <v>0</v>
      </c>
      <c r="Q1205" s="40">
        <v>0</v>
      </c>
      <c r="R1205" s="39">
        <v>0</v>
      </c>
      <c r="S1205" s="40">
        <v>0</v>
      </c>
      <c r="T1205" s="39">
        <v>0</v>
      </c>
      <c r="U1205" s="40">
        <v>0</v>
      </c>
      <c r="V1205" s="40">
        <v>0</v>
      </c>
      <c r="W1205" s="40">
        <v>0</v>
      </c>
      <c r="X1205" s="39">
        <v>0</v>
      </c>
      <c r="Y1205" s="40">
        <v>0</v>
      </c>
      <c r="Z1205" s="39">
        <v>0</v>
      </c>
      <c r="AN1205" s="6">
        <f>L1205-M1205</f>
        <v>0</v>
      </c>
    </row>
    <row r="1206" spans="1:41" ht="60" customHeight="1">
      <c r="A1206" s="144"/>
      <c r="B1206" s="109"/>
      <c r="C1206" s="110"/>
      <c r="D1206" s="109"/>
      <c r="E1206" s="47" t="s">
        <v>21</v>
      </c>
      <c r="F1206" s="48">
        <v>0</v>
      </c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</row>
    <row r="1207" spans="1:41" ht="120" customHeight="1">
      <c r="A1207" s="144"/>
      <c r="B1207" s="109"/>
      <c r="C1207" s="110"/>
      <c r="D1207" s="109" t="s">
        <v>22</v>
      </c>
      <c r="E1207" s="47" t="s">
        <v>23</v>
      </c>
      <c r="F1207" s="48">
        <v>0</v>
      </c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</row>
    <row r="1208" spans="1:41" ht="30" customHeight="1">
      <c r="A1208" s="144"/>
      <c r="B1208" s="109"/>
      <c r="C1208" s="110"/>
      <c r="D1208" s="109"/>
      <c r="E1208" s="47" t="s">
        <v>24</v>
      </c>
      <c r="F1208" s="48">
        <v>0</v>
      </c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</row>
    <row r="1209" spans="1:41" ht="30" customHeight="1">
      <c r="A1209" s="144"/>
      <c r="B1209" s="109"/>
      <c r="C1209" s="110"/>
      <c r="D1209" s="109"/>
      <c r="E1209" s="47" t="s">
        <v>25</v>
      </c>
      <c r="F1209" s="48">
        <v>0</v>
      </c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</row>
    <row r="1210" spans="1:41" ht="30" customHeight="1">
      <c r="A1210" s="144"/>
      <c r="B1210" s="109"/>
      <c r="C1210" s="110"/>
      <c r="D1210" s="109"/>
      <c r="E1210" s="47" t="s">
        <v>26</v>
      </c>
      <c r="F1210" s="48">
        <v>0</v>
      </c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</row>
    <row r="1211" spans="1:41" ht="30" customHeight="1">
      <c r="A1211" s="144"/>
      <c r="B1211" s="109"/>
      <c r="C1211" s="110"/>
      <c r="D1211" s="111" t="s">
        <v>27</v>
      </c>
      <c r="E1211" s="111"/>
      <c r="F1211" s="39">
        <f>F1205+F1206+F1207+F1208+F1209+F1210</f>
        <v>3749288.85</v>
      </c>
      <c r="G1211" s="39">
        <f t="shared" ref="G1211:Z1211" si="442">G1205+G1206+G1207+G1208+G1209+G1210</f>
        <v>3749288.85</v>
      </c>
      <c r="H1211" s="39">
        <f t="shared" si="442"/>
        <v>0</v>
      </c>
      <c r="I1211" s="39">
        <f t="shared" si="442"/>
        <v>0</v>
      </c>
      <c r="J1211" s="39">
        <f t="shared" si="442"/>
        <v>0</v>
      </c>
      <c r="K1211" s="39">
        <f t="shared" si="442"/>
        <v>0</v>
      </c>
      <c r="L1211" s="39">
        <f t="shared" si="442"/>
        <v>0</v>
      </c>
      <c r="M1211" s="39">
        <f t="shared" si="442"/>
        <v>0</v>
      </c>
      <c r="N1211" s="39">
        <f t="shared" si="442"/>
        <v>0</v>
      </c>
      <c r="O1211" s="39">
        <f t="shared" si="442"/>
        <v>0</v>
      </c>
      <c r="P1211" s="39">
        <f t="shared" si="442"/>
        <v>0</v>
      </c>
      <c r="Q1211" s="39">
        <f t="shared" si="442"/>
        <v>0</v>
      </c>
      <c r="R1211" s="39">
        <f t="shared" si="442"/>
        <v>0</v>
      </c>
      <c r="S1211" s="39">
        <f t="shared" si="442"/>
        <v>0</v>
      </c>
      <c r="T1211" s="39">
        <f t="shared" si="442"/>
        <v>0</v>
      </c>
      <c r="U1211" s="39">
        <f t="shared" si="442"/>
        <v>0</v>
      </c>
      <c r="V1211" s="39">
        <f t="shared" si="442"/>
        <v>0</v>
      </c>
      <c r="W1211" s="39">
        <f t="shared" si="442"/>
        <v>0</v>
      </c>
      <c r="X1211" s="39">
        <f t="shared" si="442"/>
        <v>0</v>
      </c>
      <c r="Y1211" s="39">
        <f t="shared" si="442"/>
        <v>0</v>
      </c>
      <c r="Z1211" s="39">
        <f t="shared" si="442"/>
        <v>0</v>
      </c>
      <c r="AN1211" s="6">
        <f>L1211-M1211</f>
        <v>0</v>
      </c>
      <c r="AO1211" s="14"/>
    </row>
    <row r="1212" spans="1:41" ht="75" customHeight="1">
      <c r="A1212" s="144"/>
      <c r="B1212" s="109"/>
      <c r="C1212" s="110"/>
      <c r="D1212" s="111" t="s">
        <v>292</v>
      </c>
      <c r="E1212" s="111"/>
      <c r="F1212" s="41">
        <f>ROUND(F1211/C1205,2)</f>
        <v>1249.18</v>
      </c>
      <c r="G1212" s="41">
        <f>ROUND(G1211/C1205,2)</f>
        <v>1249.18</v>
      </c>
      <c r="H1212" s="41">
        <f>ROUND(H1211/C1205,2)</f>
        <v>0</v>
      </c>
      <c r="I1212" s="41">
        <f>ROUND(I1211/C1205,2)</f>
        <v>0</v>
      </c>
      <c r="J1212" s="41">
        <f>ROUND(J1211/C1205,2)</f>
        <v>0</v>
      </c>
      <c r="K1212" s="41">
        <f>ROUND(K1211/C1205,2)</f>
        <v>0</v>
      </c>
      <c r="L1212" s="41">
        <f>ROUND(L1211/C1205,2)</f>
        <v>0</v>
      </c>
      <c r="M1212" s="41">
        <f>ROUND(M1211/C1205,2)</f>
        <v>0</v>
      </c>
      <c r="N1212" s="41">
        <f>ROUND(N1211/C1205,2)</f>
        <v>0</v>
      </c>
      <c r="O1212" s="41">
        <f>ROUND(O1211/C1205,2)</f>
        <v>0</v>
      </c>
      <c r="P1212" s="41">
        <f>ROUND(P1211/C1205,2)</f>
        <v>0</v>
      </c>
      <c r="Q1212" s="41">
        <f>ROUND(Q1211/C1205,2)</f>
        <v>0</v>
      </c>
      <c r="R1212" s="41">
        <f>ROUND(R1211/C1205,2)</f>
        <v>0</v>
      </c>
      <c r="S1212" s="41">
        <f>ROUND(S1211/C1205,2)</f>
        <v>0</v>
      </c>
      <c r="T1212" s="41">
        <f>ROUND(T1211/C1205,2)</f>
        <v>0</v>
      </c>
      <c r="U1212" s="41">
        <f>ROUND(U1211/C1205,2)</f>
        <v>0</v>
      </c>
      <c r="V1212" s="41">
        <f>ROUND(V1211/C1205,2)</f>
        <v>0</v>
      </c>
      <c r="W1212" s="41">
        <f>ROUND(W1211/C1205,2)</f>
        <v>0</v>
      </c>
      <c r="X1212" s="41">
        <f>ROUND(X1211/C1205,2)</f>
        <v>0</v>
      </c>
      <c r="Y1212" s="41">
        <f>ROUND(Y1211/C1205,2)</f>
        <v>0</v>
      </c>
      <c r="Z1212" s="41">
        <f>ROUND(Z1211/C1205,2)</f>
        <v>0</v>
      </c>
      <c r="AC1212" s="8" t="b">
        <v>0</v>
      </c>
      <c r="AD1212" s="8" t="b">
        <v>0</v>
      </c>
      <c r="AE1212" s="8" t="b">
        <v>0</v>
      </c>
      <c r="AF1212" s="8" t="b">
        <v>0</v>
      </c>
      <c r="AG1212" s="8" t="b">
        <v>0</v>
      </c>
      <c r="AH1212" s="8" t="b">
        <v>0</v>
      </c>
      <c r="AI1212" s="8" t="b">
        <v>0</v>
      </c>
      <c r="AJ1212" s="8" t="b">
        <v>0</v>
      </c>
      <c r="AK1212" s="8" t="b">
        <v>0</v>
      </c>
      <c r="AL1212" s="8" t="b">
        <v>0</v>
      </c>
    </row>
    <row r="1213" spans="1:41" ht="90" customHeight="1">
      <c r="A1213" s="144"/>
      <c r="B1213" s="109"/>
      <c r="C1213" s="110"/>
      <c r="D1213" s="111" t="s">
        <v>293</v>
      </c>
      <c r="E1213" s="111"/>
      <c r="F1213" s="39" t="s">
        <v>28</v>
      </c>
      <c r="G1213" s="42">
        <f>IF(AC1213=FALSE,0,AC1213)</f>
        <v>1249.18</v>
      </c>
      <c r="H1213" s="42" t="s">
        <v>28</v>
      </c>
      <c r="I1213" s="42">
        <f>IF(AD1213=FALSE,0,AD1213)</f>
        <v>0</v>
      </c>
      <c r="J1213" s="42">
        <f>IF(AE1213=FALSE,0,AE1213)</f>
        <v>0</v>
      </c>
      <c r="K1213" s="42" t="s">
        <v>28</v>
      </c>
      <c r="L1213" s="42">
        <f>IF(AF1213=FALSE,0,AF1213)</f>
        <v>0</v>
      </c>
      <c r="M1213" s="42" t="s">
        <v>28</v>
      </c>
      <c r="N1213" s="42" t="s">
        <v>28</v>
      </c>
      <c r="O1213" s="42" t="s">
        <v>28</v>
      </c>
      <c r="P1213" s="42" t="s">
        <v>28</v>
      </c>
      <c r="Q1213" s="42">
        <f>IF(AG1213=FALSE,0,AG1213)</f>
        <v>0</v>
      </c>
      <c r="R1213" s="42" t="s">
        <v>28</v>
      </c>
      <c r="S1213" s="42">
        <f>IF(AH1213=FALSE,0,AH1213)</f>
        <v>0</v>
      </c>
      <c r="T1213" s="42" t="s">
        <v>28</v>
      </c>
      <c r="U1213" s="42">
        <f>IF(AI1213=FALSE,0,AI1213)</f>
        <v>0</v>
      </c>
      <c r="V1213" s="42">
        <f>IF(AJ1213=FALSE,0,AJ1213)</f>
        <v>0</v>
      </c>
      <c r="W1213" s="42">
        <f>IF(AK1213=FALSE,0,AK1213)</f>
        <v>0</v>
      </c>
      <c r="X1213" s="42" t="s">
        <v>28</v>
      </c>
      <c r="Y1213" s="42">
        <f>IF(AL1213=FALSE,0,AL1213)</f>
        <v>0</v>
      </c>
      <c r="Z1213" s="42" t="s">
        <v>28</v>
      </c>
      <c r="AC1213" s="8">
        <v>1249.18</v>
      </c>
      <c r="AD1213" s="8" t="b">
        <v>0</v>
      </c>
      <c r="AE1213" s="8" t="b">
        <v>0</v>
      </c>
      <c r="AF1213" s="8" t="b">
        <v>0</v>
      </c>
      <c r="AG1213" s="8" t="b">
        <v>0</v>
      </c>
      <c r="AH1213" s="8" t="b">
        <v>0</v>
      </c>
      <c r="AI1213" s="8" t="b">
        <v>0</v>
      </c>
      <c r="AJ1213" s="8" t="b">
        <v>0</v>
      </c>
      <c r="AK1213" s="8" t="b">
        <v>0</v>
      </c>
      <c r="AL1213" s="8" t="b">
        <v>0</v>
      </c>
    </row>
    <row r="1214" spans="1:41" ht="30" customHeight="1">
      <c r="A1214" s="144" t="s">
        <v>101</v>
      </c>
      <c r="B1214" s="109" t="s">
        <v>200</v>
      </c>
      <c r="C1214" s="110">
        <v>2610.4</v>
      </c>
      <c r="D1214" s="109" t="s">
        <v>19</v>
      </c>
      <c r="E1214" s="47" t="s">
        <v>20</v>
      </c>
      <c r="F1214" s="39">
        <f>G1214+I1214+J1214+L1214+Q1214+S1214+U1214+V1214+W1214+Y1214+Z1214</f>
        <v>3260859.47</v>
      </c>
      <c r="G1214" s="40">
        <v>3260859.47</v>
      </c>
      <c r="H1214" s="39">
        <v>0</v>
      </c>
      <c r="I1214" s="40">
        <v>0</v>
      </c>
      <c r="J1214" s="40">
        <v>0</v>
      </c>
      <c r="K1214" s="39">
        <v>0</v>
      </c>
      <c r="L1214" s="40">
        <v>0</v>
      </c>
      <c r="M1214" s="39">
        <v>0</v>
      </c>
      <c r="N1214" s="39">
        <v>0</v>
      </c>
      <c r="O1214" s="39">
        <v>0</v>
      </c>
      <c r="P1214" s="39">
        <v>0</v>
      </c>
      <c r="Q1214" s="40">
        <v>0</v>
      </c>
      <c r="R1214" s="39">
        <v>0</v>
      </c>
      <c r="S1214" s="40">
        <v>0</v>
      </c>
      <c r="T1214" s="39">
        <v>0</v>
      </c>
      <c r="U1214" s="40">
        <v>0</v>
      </c>
      <c r="V1214" s="40">
        <v>0</v>
      </c>
      <c r="W1214" s="40">
        <v>0</v>
      </c>
      <c r="X1214" s="39">
        <v>0</v>
      </c>
      <c r="Y1214" s="40">
        <v>0</v>
      </c>
      <c r="Z1214" s="39">
        <v>0</v>
      </c>
      <c r="AN1214" s="6">
        <f>L1214-M1214</f>
        <v>0</v>
      </c>
    </row>
    <row r="1215" spans="1:41" ht="60" customHeight="1">
      <c r="A1215" s="144"/>
      <c r="B1215" s="109"/>
      <c r="C1215" s="110"/>
      <c r="D1215" s="109"/>
      <c r="E1215" s="47" t="s">
        <v>21</v>
      </c>
      <c r="F1215" s="48">
        <v>0</v>
      </c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</row>
    <row r="1216" spans="1:41" ht="120" customHeight="1">
      <c r="A1216" s="144"/>
      <c r="B1216" s="109"/>
      <c r="C1216" s="110"/>
      <c r="D1216" s="109" t="s">
        <v>22</v>
      </c>
      <c r="E1216" s="47" t="s">
        <v>23</v>
      </c>
      <c r="F1216" s="48">
        <v>0</v>
      </c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</row>
    <row r="1217" spans="1:41" ht="30" customHeight="1">
      <c r="A1217" s="144"/>
      <c r="B1217" s="109"/>
      <c r="C1217" s="110"/>
      <c r="D1217" s="109"/>
      <c r="E1217" s="47" t="s">
        <v>24</v>
      </c>
      <c r="F1217" s="48">
        <v>0</v>
      </c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</row>
    <row r="1218" spans="1:41" ht="30" customHeight="1">
      <c r="A1218" s="144"/>
      <c r="B1218" s="109"/>
      <c r="C1218" s="110"/>
      <c r="D1218" s="109"/>
      <c r="E1218" s="47" t="s">
        <v>25</v>
      </c>
      <c r="F1218" s="48">
        <v>0</v>
      </c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</row>
    <row r="1219" spans="1:41" ht="30" customHeight="1">
      <c r="A1219" s="144"/>
      <c r="B1219" s="109"/>
      <c r="C1219" s="110"/>
      <c r="D1219" s="109"/>
      <c r="E1219" s="47" t="s">
        <v>26</v>
      </c>
      <c r="F1219" s="48">
        <v>0</v>
      </c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</row>
    <row r="1220" spans="1:41" ht="30" customHeight="1">
      <c r="A1220" s="144"/>
      <c r="B1220" s="109"/>
      <c r="C1220" s="110"/>
      <c r="D1220" s="111" t="s">
        <v>27</v>
      </c>
      <c r="E1220" s="111"/>
      <c r="F1220" s="39">
        <f>F1214+F1215+F1216+F1217+F1218+F1219</f>
        <v>3260859.47</v>
      </c>
      <c r="G1220" s="39">
        <f t="shared" ref="G1220:Z1220" si="443">G1214+G1215+G1216+G1217+G1218+G1219</f>
        <v>3260859.47</v>
      </c>
      <c r="H1220" s="39">
        <f t="shared" si="443"/>
        <v>0</v>
      </c>
      <c r="I1220" s="39">
        <f t="shared" si="443"/>
        <v>0</v>
      </c>
      <c r="J1220" s="39">
        <f t="shared" si="443"/>
        <v>0</v>
      </c>
      <c r="K1220" s="39">
        <f t="shared" si="443"/>
        <v>0</v>
      </c>
      <c r="L1220" s="39">
        <f t="shared" si="443"/>
        <v>0</v>
      </c>
      <c r="M1220" s="39">
        <f t="shared" si="443"/>
        <v>0</v>
      </c>
      <c r="N1220" s="39">
        <f t="shared" si="443"/>
        <v>0</v>
      </c>
      <c r="O1220" s="39">
        <f t="shared" si="443"/>
        <v>0</v>
      </c>
      <c r="P1220" s="39">
        <f t="shared" si="443"/>
        <v>0</v>
      </c>
      <c r="Q1220" s="39">
        <f t="shared" si="443"/>
        <v>0</v>
      </c>
      <c r="R1220" s="39">
        <f t="shared" si="443"/>
        <v>0</v>
      </c>
      <c r="S1220" s="39">
        <f t="shared" si="443"/>
        <v>0</v>
      </c>
      <c r="T1220" s="39">
        <f t="shared" si="443"/>
        <v>0</v>
      </c>
      <c r="U1220" s="39">
        <f t="shared" si="443"/>
        <v>0</v>
      </c>
      <c r="V1220" s="39">
        <f t="shared" si="443"/>
        <v>0</v>
      </c>
      <c r="W1220" s="39">
        <f t="shared" si="443"/>
        <v>0</v>
      </c>
      <c r="X1220" s="39">
        <f t="shared" si="443"/>
        <v>0</v>
      </c>
      <c r="Y1220" s="39">
        <f t="shared" si="443"/>
        <v>0</v>
      </c>
      <c r="Z1220" s="39">
        <f t="shared" si="443"/>
        <v>0</v>
      </c>
      <c r="AN1220" s="6">
        <f>L1220-M1220</f>
        <v>0</v>
      </c>
      <c r="AO1220" s="14"/>
    </row>
    <row r="1221" spans="1:41" ht="75" customHeight="1">
      <c r="A1221" s="144"/>
      <c r="B1221" s="109"/>
      <c r="C1221" s="110"/>
      <c r="D1221" s="111" t="s">
        <v>292</v>
      </c>
      <c r="E1221" s="111"/>
      <c r="F1221" s="41">
        <f>ROUND(F1220/C1214,2)</f>
        <v>1249.18</v>
      </c>
      <c r="G1221" s="41">
        <f>ROUND(G1220/C1214,2)</f>
        <v>1249.18</v>
      </c>
      <c r="H1221" s="41">
        <f>ROUND(H1220/C1214,2)</f>
        <v>0</v>
      </c>
      <c r="I1221" s="41">
        <f>ROUND(I1220/C1214,2)</f>
        <v>0</v>
      </c>
      <c r="J1221" s="41">
        <f>ROUND(J1220/C1214,2)</f>
        <v>0</v>
      </c>
      <c r="K1221" s="41">
        <f>ROUND(K1220/C1214,2)</f>
        <v>0</v>
      </c>
      <c r="L1221" s="41">
        <f>ROUND(L1220/C1214,2)</f>
        <v>0</v>
      </c>
      <c r="M1221" s="41">
        <f>ROUND(M1220/C1214,2)</f>
        <v>0</v>
      </c>
      <c r="N1221" s="41">
        <f>ROUND(N1220/C1214,2)</f>
        <v>0</v>
      </c>
      <c r="O1221" s="41">
        <f>ROUND(O1220/C1214,2)</f>
        <v>0</v>
      </c>
      <c r="P1221" s="41">
        <f>ROUND(P1220/C1214,2)</f>
        <v>0</v>
      </c>
      <c r="Q1221" s="41">
        <f>ROUND(Q1220/C1214,2)</f>
        <v>0</v>
      </c>
      <c r="R1221" s="41">
        <f>ROUND(R1220/C1214,2)</f>
        <v>0</v>
      </c>
      <c r="S1221" s="41">
        <f>ROUND(S1220/C1214,2)</f>
        <v>0</v>
      </c>
      <c r="T1221" s="41">
        <f>ROUND(T1220/C1214,2)</f>
        <v>0</v>
      </c>
      <c r="U1221" s="41">
        <f>ROUND(U1220/C1214,2)</f>
        <v>0</v>
      </c>
      <c r="V1221" s="41">
        <f>ROUND(V1220/C1214,2)</f>
        <v>0</v>
      </c>
      <c r="W1221" s="41">
        <f>ROUND(W1220/C1214,2)</f>
        <v>0</v>
      </c>
      <c r="X1221" s="41">
        <f>ROUND(X1220/C1214,2)</f>
        <v>0</v>
      </c>
      <c r="Y1221" s="41">
        <f>ROUND(Y1220/C1214,2)</f>
        <v>0</v>
      </c>
      <c r="Z1221" s="41">
        <f>ROUND(Z1220/C1214,2)</f>
        <v>0</v>
      </c>
      <c r="AC1221" s="8" t="b">
        <v>0</v>
      </c>
      <c r="AD1221" s="8" t="b">
        <v>0</v>
      </c>
      <c r="AE1221" s="8" t="b">
        <v>0</v>
      </c>
      <c r="AF1221" s="8" t="b">
        <v>0</v>
      </c>
      <c r="AG1221" s="8" t="b">
        <v>0</v>
      </c>
      <c r="AH1221" s="8" t="b">
        <v>0</v>
      </c>
      <c r="AI1221" s="8" t="b">
        <v>0</v>
      </c>
      <c r="AJ1221" s="8" t="b">
        <v>0</v>
      </c>
      <c r="AK1221" s="8" t="b">
        <v>0</v>
      </c>
      <c r="AL1221" s="8" t="b">
        <v>0</v>
      </c>
    </row>
    <row r="1222" spans="1:41" ht="90" customHeight="1">
      <c r="A1222" s="144"/>
      <c r="B1222" s="109"/>
      <c r="C1222" s="110"/>
      <c r="D1222" s="111" t="s">
        <v>293</v>
      </c>
      <c r="E1222" s="111"/>
      <c r="F1222" s="39" t="s">
        <v>28</v>
      </c>
      <c r="G1222" s="42">
        <f>IF(AC1222=FALSE,0,AC1222)</f>
        <v>1249.18</v>
      </c>
      <c r="H1222" s="42" t="s">
        <v>28</v>
      </c>
      <c r="I1222" s="42">
        <f>IF(AD1222=FALSE,0,AD1222)</f>
        <v>0</v>
      </c>
      <c r="J1222" s="42">
        <f>IF(AE1222=FALSE,0,AE1222)</f>
        <v>0</v>
      </c>
      <c r="K1222" s="42" t="s">
        <v>28</v>
      </c>
      <c r="L1222" s="42">
        <f>IF(AF1222=FALSE,0,AF1222)</f>
        <v>0</v>
      </c>
      <c r="M1222" s="42" t="s">
        <v>28</v>
      </c>
      <c r="N1222" s="42" t="s">
        <v>28</v>
      </c>
      <c r="O1222" s="42" t="s">
        <v>28</v>
      </c>
      <c r="P1222" s="42" t="s">
        <v>28</v>
      </c>
      <c r="Q1222" s="42">
        <f>IF(AG1222=FALSE,0,AG1222)</f>
        <v>0</v>
      </c>
      <c r="R1222" s="42" t="s">
        <v>28</v>
      </c>
      <c r="S1222" s="42">
        <f>IF(AH1222=FALSE,0,AH1222)</f>
        <v>0</v>
      </c>
      <c r="T1222" s="42" t="s">
        <v>28</v>
      </c>
      <c r="U1222" s="42">
        <f>IF(AI1222=FALSE,0,AI1222)</f>
        <v>0</v>
      </c>
      <c r="V1222" s="42">
        <f>IF(AJ1222=FALSE,0,AJ1222)</f>
        <v>0</v>
      </c>
      <c r="W1222" s="42">
        <f>IF(AK1222=FALSE,0,AK1222)</f>
        <v>0</v>
      </c>
      <c r="X1222" s="42" t="s">
        <v>28</v>
      </c>
      <c r="Y1222" s="42">
        <f>IF(AL1222=FALSE,0,AL1222)</f>
        <v>0</v>
      </c>
      <c r="Z1222" s="42" t="s">
        <v>28</v>
      </c>
      <c r="AC1222" s="8">
        <v>1249.18</v>
      </c>
      <c r="AD1222" s="8" t="b">
        <v>0</v>
      </c>
      <c r="AE1222" s="8" t="b">
        <v>0</v>
      </c>
      <c r="AF1222" s="8" t="b">
        <v>0</v>
      </c>
      <c r="AG1222" s="8" t="b">
        <v>0</v>
      </c>
      <c r="AH1222" s="8" t="b">
        <v>0</v>
      </c>
      <c r="AI1222" s="8" t="b">
        <v>0</v>
      </c>
      <c r="AJ1222" s="8" t="b">
        <v>0</v>
      </c>
      <c r="AK1222" s="8" t="b">
        <v>0</v>
      </c>
      <c r="AL1222" s="8" t="b">
        <v>0</v>
      </c>
    </row>
    <row r="1223" spans="1:41" ht="30" customHeight="1">
      <c r="A1223" s="144" t="s">
        <v>102</v>
      </c>
      <c r="B1223" s="109" t="s">
        <v>201</v>
      </c>
      <c r="C1223" s="110">
        <v>1577.6</v>
      </c>
      <c r="D1223" s="109" t="s">
        <v>19</v>
      </c>
      <c r="E1223" s="47" t="s">
        <v>20</v>
      </c>
      <c r="F1223" s="39">
        <f>G1223+I1223+J1223+L1223+Q1223+S1223+U1223+V1223+W1223+Y1223+Z1223</f>
        <v>1027459.33</v>
      </c>
      <c r="G1223" s="40">
        <v>0</v>
      </c>
      <c r="H1223" s="39">
        <v>0</v>
      </c>
      <c r="I1223" s="40">
        <v>0</v>
      </c>
      <c r="J1223" s="40">
        <v>1027459.33</v>
      </c>
      <c r="K1223" s="39">
        <v>50000</v>
      </c>
      <c r="L1223" s="40">
        <v>0</v>
      </c>
      <c r="M1223" s="39">
        <v>0</v>
      </c>
      <c r="N1223" s="39">
        <v>0</v>
      </c>
      <c r="O1223" s="39">
        <v>0</v>
      </c>
      <c r="P1223" s="39">
        <v>0</v>
      </c>
      <c r="Q1223" s="40">
        <v>0</v>
      </c>
      <c r="R1223" s="39">
        <v>0</v>
      </c>
      <c r="S1223" s="40">
        <v>0</v>
      </c>
      <c r="T1223" s="39">
        <v>0</v>
      </c>
      <c r="U1223" s="40">
        <v>0</v>
      </c>
      <c r="V1223" s="40">
        <v>0</v>
      </c>
      <c r="W1223" s="40">
        <v>0</v>
      </c>
      <c r="X1223" s="39">
        <v>0</v>
      </c>
      <c r="Y1223" s="40">
        <v>0</v>
      </c>
      <c r="Z1223" s="39">
        <v>0</v>
      </c>
      <c r="AN1223" s="6">
        <f>L1223-M1223</f>
        <v>0</v>
      </c>
    </row>
    <row r="1224" spans="1:41" ht="60" customHeight="1">
      <c r="A1224" s="144"/>
      <c r="B1224" s="109"/>
      <c r="C1224" s="110"/>
      <c r="D1224" s="109"/>
      <c r="E1224" s="47" t="s">
        <v>21</v>
      </c>
      <c r="F1224" s="48">
        <v>0</v>
      </c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</row>
    <row r="1225" spans="1:41" ht="120" customHeight="1">
      <c r="A1225" s="144"/>
      <c r="B1225" s="109"/>
      <c r="C1225" s="110"/>
      <c r="D1225" s="109" t="s">
        <v>22</v>
      </c>
      <c r="E1225" s="47" t="s">
        <v>23</v>
      </c>
      <c r="F1225" s="48">
        <v>0</v>
      </c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</row>
    <row r="1226" spans="1:41" ht="30" customHeight="1">
      <c r="A1226" s="144"/>
      <c r="B1226" s="109"/>
      <c r="C1226" s="110"/>
      <c r="D1226" s="109"/>
      <c r="E1226" s="47" t="s">
        <v>24</v>
      </c>
      <c r="F1226" s="48">
        <v>0</v>
      </c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</row>
    <row r="1227" spans="1:41" ht="30" customHeight="1">
      <c r="A1227" s="144"/>
      <c r="B1227" s="109"/>
      <c r="C1227" s="110"/>
      <c r="D1227" s="109"/>
      <c r="E1227" s="47" t="s">
        <v>25</v>
      </c>
      <c r="F1227" s="48">
        <v>0</v>
      </c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</row>
    <row r="1228" spans="1:41" ht="30" customHeight="1">
      <c r="A1228" s="144"/>
      <c r="B1228" s="109"/>
      <c r="C1228" s="110"/>
      <c r="D1228" s="109"/>
      <c r="E1228" s="47" t="s">
        <v>26</v>
      </c>
      <c r="F1228" s="48">
        <v>0</v>
      </c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</row>
    <row r="1229" spans="1:41" ht="30" customHeight="1">
      <c r="A1229" s="144"/>
      <c r="B1229" s="109"/>
      <c r="C1229" s="110"/>
      <c r="D1229" s="111" t="s">
        <v>27</v>
      </c>
      <c r="E1229" s="111"/>
      <c r="F1229" s="39">
        <f>F1223+F1224+F1225+F1226+F1227+F1228</f>
        <v>1027459.33</v>
      </c>
      <c r="G1229" s="39">
        <f t="shared" ref="G1229:Z1229" si="444">G1223+G1224+G1225+G1226+G1227+G1228</f>
        <v>0</v>
      </c>
      <c r="H1229" s="39">
        <f t="shared" si="444"/>
        <v>0</v>
      </c>
      <c r="I1229" s="39">
        <f t="shared" si="444"/>
        <v>0</v>
      </c>
      <c r="J1229" s="39">
        <f t="shared" si="444"/>
        <v>1027459.33</v>
      </c>
      <c r="K1229" s="39">
        <f t="shared" si="444"/>
        <v>50000</v>
      </c>
      <c r="L1229" s="39">
        <f t="shared" si="444"/>
        <v>0</v>
      </c>
      <c r="M1229" s="39">
        <f t="shared" si="444"/>
        <v>0</v>
      </c>
      <c r="N1229" s="39">
        <f t="shared" si="444"/>
        <v>0</v>
      </c>
      <c r="O1229" s="39">
        <f t="shared" si="444"/>
        <v>0</v>
      </c>
      <c r="P1229" s="39">
        <f t="shared" si="444"/>
        <v>0</v>
      </c>
      <c r="Q1229" s="39">
        <f t="shared" si="444"/>
        <v>0</v>
      </c>
      <c r="R1229" s="39">
        <f t="shared" si="444"/>
        <v>0</v>
      </c>
      <c r="S1229" s="39">
        <f t="shared" si="444"/>
        <v>0</v>
      </c>
      <c r="T1229" s="39">
        <f t="shared" si="444"/>
        <v>0</v>
      </c>
      <c r="U1229" s="39">
        <f t="shared" si="444"/>
        <v>0</v>
      </c>
      <c r="V1229" s="39">
        <f t="shared" si="444"/>
        <v>0</v>
      </c>
      <c r="W1229" s="39">
        <f t="shared" si="444"/>
        <v>0</v>
      </c>
      <c r="X1229" s="39">
        <f t="shared" si="444"/>
        <v>0</v>
      </c>
      <c r="Y1229" s="39">
        <f t="shared" si="444"/>
        <v>0</v>
      </c>
      <c r="Z1229" s="39">
        <f t="shared" si="444"/>
        <v>0</v>
      </c>
      <c r="AN1229" s="6">
        <f>L1229-M1229</f>
        <v>0</v>
      </c>
      <c r="AO1229" s="14"/>
    </row>
    <row r="1230" spans="1:41" s="4" customFormat="1" ht="75" customHeight="1">
      <c r="A1230" s="144"/>
      <c r="B1230" s="109"/>
      <c r="C1230" s="110"/>
      <c r="D1230" s="111" t="s">
        <v>292</v>
      </c>
      <c r="E1230" s="111"/>
      <c r="F1230" s="41">
        <f>ROUND(F1229/C1223,2)</f>
        <v>651.28</v>
      </c>
      <c r="G1230" s="41">
        <f>ROUND(G1229/C1223,2)</f>
        <v>0</v>
      </c>
      <c r="H1230" s="41">
        <f>ROUND(H1229/C1223,2)</f>
        <v>0</v>
      </c>
      <c r="I1230" s="41">
        <f>ROUND(I1229/C1223,2)</f>
        <v>0</v>
      </c>
      <c r="J1230" s="41">
        <f>ROUND(J1229/C1223,2)</f>
        <v>651.28</v>
      </c>
      <c r="K1230" s="41">
        <f>ROUND(K1229/C1223,2)</f>
        <v>31.69</v>
      </c>
      <c r="L1230" s="41">
        <f>ROUND(L1229/C1223,2)</f>
        <v>0</v>
      </c>
      <c r="M1230" s="41">
        <f>ROUND(M1229/C1223,2)</f>
        <v>0</v>
      </c>
      <c r="N1230" s="41">
        <f>ROUND(N1229/C1223,2)</f>
        <v>0</v>
      </c>
      <c r="O1230" s="41">
        <f>ROUND(O1229/C1223,2)</f>
        <v>0</v>
      </c>
      <c r="P1230" s="41">
        <f>ROUND(P1229/C1223,2)</f>
        <v>0</v>
      </c>
      <c r="Q1230" s="41">
        <f>ROUND(Q1229/C1223,2)</f>
        <v>0</v>
      </c>
      <c r="R1230" s="41">
        <f>ROUND(R1229/C1223,2)</f>
        <v>0</v>
      </c>
      <c r="S1230" s="41">
        <f>ROUND(S1229/C1223,2)</f>
        <v>0</v>
      </c>
      <c r="T1230" s="41">
        <f>ROUND(T1229/C1223,2)</f>
        <v>0</v>
      </c>
      <c r="U1230" s="41">
        <f>ROUND(U1229/C1223,2)</f>
        <v>0</v>
      </c>
      <c r="V1230" s="41">
        <f>ROUND(V1229/C1223,2)</f>
        <v>0</v>
      </c>
      <c r="W1230" s="41">
        <f>ROUND(W1229/C1223,2)</f>
        <v>0</v>
      </c>
      <c r="X1230" s="41">
        <f>ROUND(X1229/C1223,2)</f>
        <v>0</v>
      </c>
      <c r="Y1230" s="41">
        <f>ROUND(Y1229/C1223,2)</f>
        <v>0</v>
      </c>
      <c r="Z1230" s="41">
        <f>ROUND(Z1229/C1223,2)</f>
        <v>0</v>
      </c>
      <c r="AA1230" s="2"/>
      <c r="AB1230" s="2"/>
      <c r="AC1230" s="8" t="b">
        <v>0</v>
      </c>
      <c r="AD1230" s="8" t="b">
        <v>0</v>
      </c>
      <c r="AE1230" s="8" t="b">
        <v>0</v>
      </c>
      <c r="AF1230" s="8" t="b">
        <v>0</v>
      </c>
      <c r="AG1230" s="8" t="b">
        <v>0</v>
      </c>
      <c r="AH1230" s="8" t="b">
        <v>0</v>
      </c>
      <c r="AI1230" s="8" t="b">
        <v>0</v>
      </c>
      <c r="AJ1230" s="8" t="b">
        <v>0</v>
      </c>
      <c r="AK1230" s="8" t="b">
        <v>0</v>
      </c>
      <c r="AL1230" s="8" t="b">
        <v>0</v>
      </c>
    </row>
    <row r="1231" spans="1:41" s="4" customFormat="1" ht="90" customHeight="1">
      <c r="A1231" s="144"/>
      <c r="B1231" s="109"/>
      <c r="C1231" s="110"/>
      <c r="D1231" s="111" t="s">
        <v>293</v>
      </c>
      <c r="E1231" s="111"/>
      <c r="F1231" s="39" t="s">
        <v>28</v>
      </c>
      <c r="G1231" s="42">
        <f>IF(AC1231=FALSE,0,AC1231)</f>
        <v>0</v>
      </c>
      <c r="H1231" s="42" t="s">
        <v>28</v>
      </c>
      <c r="I1231" s="42">
        <f>IF(AD1231=FALSE,0,AD1231)</f>
        <v>0</v>
      </c>
      <c r="J1231" s="42">
        <f>IF(AE1231=FALSE,0,AE1231)</f>
        <v>651.28</v>
      </c>
      <c r="K1231" s="42" t="s">
        <v>28</v>
      </c>
      <c r="L1231" s="42">
        <f>IF(AF1231=FALSE,0,AF1231)</f>
        <v>0</v>
      </c>
      <c r="M1231" s="42" t="s">
        <v>28</v>
      </c>
      <c r="N1231" s="42" t="s">
        <v>28</v>
      </c>
      <c r="O1231" s="42" t="s">
        <v>28</v>
      </c>
      <c r="P1231" s="42" t="s">
        <v>28</v>
      </c>
      <c r="Q1231" s="42">
        <f>IF(AG1231=FALSE,0,AG1231)</f>
        <v>0</v>
      </c>
      <c r="R1231" s="42" t="s">
        <v>28</v>
      </c>
      <c r="S1231" s="42">
        <f>IF(AH1231=FALSE,0,AH1231)</f>
        <v>0</v>
      </c>
      <c r="T1231" s="42" t="s">
        <v>28</v>
      </c>
      <c r="U1231" s="42">
        <f>IF(AI1231=FALSE,0,AI1231)</f>
        <v>0</v>
      </c>
      <c r="V1231" s="42">
        <f>IF(AJ1231=FALSE,0,AJ1231)</f>
        <v>0</v>
      </c>
      <c r="W1231" s="42">
        <f>IF(AK1231=FALSE,0,AK1231)</f>
        <v>0</v>
      </c>
      <c r="X1231" s="42" t="s">
        <v>28</v>
      </c>
      <c r="Y1231" s="42">
        <f>IF(AL1231=FALSE,0,AL1231)</f>
        <v>0</v>
      </c>
      <c r="Z1231" s="42" t="s">
        <v>28</v>
      </c>
      <c r="AA1231" s="2"/>
      <c r="AB1231" s="2"/>
      <c r="AC1231" s="8" t="b">
        <v>0</v>
      </c>
      <c r="AD1231" s="8" t="b">
        <v>0</v>
      </c>
      <c r="AE1231" s="8">
        <v>651.28</v>
      </c>
      <c r="AF1231" s="8" t="b">
        <v>0</v>
      </c>
      <c r="AG1231" s="8" t="b">
        <v>0</v>
      </c>
      <c r="AH1231" s="8" t="b">
        <v>0</v>
      </c>
      <c r="AI1231" s="8" t="b">
        <v>0</v>
      </c>
      <c r="AJ1231" s="8" t="b">
        <v>0</v>
      </c>
      <c r="AK1231" s="8" t="b">
        <v>0</v>
      </c>
      <c r="AL1231" s="8" t="b">
        <v>0</v>
      </c>
    </row>
    <row r="1232" spans="1:41" ht="30" customHeight="1">
      <c r="A1232" s="144" t="s">
        <v>103</v>
      </c>
      <c r="B1232" s="109" t="s">
        <v>202</v>
      </c>
      <c r="C1232" s="110">
        <v>5568</v>
      </c>
      <c r="D1232" s="109" t="s">
        <v>19</v>
      </c>
      <c r="E1232" s="47" t="s">
        <v>20</v>
      </c>
      <c r="F1232" s="39">
        <f>G1232+I1232+J1232+L1232+Q1232+S1232+U1232+V1232+W1232+Y1232+Z1232</f>
        <v>5480248.3200000003</v>
      </c>
      <c r="G1232" s="40"/>
      <c r="H1232" s="39">
        <v>0</v>
      </c>
      <c r="I1232" s="40">
        <v>0</v>
      </c>
      <c r="J1232" s="40">
        <v>0</v>
      </c>
      <c r="K1232" s="39">
        <v>0</v>
      </c>
      <c r="L1232" s="40">
        <f>M1232+O1232</f>
        <v>4023325.44</v>
      </c>
      <c r="M1232" s="39">
        <v>4023325.44</v>
      </c>
      <c r="N1232" s="39">
        <v>0</v>
      </c>
      <c r="O1232" s="39">
        <v>0</v>
      </c>
      <c r="P1232" s="39">
        <v>0</v>
      </c>
      <c r="Q1232" s="40">
        <v>1456922.88</v>
      </c>
      <c r="R1232" s="39">
        <v>0</v>
      </c>
      <c r="S1232" s="40">
        <v>0</v>
      </c>
      <c r="T1232" s="39">
        <v>0</v>
      </c>
      <c r="U1232" s="40">
        <v>0</v>
      </c>
      <c r="V1232" s="40">
        <v>0</v>
      </c>
      <c r="W1232" s="40">
        <v>0</v>
      </c>
      <c r="X1232" s="39">
        <v>0</v>
      </c>
      <c r="Y1232" s="40">
        <v>0</v>
      </c>
      <c r="Z1232" s="39">
        <v>0</v>
      </c>
      <c r="AN1232" s="6">
        <f>L1232-M1232</f>
        <v>0</v>
      </c>
    </row>
    <row r="1233" spans="1:41" ht="60" customHeight="1">
      <c r="A1233" s="144"/>
      <c r="B1233" s="109"/>
      <c r="C1233" s="110"/>
      <c r="D1233" s="109"/>
      <c r="E1233" s="47" t="s">
        <v>21</v>
      </c>
      <c r="F1233" s="48">
        <v>0</v>
      </c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</row>
    <row r="1234" spans="1:41" ht="120" customHeight="1">
      <c r="A1234" s="144"/>
      <c r="B1234" s="109"/>
      <c r="C1234" s="110"/>
      <c r="D1234" s="109" t="s">
        <v>22</v>
      </c>
      <c r="E1234" s="47" t="s">
        <v>23</v>
      </c>
      <c r="F1234" s="48">
        <v>0</v>
      </c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</row>
    <row r="1235" spans="1:41" ht="30" customHeight="1">
      <c r="A1235" s="144"/>
      <c r="B1235" s="109"/>
      <c r="C1235" s="110"/>
      <c r="D1235" s="109"/>
      <c r="E1235" s="47" t="s">
        <v>24</v>
      </c>
      <c r="F1235" s="48">
        <v>0</v>
      </c>
      <c r="G1235" s="48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</row>
    <row r="1236" spans="1:41" ht="30" customHeight="1">
      <c r="A1236" s="144"/>
      <c r="B1236" s="109"/>
      <c r="C1236" s="110"/>
      <c r="D1236" s="109"/>
      <c r="E1236" s="47" t="s">
        <v>25</v>
      </c>
      <c r="F1236" s="48">
        <v>0</v>
      </c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</row>
    <row r="1237" spans="1:41" ht="30" customHeight="1">
      <c r="A1237" s="144"/>
      <c r="B1237" s="109"/>
      <c r="C1237" s="110"/>
      <c r="D1237" s="109"/>
      <c r="E1237" s="47" t="s">
        <v>26</v>
      </c>
      <c r="F1237" s="48">
        <v>0</v>
      </c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</row>
    <row r="1238" spans="1:41" ht="30" customHeight="1">
      <c r="A1238" s="144"/>
      <c r="B1238" s="109"/>
      <c r="C1238" s="110"/>
      <c r="D1238" s="111" t="s">
        <v>27</v>
      </c>
      <c r="E1238" s="111"/>
      <c r="F1238" s="39">
        <f>F1232+F1233+F1234+F1235+F1236+F1237</f>
        <v>5480248.3200000003</v>
      </c>
      <c r="G1238" s="39">
        <f t="shared" ref="G1238:Z1238" si="445">G1232+G1233+G1234+G1235+G1236+G1237</f>
        <v>0</v>
      </c>
      <c r="H1238" s="39">
        <f t="shared" si="445"/>
        <v>0</v>
      </c>
      <c r="I1238" s="39">
        <f t="shared" si="445"/>
        <v>0</v>
      </c>
      <c r="J1238" s="39">
        <f t="shared" si="445"/>
        <v>0</v>
      </c>
      <c r="K1238" s="39">
        <f t="shared" si="445"/>
        <v>0</v>
      </c>
      <c r="L1238" s="39">
        <f t="shared" si="445"/>
        <v>4023325.44</v>
      </c>
      <c r="M1238" s="39">
        <f t="shared" si="445"/>
        <v>4023325.44</v>
      </c>
      <c r="N1238" s="39">
        <f t="shared" si="445"/>
        <v>0</v>
      </c>
      <c r="O1238" s="39">
        <f t="shared" si="445"/>
        <v>0</v>
      </c>
      <c r="P1238" s="39">
        <f t="shared" si="445"/>
        <v>0</v>
      </c>
      <c r="Q1238" s="39">
        <f t="shared" si="445"/>
        <v>1456922.88</v>
      </c>
      <c r="R1238" s="39">
        <f t="shared" si="445"/>
        <v>0</v>
      </c>
      <c r="S1238" s="39">
        <f t="shared" si="445"/>
        <v>0</v>
      </c>
      <c r="T1238" s="39">
        <f t="shared" si="445"/>
        <v>0</v>
      </c>
      <c r="U1238" s="39">
        <f t="shared" si="445"/>
        <v>0</v>
      </c>
      <c r="V1238" s="39">
        <f t="shared" si="445"/>
        <v>0</v>
      </c>
      <c r="W1238" s="39">
        <f t="shared" si="445"/>
        <v>0</v>
      </c>
      <c r="X1238" s="39">
        <f t="shared" si="445"/>
        <v>0</v>
      </c>
      <c r="Y1238" s="39">
        <f t="shared" si="445"/>
        <v>0</v>
      </c>
      <c r="Z1238" s="39">
        <f t="shared" si="445"/>
        <v>0</v>
      </c>
      <c r="AN1238" s="6">
        <f>L1238-M1238</f>
        <v>0</v>
      </c>
      <c r="AO1238" s="14"/>
    </row>
    <row r="1239" spans="1:41" ht="75" customHeight="1">
      <c r="A1239" s="144"/>
      <c r="B1239" s="109"/>
      <c r="C1239" s="110"/>
      <c r="D1239" s="111" t="s">
        <v>292</v>
      </c>
      <c r="E1239" s="111"/>
      <c r="F1239" s="41">
        <f>ROUND(F1238/C1232,2)</f>
        <v>984.24</v>
      </c>
      <c r="G1239" s="41">
        <f>ROUND(G1238/C1232,2)</f>
        <v>0</v>
      </c>
      <c r="H1239" s="41">
        <f>ROUND(H1238/C1232,2)</f>
        <v>0</v>
      </c>
      <c r="I1239" s="41">
        <f>ROUND(I1238/C1232,2)</f>
        <v>0</v>
      </c>
      <c r="J1239" s="41">
        <f>ROUND(J1238/C1232,2)</f>
        <v>0</v>
      </c>
      <c r="K1239" s="41">
        <f>ROUND(K1238/C1232,2)</f>
        <v>0</v>
      </c>
      <c r="L1239" s="41">
        <f>ROUND(L1238/C1232,2)</f>
        <v>722.58</v>
      </c>
      <c r="M1239" s="41">
        <f>ROUND(M1238/C1232,2)</f>
        <v>722.58</v>
      </c>
      <c r="N1239" s="41">
        <f>ROUND(N1238/C1232,2)</f>
        <v>0</v>
      </c>
      <c r="O1239" s="41">
        <f>ROUND(O1238/C1232,2)</f>
        <v>0</v>
      </c>
      <c r="P1239" s="41">
        <f>ROUND(P1238/C1232,2)</f>
        <v>0</v>
      </c>
      <c r="Q1239" s="41">
        <f>ROUND(Q1238/C1232,2)</f>
        <v>261.66000000000003</v>
      </c>
      <c r="R1239" s="41">
        <f>ROUND(R1238/C1232,2)</f>
        <v>0</v>
      </c>
      <c r="S1239" s="41">
        <f>ROUND(S1238/C1232,2)</f>
        <v>0</v>
      </c>
      <c r="T1239" s="41">
        <f>ROUND(T1238/C1232,2)</f>
        <v>0</v>
      </c>
      <c r="U1239" s="41">
        <f>ROUND(U1238/C1232,2)</f>
        <v>0</v>
      </c>
      <c r="V1239" s="41">
        <f>ROUND(V1238/C1232,2)</f>
        <v>0</v>
      </c>
      <c r="W1239" s="41">
        <f>ROUND(W1238/C1232,2)</f>
        <v>0</v>
      </c>
      <c r="X1239" s="41">
        <f>ROUND(X1238/C1232,2)</f>
        <v>0</v>
      </c>
      <c r="Y1239" s="41">
        <f>ROUND(Y1238/C1232,2)</f>
        <v>0</v>
      </c>
      <c r="Z1239" s="41">
        <f>ROUND(Z1238/C1232,2)</f>
        <v>0</v>
      </c>
      <c r="AC1239" s="8" t="b">
        <v>0</v>
      </c>
      <c r="AD1239" s="8" t="b">
        <v>0</v>
      </c>
      <c r="AE1239" s="8" t="b">
        <v>0</v>
      </c>
      <c r="AF1239" s="8" t="b">
        <v>0</v>
      </c>
      <c r="AG1239" s="8" t="b">
        <v>0</v>
      </c>
      <c r="AH1239" s="8" t="b">
        <v>0</v>
      </c>
      <c r="AI1239" s="8" t="b">
        <v>0</v>
      </c>
      <c r="AJ1239" s="8" t="b">
        <v>0</v>
      </c>
      <c r="AK1239" s="8" t="b">
        <v>0</v>
      </c>
      <c r="AL1239" s="8" t="b">
        <v>0</v>
      </c>
    </row>
    <row r="1240" spans="1:41" ht="90" customHeight="1">
      <c r="A1240" s="144"/>
      <c r="B1240" s="109"/>
      <c r="C1240" s="110"/>
      <c r="D1240" s="111" t="s">
        <v>293</v>
      </c>
      <c r="E1240" s="111"/>
      <c r="F1240" s="39" t="s">
        <v>28</v>
      </c>
      <c r="G1240" s="42">
        <f>IF(AC1240=FALSE,0,AC1240)</f>
        <v>1249.18</v>
      </c>
      <c r="H1240" s="42" t="s">
        <v>28</v>
      </c>
      <c r="I1240" s="42">
        <f>IF(AD1240=FALSE,0,AD1240)</f>
        <v>0</v>
      </c>
      <c r="J1240" s="42">
        <f>IF(AE1240=FALSE,0,AE1240)</f>
        <v>0</v>
      </c>
      <c r="K1240" s="42" t="s">
        <v>28</v>
      </c>
      <c r="L1240" s="42">
        <v>722.58</v>
      </c>
      <c r="M1240" s="42" t="s">
        <v>28</v>
      </c>
      <c r="N1240" s="42" t="s">
        <v>28</v>
      </c>
      <c r="O1240" s="42" t="s">
        <v>28</v>
      </c>
      <c r="P1240" s="42" t="s">
        <v>28</v>
      </c>
      <c r="Q1240" s="42">
        <v>261.66000000000003</v>
      </c>
      <c r="R1240" s="42" t="s">
        <v>28</v>
      </c>
      <c r="S1240" s="42">
        <f>IF(AH1240=FALSE,0,AH1240)</f>
        <v>0</v>
      </c>
      <c r="T1240" s="42" t="s">
        <v>28</v>
      </c>
      <c r="U1240" s="42">
        <f>IF(AI1240=FALSE,0,AI1240)</f>
        <v>0</v>
      </c>
      <c r="V1240" s="42">
        <f>IF(AJ1240=FALSE,0,AJ1240)</f>
        <v>0</v>
      </c>
      <c r="W1240" s="42">
        <f>IF(AK1240=FALSE,0,AK1240)</f>
        <v>0</v>
      </c>
      <c r="X1240" s="42" t="s">
        <v>28</v>
      </c>
      <c r="Y1240" s="42">
        <f>IF(AL1240=FALSE,0,AL1240)</f>
        <v>0</v>
      </c>
      <c r="Z1240" s="42" t="s">
        <v>28</v>
      </c>
      <c r="AC1240" s="8">
        <v>1249.18</v>
      </c>
      <c r="AD1240" s="8" t="b">
        <v>0</v>
      </c>
      <c r="AE1240" s="8" t="b">
        <v>0</v>
      </c>
      <c r="AF1240" s="8" t="b">
        <v>0</v>
      </c>
      <c r="AG1240" s="8" t="b">
        <v>0</v>
      </c>
      <c r="AH1240" s="8" t="b">
        <v>0</v>
      </c>
      <c r="AI1240" s="8" t="b">
        <v>0</v>
      </c>
      <c r="AJ1240" s="8" t="b">
        <v>0</v>
      </c>
      <c r="AK1240" s="8" t="b">
        <v>0</v>
      </c>
      <c r="AL1240" s="8" t="b">
        <v>0</v>
      </c>
    </row>
    <row r="1241" spans="1:41" ht="30" customHeight="1">
      <c r="A1241" s="144" t="s">
        <v>104</v>
      </c>
      <c r="B1241" s="109" t="s">
        <v>203</v>
      </c>
      <c r="C1241" s="110">
        <v>2685.7</v>
      </c>
      <c r="D1241" s="109" t="s">
        <v>19</v>
      </c>
      <c r="E1241" s="47" t="s">
        <v>20</v>
      </c>
      <c r="F1241" s="39">
        <f>G1241+I1241+J1241+L1241+Q1241+S1241+U1241+V1241+W1241+Y1241+Z1241</f>
        <v>3354922.73</v>
      </c>
      <c r="G1241" s="40">
        <v>3354922.73</v>
      </c>
      <c r="H1241" s="39">
        <v>0</v>
      </c>
      <c r="I1241" s="40">
        <v>0</v>
      </c>
      <c r="J1241" s="40">
        <v>0</v>
      </c>
      <c r="K1241" s="39">
        <v>0</v>
      </c>
      <c r="L1241" s="40">
        <v>0</v>
      </c>
      <c r="M1241" s="39">
        <v>0</v>
      </c>
      <c r="N1241" s="39">
        <v>0</v>
      </c>
      <c r="O1241" s="39">
        <v>0</v>
      </c>
      <c r="P1241" s="39">
        <v>0</v>
      </c>
      <c r="Q1241" s="40">
        <v>0</v>
      </c>
      <c r="R1241" s="39">
        <v>0</v>
      </c>
      <c r="S1241" s="40">
        <v>0</v>
      </c>
      <c r="T1241" s="39">
        <v>0</v>
      </c>
      <c r="U1241" s="40">
        <v>0</v>
      </c>
      <c r="V1241" s="40">
        <v>0</v>
      </c>
      <c r="W1241" s="40">
        <v>0</v>
      </c>
      <c r="X1241" s="39">
        <v>0</v>
      </c>
      <c r="Y1241" s="40">
        <v>0</v>
      </c>
      <c r="Z1241" s="39">
        <v>0</v>
      </c>
      <c r="AN1241" s="6">
        <f>L1241-M1241</f>
        <v>0</v>
      </c>
    </row>
    <row r="1242" spans="1:41" ht="60" customHeight="1">
      <c r="A1242" s="144"/>
      <c r="B1242" s="109"/>
      <c r="C1242" s="110"/>
      <c r="D1242" s="109"/>
      <c r="E1242" s="47" t="s">
        <v>21</v>
      </c>
      <c r="F1242" s="48">
        <v>0</v>
      </c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</row>
    <row r="1243" spans="1:41" ht="120" customHeight="1">
      <c r="A1243" s="144"/>
      <c r="B1243" s="109"/>
      <c r="C1243" s="110"/>
      <c r="D1243" s="109" t="s">
        <v>22</v>
      </c>
      <c r="E1243" s="47" t="s">
        <v>23</v>
      </c>
      <c r="F1243" s="48">
        <v>0</v>
      </c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</row>
    <row r="1244" spans="1:41" ht="30" customHeight="1">
      <c r="A1244" s="144"/>
      <c r="B1244" s="109"/>
      <c r="C1244" s="110"/>
      <c r="D1244" s="109"/>
      <c r="E1244" s="47" t="s">
        <v>24</v>
      </c>
      <c r="F1244" s="48">
        <v>0</v>
      </c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</row>
    <row r="1245" spans="1:41" ht="30" customHeight="1">
      <c r="A1245" s="144"/>
      <c r="B1245" s="109"/>
      <c r="C1245" s="110"/>
      <c r="D1245" s="109"/>
      <c r="E1245" s="47" t="s">
        <v>25</v>
      </c>
      <c r="F1245" s="48">
        <v>0</v>
      </c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</row>
    <row r="1246" spans="1:41" ht="30" customHeight="1">
      <c r="A1246" s="144"/>
      <c r="B1246" s="109"/>
      <c r="C1246" s="110"/>
      <c r="D1246" s="109"/>
      <c r="E1246" s="47" t="s">
        <v>26</v>
      </c>
      <c r="F1246" s="48">
        <v>0</v>
      </c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</row>
    <row r="1247" spans="1:41" ht="30" customHeight="1">
      <c r="A1247" s="144"/>
      <c r="B1247" s="109"/>
      <c r="C1247" s="110"/>
      <c r="D1247" s="111" t="s">
        <v>27</v>
      </c>
      <c r="E1247" s="111"/>
      <c r="F1247" s="39">
        <f>F1241+F1242+F1243+F1244+F1245+F1246</f>
        <v>3354922.73</v>
      </c>
      <c r="G1247" s="39">
        <f t="shared" ref="G1247:Z1247" si="446">G1241+G1242+G1243+G1244+G1245+G1246</f>
        <v>3354922.73</v>
      </c>
      <c r="H1247" s="39">
        <f t="shared" si="446"/>
        <v>0</v>
      </c>
      <c r="I1247" s="39">
        <f t="shared" si="446"/>
        <v>0</v>
      </c>
      <c r="J1247" s="39">
        <f t="shared" si="446"/>
        <v>0</v>
      </c>
      <c r="K1247" s="39">
        <f t="shared" si="446"/>
        <v>0</v>
      </c>
      <c r="L1247" s="39">
        <f t="shared" si="446"/>
        <v>0</v>
      </c>
      <c r="M1247" s="39">
        <f t="shared" si="446"/>
        <v>0</v>
      </c>
      <c r="N1247" s="39">
        <f t="shared" si="446"/>
        <v>0</v>
      </c>
      <c r="O1247" s="39">
        <f t="shared" si="446"/>
        <v>0</v>
      </c>
      <c r="P1247" s="39">
        <f t="shared" si="446"/>
        <v>0</v>
      </c>
      <c r="Q1247" s="39">
        <f t="shared" si="446"/>
        <v>0</v>
      </c>
      <c r="R1247" s="39">
        <f t="shared" si="446"/>
        <v>0</v>
      </c>
      <c r="S1247" s="39">
        <f t="shared" si="446"/>
        <v>0</v>
      </c>
      <c r="T1247" s="39">
        <f t="shared" si="446"/>
        <v>0</v>
      </c>
      <c r="U1247" s="39">
        <f t="shared" si="446"/>
        <v>0</v>
      </c>
      <c r="V1247" s="39">
        <f t="shared" si="446"/>
        <v>0</v>
      </c>
      <c r="W1247" s="39">
        <f t="shared" si="446"/>
        <v>0</v>
      </c>
      <c r="X1247" s="39">
        <f t="shared" si="446"/>
        <v>0</v>
      </c>
      <c r="Y1247" s="39">
        <f t="shared" si="446"/>
        <v>0</v>
      </c>
      <c r="Z1247" s="39">
        <f t="shared" si="446"/>
        <v>0</v>
      </c>
      <c r="AN1247" s="6">
        <f>L1247-M1247</f>
        <v>0</v>
      </c>
      <c r="AO1247" s="14"/>
    </row>
    <row r="1248" spans="1:41" ht="75" customHeight="1">
      <c r="A1248" s="144"/>
      <c r="B1248" s="109"/>
      <c r="C1248" s="110"/>
      <c r="D1248" s="111" t="s">
        <v>292</v>
      </c>
      <c r="E1248" s="111"/>
      <c r="F1248" s="41">
        <f>ROUND(F1247/C1241,2)</f>
        <v>1249.18</v>
      </c>
      <c r="G1248" s="41">
        <f>ROUND(G1247/C1241,2)</f>
        <v>1249.18</v>
      </c>
      <c r="H1248" s="41">
        <f>ROUND(H1247/C1241,2)</f>
        <v>0</v>
      </c>
      <c r="I1248" s="41">
        <f>ROUND(I1247/C1241,2)</f>
        <v>0</v>
      </c>
      <c r="J1248" s="41">
        <f>ROUND(J1247/C1241,2)</f>
        <v>0</v>
      </c>
      <c r="K1248" s="41">
        <f>ROUND(K1247/C1241,2)</f>
        <v>0</v>
      </c>
      <c r="L1248" s="41">
        <f>ROUND(L1247/C1241,2)</f>
        <v>0</v>
      </c>
      <c r="M1248" s="41">
        <f>ROUND(M1247/C1241,2)</f>
        <v>0</v>
      </c>
      <c r="N1248" s="41">
        <f>ROUND(N1247/C1241,2)</f>
        <v>0</v>
      </c>
      <c r="O1248" s="41">
        <f>ROUND(O1247/C1241,2)</f>
        <v>0</v>
      </c>
      <c r="P1248" s="41">
        <f>ROUND(P1247/C1241,2)</f>
        <v>0</v>
      </c>
      <c r="Q1248" s="41">
        <f>ROUND(Q1247/C1241,2)</f>
        <v>0</v>
      </c>
      <c r="R1248" s="41">
        <f>ROUND(R1247/C1241,2)</f>
        <v>0</v>
      </c>
      <c r="S1248" s="41">
        <f>ROUND(S1247/C1241,2)</f>
        <v>0</v>
      </c>
      <c r="T1248" s="41">
        <f>ROUND(T1247/C1241,2)</f>
        <v>0</v>
      </c>
      <c r="U1248" s="41">
        <f>ROUND(U1247/C1241,2)</f>
        <v>0</v>
      </c>
      <c r="V1248" s="41">
        <f>ROUND(V1247/C1241,2)</f>
        <v>0</v>
      </c>
      <c r="W1248" s="41">
        <f>ROUND(W1247/C1241,2)</f>
        <v>0</v>
      </c>
      <c r="X1248" s="41">
        <f>ROUND(X1247/C1241,2)</f>
        <v>0</v>
      </c>
      <c r="Y1248" s="41">
        <f>ROUND(Y1247/C1241,2)</f>
        <v>0</v>
      </c>
      <c r="Z1248" s="41">
        <f>ROUND(Z1247/C1241,2)</f>
        <v>0</v>
      </c>
      <c r="AC1248" s="8" t="b">
        <v>0</v>
      </c>
      <c r="AD1248" s="8" t="b">
        <v>0</v>
      </c>
      <c r="AE1248" s="8" t="b">
        <v>0</v>
      </c>
      <c r="AF1248" s="8" t="b">
        <v>0</v>
      </c>
      <c r="AG1248" s="8" t="b">
        <v>0</v>
      </c>
      <c r="AH1248" s="8" t="b">
        <v>0</v>
      </c>
      <c r="AI1248" s="8" t="b">
        <v>0</v>
      </c>
      <c r="AJ1248" s="8" t="b">
        <v>0</v>
      </c>
      <c r="AK1248" s="8" t="b">
        <v>0</v>
      </c>
      <c r="AL1248" s="8" t="b">
        <v>0</v>
      </c>
    </row>
    <row r="1249" spans="1:41" ht="90" customHeight="1">
      <c r="A1249" s="144"/>
      <c r="B1249" s="109"/>
      <c r="C1249" s="110"/>
      <c r="D1249" s="111" t="s">
        <v>293</v>
      </c>
      <c r="E1249" s="111"/>
      <c r="F1249" s="39" t="s">
        <v>28</v>
      </c>
      <c r="G1249" s="42">
        <f>IF(AC1249=FALSE,0,AC1249)</f>
        <v>1249.18</v>
      </c>
      <c r="H1249" s="42" t="s">
        <v>28</v>
      </c>
      <c r="I1249" s="42">
        <f>IF(AD1249=FALSE,0,AD1249)</f>
        <v>0</v>
      </c>
      <c r="J1249" s="42">
        <f>IF(AE1249=FALSE,0,AE1249)</f>
        <v>0</v>
      </c>
      <c r="K1249" s="42" t="s">
        <v>28</v>
      </c>
      <c r="L1249" s="42">
        <f>IF(AF1249=FALSE,0,AF1249)</f>
        <v>0</v>
      </c>
      <c r="M1249" s="42" t="s">
        <v>28</v>
      </c>
      <c r="N1249" s="42" t="s">
        <v>28</v>
      </c>
      <c r="O1249" s="42" t="s">
        <v>28</v>
      </c>
      <c r="P1249" s="42" t="s">
        <v>28</v>
      </c>
      <c r="Q1249" s="42">
        <f>IF(AG1249=FALSE,0,AG1249)</f>
        <v>0</v>
      </c>
      <c r="R1249" s="42" t="s">
        <v>28</v>
      </c>
      <c r="S1249" s="42">
        <f>IF(AH1249=FALSE,0,AH1249)</f>
        <v>0</v>
      </c>
      <c r="T1249" s="42" t="s">
        <v>28</v>
      </c>
      <c r="U1249" s="42">
        <f>IF(AI1249=FALSE,0,AI1249)</f>
        <v>0</v>
      </c>
      <c r="V1249" s="42">
        <f>IF(AJ1249=FALSE,0,AJ1249)</f>
        <v>0</v>
      </c>
      <c r="W1249" s="42">
        <f>IF(AK1249=FALSE,0,AK1249)</f>
        <v>0</v>
      </c>
      <c r="X1249" s="42" t="s">
        <v>28</v>
      </c>
      <c r="Y1249" s="42">
        <f>IF(AL1249=FALSE,0,AL1249)</f>
        <v>0</v>
      </c>
      <c r="Z1249" s="42" t="s">
        <v>28</v>
      </c>
      <c r="AC1249" s="8">
        <v>1249.18</v>
      </c>
      <c r="AD1249" s="8" t="b">
        <v>0</v>
      </c>
      <c r="AE1249" s="8" t="b">
        <v>0</v>
      </c>
      <c r="AF1249" s="8" t="b">
        <v>0</v>
      </c>
      <c r="AG1249" s="8" t="b">
        <v>0</v>
      </c>
      <c r="AH1249" s="8" t="b">
        <v>0</v>
      </c>
      <c r="AI1249" s="8" t="b">
        <v>0</v>
      </c>
      <c r="AJ1249" s="8" t="b">
        <v>0</v>
      </c>
      <c r="AK1249" s="8" t="b">
        <v>0</v>
      </c>
      <c r="AL1249" s="8" t="b">
        <v>0</v>
      </c>
    </row>
    <row r="1250" spans="1:41" ht="30" customHeight="1">
      <c r="A1250" s="144" t="s">
        <v>105</v>
      </c>
      <c r="B1250" s="109" t="s">
        <v>204</v>
      </c>
      <c r="C1250" s="110">
        <v>3543.4</v>
      </c>
      <c r="D1250" s="109" t="s">
        <v>19</v>
      </c>
      <c r="E1250" s="47" t="s">
        <v>20</v>
      </c>
      <c r="F1250" s="39">
        <f>G1250+I1250+J1250+L1250+Q1250+S1250+U1250+V1250+W1250+Y1250+Z1250</f>
        <v>4426344.41</v>
      </c>
      <c r="G1250" s="40">
        <v>4426344.41</v>
      </c>
      <c r="H1250" s="39">
        <v>0</v>
      </c>
      <c r="I1250" s="40">
        <v>0</v>
      </c>
      <c r="J1250" s="40">
        <v>0</v>
      </c>
      <c r="K1250" s="39">
        <v>0</v>
      </c>
      <c r="L1250" s="40">
        <v>0</v>
      </c>
      <c r="M1250" s="39">
        <v>0</v>
      </c>
      <c r="N1250" s="39">
        <v>0</v>
      </c>
      <c r="O1250" s="39">
        <v>0</v>
      </c>
      <c r="P1250" s="39">
        <v>0</v>
      </c>
      <c r="Q1250" s="40">
        <v>0</v>
      </c>
      <c r="R1250" s="39">
        <v>0</v>
      </c>
      <c r="S1250" s="40">
        <v>0</v>
      </c>
      <c r="T1250" s="39">
        <v>0</v>
      </c>
      <c r="U1250" s="40">
        <v>0</v>
      </c>
      <c r="V1250" s="40">
        <v>0</v>
      </c>
      <c r="W1250" s="40">
        <v>0</v>
      </c>
      <c r="X1250" s="39">
        <v>0</v>
      </c>
      <c r="Y1250" s="40">
        <v>0</v>
      </c>
      <c r="Z1250" s="39">
        <v>0</v>
      </c>
      <c r="AN1250" s="6">
        <f>L1250-M1250</f>
        <v>0</v>
      </c>
    </row>
    <row r="1251" spans="1:41" ht="60" customHeight="1">
      <c r="A1251" s="144"/>
      <c r="B1251" s="109"/>
      <c r="C1251" s="110"/>
      <c r="D1251" s="109"/>
      <c r="E1251" s="47" t="s">
        <v>21</v>
      </c>
      <c r="F1251" s="48">
        <v>0</v>
      </c>
      <c r="G1251" s="48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</row>
    <row r="1252" spans="1:41" ht="120" customHeight="1">
      <c r="A1252" s="144"/>
      <c r="B1252" s="109"/>
      <c r="C1252" s="110"/>
      <c r="D1252" s="109" t="s">
        <v>22</v>
      </c>
      <c r="E1252" s="47" t="s">
        <v>23</v>
      </c>
      <c r="F1252" s="48">
        <v>0</v>
      </c>
      <c r="G1252" s="48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</row>
    <row r="1253" spans="1:41" ht="30" customHeight="1">
      <c r="A1253" s="144"/>
      <c r="B1253" s="109"/>
      <c r="C1253" s="110"/>
      <c r="D1253" s="109"/>
      <c r="E1253" s="47" t="s">
        <v>24</v>
      </c>
      <c r="F1253" s="48">
        <v>0</v>
      </c>
      <c r="G1253" s="48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</row>
    <row r="1254" spans="1:41" ht="30" customHeight="1">
      <c r="A1254" s="144"/>
      <c r="B1254" s="109"/>
      <c r="C1254" s="110"/>
      <c r="D1254" s="109"/>
      <c r="E1254" s="47" t="s">
        <v>25</v>
      </c>
      <c r="F1254" s="48">
        <v>0</v>
      </c>
      <c r="G1254" s="48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</row>
    <row r="1255" spans="1:41" ht="30" customHeight="1">
      <c r="A1255" s="144"/>
      <c r="B1255" s="109"/>
      <c r="C1255" s="110"/>
      <c r="D1255" s="109"/>
      <c r="E1255" s="47" t="s">
        <v>26</v>
      </c>
      <c r="F1255" s="48">
        <v>0</v>
      </c>
      <c r="G1255" s="48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</row>
    <row r="1256" spans="1:41" ht="30" customHeight="1">
      <c r="A1256" s="144"/>
      <c r="B1256" s="109"/>
      <c r="C1256" s="110"/>
      <c r="D1256" s="111" t="s">
        <v>27</v>
      </c>
      <c r="E1256" s="111"/>
      <c r="F1256" s="39">
        <f>F1250+F1251+F1252+F1253+F1254+F1255</f>
        <v>4426344.41</v>
      </c>
      <c r="G1256" s="39">
        <f t="shared" ref="G1256:Z1256" si="447">G1250+G1251+G1252+G1253+G1254+G1255</f>
        <v>4426344.41</v>
      </c>
      <c r="H1256" s="39">
        <f t="shared" si="447"/>
        <v>0</v>
      </c>
      <c r="I1256" s="39">
        <f t="shared" si="447"/>
        <v>0</v>
      </c>
      <c r="J1256" s="39">
        <f t="shared" si="447"/>
        <v>0</v>
      </c>
      <c r="K1256" s="39">
        <f t="shared" si="447"/>
        <v>0</v>
      </c>
      <c r="L1256" s="39">
        <f t="shared" si="447"/>
        <v>0</v>
      </c>
      <c r="M1256" s="39">
        <f t="shared" si="447"/>
        <v>0</v>
      </c>
      <c r="N1256" s="39">
        <f t="shared" si="447"/>
        <v>0</v>
      </c>
      <c r="O1256" s="39">
        <f t="shared" si="447"/>
        <v>0</v>
      </c>
      <c r="P1256" s="39">
        <f t="shared" si="447"/>
        <v>0</v>
      </c>
      <c r="Q1256" s="39">
        <f t="shared" si="447"/>
        <v>0</v>
      </c>
      <c r="R1256" s="39">
        <f t="shared" si="447"/>
        <v>0</v>
      </c>
      <c r="S1256" s="39">
        <f t="shared" si="447"/>
        <v>0</v>
      </c>
      <c r="T1256" s="39">
        <f t="shared" si="447"/>
        <v>0</v>
      </c>
      <c r="U1256" s="39">
        <f t="shared" si="447"/>
        <v>0</v>
      </c>
      <c r="V1256" s="39">
        <f t="shared" si="447"/>
        <v>0</v>
      </c>
      <c r="W1256" s="39">
        <f t="shared" si="447"/>
        <v>0</v>
      </c>
      <c r="X1256" s="39">
        <f t="shared" si="447"/>
        <v>0</v>
      </c>
      <c r="Y1256" s="39">
        <f t="shared" si="447"/>
        <v>0</v>
      </c>
      <c r="Z1256" s="39">
        <f t="shared" si="447"/>
        <v>0</v>
      </c>
      <c r="AN1256" s="6">
        <f>L1256-M1256</f>
        <v>0</v>
      </c>
      <c r="AO1256" s="14"/>
    </row>
    <row r="1257" spans="1:41" ht="75" customHeight="1">
      <c r="A1257" s="144"/>
      <c r="B1257" s="109"/>
      <c r="C1257" s="110"/>
      <c r="D1257" s="111" t="s">
        <v>292</v>
      </c>
      <c r="E1257" s="111"/>
      <c r="F1257" s="41">
        <f>ROUND(F1256/C1250,2)</f>
        <v>1249.18</v>
      </c>
      <c r="G1257" s="41">
        <f>ROUND(G1256/C1250,2)</f>
        <v>1249.18</v>
      </c>
      <c r="H1257" s="41">
        <f>ROUND(H1256/C1250,2)</f>
        <v>0</v>
      </c>
      <c r="I1257" s="41">
        <f>ROUND(I1256/C1250,2)</f>
        <v>0</v>
      </c>
      <c r="J1257" s="41">
        <f>ROUND(J1256/C1250,2)</f>
        <v>0</v>
      </c>
      <c r="K1257" s="41">
        <f>ROUND(K1256/C1250,2)</f>
        <v>0</v>
      </c>
      <c r="L1257" s="41">
        <f>ROUND(L1256/C1250,2)</f>
        <v>0</v>
      </c>
      <c r="M1257" s="41">
        <f>ROUND(M1256/C1250,2)</f>
        <v>0</v>
      </c>
      <c r="N1257" s="41">
        <f>ROUND(N1256/C1250,2)</f>
        <v>0</v>
      </c>
      <c r="O1257" s="41">
        <f>ROUND(O1256/C1250,2)</f>
        <v>0</v>
      </c>
      <c r="P1257" s="41">
        <f>ROUND(P1256/C1250,2)</f>
        <v>0</v>
      </c>
      <c r="Q1257" s="41">
        <f>ROUND(Q1256/C1250,2)</f>
        <v>0</v>
      </c>
      <c r="R1257" s="41">
        <f>ROUND(R1256/C1250,2)</f>
        <v>0</v>
      </c>
      <c r="S1257" s="41">
        <f>ROUND(S1256/C1250,2)</f>
        <v>0</v>
      </c>
      <c r="T1257" s="41">
        <f>ROUND(T1256/C1250,2)</f>
        <v>0</v>
      </c>
      <c r="U1257" s="41">
        <f>ROUND(U1256/C1250,2)</f>
        <v>0</v>
      </c>
      <c r="V1257" s="41">
        <f>ROUND(V1256/C1250,2)</f>
        <v>0</v>
      </c>
      <c r="W1257" s="41">
        <f>ROUND(W1256/C1250,2)</f>
        <v>0</v>
      </c>
      <c r="X1257" s="41">
        <f>ROUND(X1256/C1250,2)</f>
        <v>0</v>
      </c>
      <c r="Y1257" s="41">
        <f>ROUND(Y1256/C1250,2)</f>
        <v>0</v>
      </c>
      <c r="Z1257" s="41">
        <f>ROUND(Z1256/C1250,2)</f>
        <v>0</v>
      </c>
      <c r="AC1257" s="8" t="b">
        <v>0</v>
      </c>
      <c r="AD1257" s="8" t="b">
        <v>0</v>
      </c>
      <c r="AE1257" s="8" t="b">
        <v>0</v>
      </c>
      <c r="AF1257" s="8" t="b">
        <v>0</v>
      </c>
      <c r="AG1257" s="8" t="b">
        <v>0</v>
      </c>
      <c r="AH1257" s="8" t="b">
        <v>0</v>
      </c>
      <c r="AI1257" s="8" t="b">
        <v>0</v>
      </c>
      <c r="AJ1257" s="8" t="b">
        <v>0</v>
      </c>
      <c r="AK1257" s="8" t="b">
        <v>0</v>
      </c>
      <c r="AL1257" s="8" t="b">
        <v>0</v>
      </c>
    </row>
    <row r="1258" spans="1:41" ht="90" customHeight="1">
      <c r="A1258" s="144"/>
      <c r="B1258" s="109"/>
      <c r="C1258" s="110"/>
      <c r="D1258" s="111" t="s">
        <v>293</v>
      </c>
      <c r="E1258" s="111"/>
      <c r="F1258" s="39" t="s">
        <v>28</v>
      </c>
      <c r="G1258" s="42">
        <f>IF(AC1258=FALSE,0,AC1258)</f>
        <v>1249.18</v>
      </c>
      <c r="H1258" s="42" t="s">
        <v>28</v>
      </c>
      <c r="I1258" s="42">
        <f>IF(AD1258=FALSE,0,AD1258)</f>
        <v>0</v>
      </c>
      <c r="J1258" s="42">
        <f>IF(AE1258=FALSE,0,AE1258)</f>
        <v>0</v>
      </c>
      <c r="K1258" s="42" t="s">
        <v>28</v>
      </c>
      <c r="L1258" s="42">
        <f>IF(AF1258=FALSE,0,AF1258)</f>
        <v>0</v>
      </c>
      <c r="M1258" s="42" t="s">
        <v>28</v>
      </c>
      <c r="N1258" s="42" t="s">
        <v>28</v>
      </c>
      <c r="O1258" s="42" t="s">
        <v>28</v>
      </c>
      <c r="P1258" s="42" t="s">
        <v>28</v>
      </c>
      <c r="Q1258" s="42">
        <f>IF(AG1258=FALSE,0,AG1258)</f>
        <v>0</v>
      </c>
      <c r="R1258" s="42" t="s">
        <v>28</v>
      </c>
      <c r="S1258" s="42">
        <f>IF(AH1258=FALSE,0,AH1258)</f>
        <v>0</v>
      </c>
      <c r="T1258" s="42" t="s">
        <v>28</v>
      </c>
      <c r="U1258" s="42">
        <f>IF(AI1258=FALSE,0,AI1258)</f>
        <v>0</v>
      </c>
      <c r="V1258" s="42">
        <f>IF(AJ1258=FALSE,0,AJ1258)</f>
        <v>0</v>
      </c>
      <c r="W1258" s="42">
        <f>IF(AK1258=FALSE,0,AK1258)</f>
        <v>0</v>
      </c>
      <c r="X1258" s="42" t="s">
        <v>28</v>
      </c>
      <c r="Y1258" s="42">
        <f>IF(AL1258=FALSE,0,AL1258)</f>
        <v>0</v>
      </c>
      <c r="Z1258" s="42" t="s">
        <v>28</v>
      </c>
      <c r="AC1258" s="8">
        <v>1249.18</v>
      </c>
      <c r="AD1258" s="8" t="b">
        <v>0</v>
      </c>
      <c r="AE1258" s="8" t="b">
        <v>0</v>
      </c>
      <c r="AF1258" s="8" t="b">
        <v>0</v>
      </c>
      <c r="AG1258" s="8" t="b">
        <v>0</v>
      </c>
      <c r="AH1258" s="8" t="b">
        <v>0</v>
      </c>
      <c r="AI1258" s="8" t="b">
        <v>0</v>
      </c>
      <c r="AJ1258" s="8" t="b">
        <v>0</v>
      </c>
      <c r="AK1258" s="8" t="b">
        <v>0</v>
      </c>
      <c r="AL1258" s="8" t="b">
        <v>0</v>
      </c>
    </row>
    <row r="1259" spans="1:41" ht="30" customHeight="1">
      <c r="A1259" s="144" t="s">
        <v>106</v>
      </c>
      <c r="B1259" s="109" t="s">
        <v>205</v>
      </c>
      <c r="C1259" s="110">
        <v>3334.2</v>
      </c>
      <c r="D1259" s="109" t="s">
        <v>19</v>
      </c>
      <c r="E1259" s="47" t="s">
        <v>20</v>
      </c>
      <c r="F1259" s="39">
        <f>G1259+I1259+J1259+L1259+Q1259+S1259+U1259+V1259+W1259+Y1259+Z1259</f>
        <v>4165015.96</v>
      </c>
      <c r="G1259" s="40">
        <v>4165015.96</v>
      </c>
      <c r="H1259" s="39">
        <v>0</v>
      </c>
      <c r="I1259" s="40">
        <v>0</v>
      </c>
      <c r="J1259" s="40">
        <v>0</v>
      </c>
      <c r="K1259" s="39">
        <v>0</v>
      </c>
      <c r="L1259" s="40">
        <v>0</v>
      </c>
      <c r="M1259" s="39">
        <v>0</v>
      </c>
      <c r="N1259" s="39">
        <v>0</v>
      </c>
      <c r="O1259" s="39">
        <v>0</v>
      </c>
      <c r="P1259" s="39">
        <v>0</v>
      </c>
      <c r="Q1259" s="40">
        <v>0</v>
      </c>
      <c r="R1259" s="39">
        <v>0</v>
      </c>
      <c r="S1259" s="40">
        <v>0</v>
      </c>
      <c r="T1259" s="39">
        <v>0</v>
      </c>
      <c r="U1259" s="40">
        <v>0</v>
      </c>
      <c r="V1259" s="40">
        <v>0</v>
      </c>
      <c r="W1259" s="40">
        <v>0</v>
      </c>
      <c r="X1259" s="39">
        <v>0</v>
      </c>
      <c r="Y1259" s="40">
        <v>0</v>
      </c>
      <c r="Z1259" s="39">
        <v>0</v>
      </c>
      <c r="AN1259" s="6">
        <f>L1259-M1259</f>
        <v>0</v>
      </c>
    </row>
    <row r="1260" spans="1:41" ht="60" customHeight="1">
      <c r="A1260" s="144"/>
      <c r="B1260" s="109"/>
      <c r="C1260" s="110"/>
      <c r="D1260" s="109"/>
      <c r="E1260" s="47" t="s">
        <v>21</v>
      </c>
      <c r="F1260" s="48">
        <v>0</v>
      </c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</row>
    <row r="1261" spans="1:41" ht="120" customHeight="1">
      <c r="A1261" s="144"/>
      <c r="B1261" s="109"/>
      <c r="C1261" s="110"/>
      <c r="D1261" s="109" t="s">
        <v>22</v>
      </c>
      <c r="E1261" s="47" t="s">
        <v>23</v>
      </c>
      <c r="F1261" s="48">
        <v>0</v>
      </c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</row>
    <row r="1262" spans="1:41" ht="30" customHeight="1">
      <c r="A1262" s="144"/>
      <c r="B1262" s="109"/>
      <c r="C1262" s="110"/>
      <c r="D1262" s="109"/>
      <c r="E1262" s="47" t="s">
        <v>24</v>
      </c>
      <c r="F1262" s="48">
        <v>0</v>
      </c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</row>
    <row r="1263" spans="1:41" ht="30" customHeight="1">
      <c r="A1263" s="144"/>
      <c r="B1263" s="109"/>
      <c r="C1263" s="110"/>
      <c r="D1263" s="109"/>
      <c r="E1263" s="47" t="s">
        <v>25</v>
      </c>
      <c r="F1263" s="48">
        <v>0</v>
      </c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</row>
    <row r="1264" spans="1:41" ht="30" customHeight="1">
      <c r="A1264" s="144"/>
      <c r="B1264" s="109"/>
      <c r="C1264" s="110"/>
      <c r="D1264" s="109"/>
      <c r="E1264" s="47" t="s">
        <v>26</v>
      </c>
      <c r="F1264" s="48">
        <v>0</v>
      </c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</row>
    <row r="1265" spans="1:41" ht="30" customHeight="1">
      <c r="A1265" s="144"/>
      <c r="B1265" s="109"/>
      <c r="C1265" s="110"/>
      <c r="D1265" s="111" t="s">
        <v>27</v>
      </c>
      <c r="E1265" s="111"/>
      <c r="F1265" s="39">
        <f>F1259+F1260+F1261+F1262+F1263+F1264</f>
        <v>4165015.96</v>
      </c>
      <c r="G1265" s="39">
        <f t="shared" ref="G1265:Z1265" si="448">G1259+G1260+G1261+G1262+G1263+G1264</f>
        <v>4165015.96</v>
      </c>
      <c r="H1265" s="39">
        <f t="shared" si="448"/>
        <v>0</v>
      </c>
      <c r="I1265" s="39">
        <f t="shared" si="448"/>
        <v>0</v>
      </c>
      <c r="J1265" s="39">
        <f t="shared" si="448"/>
        <v>0</v>
      </c>
      <c r="K1265" s="39">
        <f t="shared" si="448"/>
        <v>0</v>
      </c>
      <c r="L1265" s="39">
        <f t="shared" si="448"/>
        <v>0</v>
      </c>
      <c r="M1265" s="39">
        <f t="shared" si="448"/>
        <v>0</v>
      </c>
      <c r="N1265" s="39">
        <f t="shared" si="448"/>
        <v>0</v>
      </c>
      <c r="O1265" s="39">
        <f t="shared" si="448"/>
        <v>0</v>
      </c>
      <c r="P1265" s="39">
        <f t="shared" si="448"/>
        <v>0</v>
      </c>
      <c r="Q1265" s="39">
        <f t="shared" si="448"/>
        <v>0</v>
      </c>
      <c r="R1265" s="39">
        <f t="shared" si="448"/>
        <v>0</v>
      </c>
      <c r="S1265" s="39">
        <f t="shared" si="448"/>
        <v>0</v>
      </c>
      <c r="T1265" s="39">
        <f t="shared" si="448"/>
        <v>0</v>
      </c>
      <c r="U1265" s="39">
        <f t="shared" si="448"/>
        <v>0</v>
      </c>
      <c r="V1265" s="39">
        <f t="shared" si="448"/>
        <v>0</v>
      </c>
      <c r="W1265" s="39">
        <f t="shared" si="448"/>
        <v>0</v>
      </c>
      <c r="X1265" s="39">
        <f t="shared" si="448"/>
        <v>0</v>
      </c>
      <c r="Y1265" s="39">
        <f t="shared" si="448"/>
        <v>0</v>
      </c>
      <c r="Z1265" s="39">
        <f t="shared" si="448"/>
        <v>0</v>
      </c>
      <c r="AN1265" s="6">
        <f>L1265-M1265</f>
        <v>0</v>
      </c>
      <c r="AO1265" s="14"/>
    </row>
    <row r="1266" spans="1:41" ht="75" customHeight="1">
      <c r="A1266" s="144"/>
      <c r="B1266" s="109"/>
      <c r="C1266" s="110"/>
      <c r="D1266" s="111" t="s">
        <v>292</v>
      </c>
      <c r="E1266" s="111"/>
      <c r="F1266" s="41">
        <f>ROUND(F1265/C1259,2)</f>
        <v>1249.18</v>
      </c>
      <c r="G1266" s="41">
        <f>ROUND(G1265/C1259,2)</f>
        <v>1249.18</v>
      </c>
      <c r="H1266" s="41">
        <f>ROUND(H1265/C1259,2)</f>
        <v>0</v>
      </c>
      <c r="I1266" s="41">
        <f>ROUND(I1265/C1259,2)</f>
        <v>0</v>
      </c>
      <c r="J1266" s="41">
        <f>ROUND(J1265/C1259,2)</f>
        <v>0</v>
      </c>
      <c r="K1266" s="41">
        <f>ROUND(K1265/C1259,2)</f>
        <v>0</v>
      </c>
      <c r="L1266" s="41">
        <f>ROUND(L1265/C1259,2)</f>
        <v>0</v>
      </c>
      <c r="M1266" s="41">
        <f>ROUND(M1265/C1259,2)</f>
        <v>0</v>
      </c>
      <c r="N1266" s="41">
        <f>ROUND(N1265/C1259,2)</f>
        <v>0</v>
      </c>
      <c r="O1266" s="41">
        <f>ROUND(O1265/C1259,2)</f>
        <v>0</v>
      </c>
      <c r="P1266" s="41">
        <f>ROUND(P1265/C1259,2)</f>
        <v>0</v>
      </c>
      <c r="Q1266" s="41">
        <f>ROUND(Q1265/C1259,2)</f>
        <v>0</v>
      </c>
      <c r="R1266" s="41">
        <f>ROUND(R1265/C1259,2)</f>
        <v>0</v>
      </c>
      <c r="S1266" s="41">
        <f>ROUND(S1265/C1259,2)</f>
        <v>0</v>
      </c>
      <c r="T1266" s="41">
        <f>ROUND(T1265/C1259,2)</f>
        <v>0</v>
      </c>
      <c r="U1266" s="41">
        <f>ROUND(U1265/C1259,2)</f>
        <v>0</v>
      </c>
      <c r="V1266" s="41">
        <f>ROUND(V1265/C1259,2)</f>
        <v>0</v>
      </c>
      <c r="W1266" s="41">
        <f>ROUND(W1265/C1259,2)</f>
        <v>0</v>
      </c>
      <c r="X1266" s="41">
        <f>ROUND(X1265/C1259,2)</f>
        <v>0</v>
      </c>
      <c r="Y1266" s="41">
        <f>ROUND(Y1265/C1259,2)</f>
        <v>0</v>
      </c>
      <c r="Z1266" s="41">
        <f>ROUND(Z1265/C1259,2)</f>
        <v>0</v>
      </c>
      <c r="AC1266" s="8" t="b">
        <v>0</v>
      </c>
      <c r="AD1266" s="8" t="b">
        <v>0</v>
      </c>
      <c r="AE1266" s="8" t="b">
        <v>0</v>
      </c>
      <c r="AF1266" s="8" t="b">
        <v>0</v>
      </c>
      <c r="AG1266" s="8" t="b">
        <v>0</v>
      </c>
      <c r="AH1266" s="8" t="b">
        <v>0</v>
      </c>
      <c r="AI1266" s="8" t="b">
        <v>0</v>
      </c>
      <c r="AJ1266" s="8" t="b">
        <v>0</v>
      </c>
      <c r="AK1266" s="8" t="b">
        <v>0</v>
      </c>
      <c r="AL1266" s="8" t="b">
        <v>0</v>
      </c>
    </row>
    <row r="1267" spans="1:41" ht="90" customHeight="1">
      <c r="A1267" s="144"/>
      <c r="B1267" s="109"/>
      <c r="C1267" s="110"/>
      <c r="D1267" s="111" t="s">
        <v>293</v>
      </c>
      <c r="E1267" s="111"/>
      <c r="F1267" s="39" t="s">
        <v>28</v>
      </c>
      <c r="G1267" s="42">
        <f>IF(AC1267=FALSE,0,AC1267)</f>
        <v>1249.18</v>
      </c>
      <c r="H1267" s="42" t="s">
        <v>28</v>
      </c>
      <c r="I1267" s="42">
        <f>IF(AD1267=FALSE,0,AD1267)</f>
        <v>0</v>
      </c>
      <c r="J1267" s="42">
        <f>IF(AE1267=FALSE,0,AE1267)</f>
        <v>0</v>
      </c>
      <c r="K1267" s="42" t="s">
        <v>28</v>
      </c>
      <c r="L1267" s="42">
        <f>IF(AF1267=FALSE,0,AF1267)</f>
        <v>0</v>
      </c>
      <c r="M1267" s="42" t="s">
        <v>28</v>
      </c>
      <c r="N1267" s="42" t="s">
        <v>28</v>
      </c>
      <c r="O1267" s="42" t="s">
        <v>28</v>
      </c>
      <c r="P1267" s="42" t="s">
        <v>28</v>
      </c>
      <c r="Q1267" s="42">
        <f>IF(AG1267=FALSE,0,AG1267)</f>
        <v>0</v>
      </c>
      <c r="R1267" s="42" t="s">
        <v>28</v>
      </c>
      <c r="S1267" s="42">
        <f>IF(AH1267=FALSE,0,AH1267)</f>
        <v>0</v>
      </c>
      <c r="T1267" s="42" t="s">
        <v>28</v>
      </c>
      <c r="U1267" s="42">
        <f>IF(AI1267=FALSE,0,AI1267)</f>
        <v>0</v>
      </c>
      <c r="V1267" s="42">
        <f>IF(AJ1267=FALSE,0,AJ1267)</f>
        <v>0</v>
      </c>
      <c r="W1267" s="42">
        <f>IF(AK1267=FALSE,0,AK1267)</f>
        <v>0</v>
      </c>
      <c r="X1267" s="42" t="s">
        <v>28</v>
      </c>
      <c r="Y1267" s="42">
        <f>IF(AL1267=FALSE,0,AL1267)</f>
        <v>0</v>
      </c>
      <c r="Z1267" s="42" t="s">
        <v>28</v>
      </c>
      <c r="AC1267" s="8">
        <v>1249.18</v>
      </c>
      <c r="AD1267" s="8" t="b">
        <v>0</v>
      </c>
      <c r="AE1267" s="8" t="b">
        <v>0</v>
      </c>
      <c r="AF1267" s="8" t="b">
        <v>0</v>
      </c>
      <c r="AG1267" s="8" t="b">
        <v>0</v>
      </c>
      <c r="AH1267" s="8" t="b">
        <v>0</v>
      </c>
      <c r="AI1267" s="8" t="b">
        <v>0</v>
      </c>
      <c r="AJ1267" s="8" t="b">
        <v>0</v>
      </c>
      <c r="AK1267" s="8" t="b">
        <v>0</v>
      </c>
      <c r="AL1267" s="8" t="b">
        <v>0</v>
      </c>
    </row>
    <row r="1268" spans="1:41" ht="30" customHeight="1">
      <c r="A1268" s="144" t="s">
        <v>107</v>
      </c>
      <c r="B1268" s="109" t="s">
        <v>206</v>
      </c>
      <c r="C1268" s="110">
        <v>1604.2</v>
      </c>
      <c r="D1268" s="109" t="s">
        <v>19</v>
      </c>
      <c r="E1268" s="47" t="s">
        <v>20</v>
      </c>
      <c r="F1268" s="39">
        <f>G1268+I1268+J1268+L1268+Q1268+S1268+U1268+V1268+W1268+Y1268+Z1268</f>
        <v>1578917.81</v>
      </c>
      <c r="G1268" s="40">
        <v>0</v>
      </c>
      <c r="H1268" s="39">
        <v>0</v>
      </c>
      <c r="I1268" s="40">
        <v>0</v>
      </c>
      <c r="J1268" s="40">
        <v>0</v>
      </c>
      <c r="K1268" s="39">
        <v>0</v>
      </c>
      <c r="L1268" s="40">
        <v>1159162.8400000001</v>
      </c>
      <c r="M1268" s="39">
        <v>1159162.8400000001</v>
      </c>
      <c r="N1268" s="39">
        <v>0</v>
      </c>
      <c r="O1268" s="39">
        <v>0</v>
      </c>
      <c r="P1268" s="39">
        <v>0</v>
      </c>
      <c r="Q1268" s="40">
        <v>419754.97</v>
      </c>
      <c r="R1268" s="39">
        <v>0</v>
      </c>
      <c r="S1268" s="40">
        <v>0</v>
      </c>
      <c r="T1268" s="39">
        <v>0</v>
      </c>
      <c r="U1268" s="40">
        <v>0</v>
      </c>
      <c r="V1268" s="40">
        <v>0</v>
      </c>
      <c r="W1268" s="40">
        <v>0</v>
      </c>
      <c r="X1268" s="39">
        <v>0</v>
      </c>
      <c r="Y1268" s="40">
        <v>0</v>
      </c>
      <c r="Z1268" s="39">
        <v>0</v>
      </c>
      <c r="AN1268" s="6">
        <f>L1268-M1268</f>
        <v>0</v>
      </c>
    </row>
    <row r="1269" spans="1:41" ht="60" customHeight="1">
      <c r="A1269" s="144"/>
      <c r="B1269" s="109"/>
      <c r="C1269" s="110"/>
      <c r="D1269" s="109"/>
      <c r="E1269" s="47" t="s">
        <v>21</v>
      </c>
      <c r="F1269" s="48">
        <v>0</v>
      </c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</row>
    <row r="1270" spans="1:41" ht="120" customHeight="1">
      <c r="A1270" s="144"/>
      <c r="B1270" s="109"/>
      <c r="C1270" s="110"/>
      <c r="D1270" s="109" t="s">
        <v>22</v>
      </c>
      <c r="E1270" s="47" t="s">
        <v>23</v>
      </c>
      <c r="F1270" s="48">
        <v>0</v>
      </c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</row>
    <row r="1271" spans="1:41" ht="30" customHeight="1">
      <c r="A1271" s="144"/>
      <c r="B1271" s="109"/>
      <c r="C1271" s="110"/>
      <c r="D1271" s="109"/>
      <c r="E1271" s="47" t="s">
        <v>24</v>
      </c>
      <c r="F1271" s="48">
        <v>0</v>
      </c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</row>
    <row r="1272" spans="1:41" ht="30" customHeight="1">
      <c r="A1272" s="144"/>
      <c r="B1272" s="109"/>
      <c r="C1272" s="110"/>
      <c r="D1272" s="109"/>
      <c r="E1272" s="47" t="s">
        <v>25</v>
      </c>
      <c r="F1272" s="48">
        <v>0</v>
      </c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</row>
    <row r="1273" spans="1:41" ht="30" customHeight="1">
      <c r="A1273" s="144"/>
      <c r="B1273" s="109"/>
      <c r="C1273" s="110"/>
      <c r="D1273" s="109"/>
      <c r="E1273" s="47" t="s">
        <v>26</v>
      </c>
      <c r="F1273" s="48">
        <v>0</v>
      </c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</row>
    <row r="1274" spans="1:41" ht="30" customHeight="1">
      <c r="A1274" s="144"/>
      <c r="B1274" s="109"/>
      <c r="C1274" s="110"/>
      <c r="D1274" s="111" t="s">
        <v>27</v>
      </c>
      <c r="E1274" s="111"/>
      <c r="F1274" s="39">
        <f>F1268+F1269+F1270+F1271+F1272+F1273</f>
        <v>1578917.81</v>
      </c>
      <c r="G1274" s="39">
        <f t="shared" ref="G1274:Z1274" si="449">G1268+G1269+G1270+G1271+G1272+G1273</f>
        <v>0</v>
      </c>
      <c r="H1274" s="39">
        <f t="shared" si="449"/>
        <v>0</v>
      </c>
      <c r="I1274" s="39">
        <f t="shared" si="449"/>
        <v>0</v>
      </c>
      <c r="J1274" s="39">
        <f t="shared" si="449"/>
        <v>0</v>
      </c>
      <c r="K1274" s="39">
        <f t="shared" si="449"/>
        <v>0</v>
      </c>
      <c r="L1274" s="39">
        <f t="shared" si="449"/>
        <v>1159162.8400000001</v>
      </c>
      <c r="M1274" s="39">
        <f t="shared" si="449"/>
        <v>1159162.8400000001</v>
      </c>
      <c r="N1274" s="39">
        <f t="shared" si="449"/>
        <v>0</v>
      </c>
      <c r="O1274" s="39">
        <f t="shared" si="449"/>
        <v>0</v>
      </c>
      <c r="P1274" s="39">
        <f t="shared" si="449"/>
        <v>0</v>
      </c>
      <c r="Q1274" s="39">
        <f t="shared" si="449"/>
        <v>419754.97</v>
      </c>
      <c r="R1274" s="39">
        <f t="shared" si="449"/>
        <v>0</v>
      </c>
      <c r="S1274" s="39">
        <f t="shared" si="449"/>
        <v>0</v>
      </c>
      <c r="T1274" s="39">
        <f t="shared" si="449"/>
        <v>0</v>
      </c>
      <c r="U1274" s="39">
        <f t="shared" si="449"/>
        <v>0</v>
      </c>
      <c r="V1274" s="39">
        <f t="shared" si="449"/>
        <v>0</v>
      </c>
      <c r="W1274" s="39">
        <f t="shared" si="449"/>
        <v>0</v>
      </c>
      <c r="X1274" s="39">
        <f t="shared" si="449"/>
        <v>0</v>
      </c>
      <c r="Y1274" s="39">
        <f t="shared" si="449"/>
        <v>0</v>
      </c>
      <c r="Z1274" s="39">
        <f t="shared" si="449"/>
        <v>0</v>
      </c>
      <c r="AN1274" s="6">
        <f>L1274-M1274</f>
        <v>0</v>
      </c>
      <c r="AO1274" s="14"/>
    </row>
    <row r="1275" spans="1:41" ht="75" customHeight="1">
      <c r="A1275" s="144"/>
      <c r="B1275" s="109"/>
      <c r="C1275" s="110"/>
      <c r="D1275" s="111" t="s">
        <v>292</v>
      </c>
      <c r="E1275" s="111"/>
      <c r="F1275" s="41">
        <f>ROUND(F1274/C1268,2)</f>
        <v>984.24</v>
      </c>
      <c r="G1275" s="41">
        <f>ROUND(G1274/C1268,2)</f>
        <v>0</v>
      </c>
      <c r="H1275" s="41">
        <f>ROUND(H1274/C1268,2)</f>
        <v>0</v>
      </c>
      <c r="I1275" s="41">
        <f>ROUND(I1274/C1268,2)</f>
        <v>0</v>
      </c>
      <c r="J1275" s="41">
        <f>ROUND(J1274/C1268,2)</f>
        <v>0</v>
      </c>
      <c r="K1275" s="41">
        <f>ROUND(K1274/C1268,2)</f>
        <v>0</v>
      </c>
      <c r="L1275" s="41">
        <f>ROUND(L1274/C1268,2)</f>
        <v>722.58</v>
      </c>
      <c r="M1275" s="41">
        <f>ROUND(M1274/C1268,2)</f>
        <v>722.58</v>
      </c>
      <c r="N1275" s="41">
        <f>ROUND(N1274/C1268,2)</f>
        <v>0</v>
      </c>
      <c r="O1275" s="41">
        <f>ROUND(O1274/C1268,2)</f>
        <v>0</v>
      </c>
      <c r="P1275" s="41">
        <f>ROUND(P1274/C1268,2)</f>
        <v>0</v>
      </c>
      <c r="Q1275" s="41">
        <f>ROUND(Q1274/C1268,2)</f>
        <v>261.66000000000003</v>
      </c>
      <c r="R1275" s="41">
        <f>ROUND(R1274/C1268,2)</f>
        <v>0</v>
      </c>
      <c r="S1275" s="41">
        <f>ROUND(S1274/C1268,2)</f>
        <v>0</v>
      </c>
      <c r="T1275" s="41">
        <f>ROUND(T1274/C1268,2)</f>
        <v>0</v>
      </c>
      <c r="U1275" s="41">
        <f>ROUND(U1274/C1268,2)</f>
        <v>0</v>
      </c>
      <c r="V1275" s="41">
        <f>ROUND(V1274/C1268,2)</f>
        <v>0</v>
      </c>
      <c r="W1275" s="41">
        <f>ROUND(W1274/C1268,2)</f>
        <v>0</v>
      </c>
      <c r="X1275" s="41">
        <f>ROUND(X1274/C1268,2)</f>
        <v>0</v>
      </c>
      <c r="Y1275" s="41">
        <f>ROUND(Y1274/C1268,2)</f>
        <v>0</v>
      </c>
      <c r="Z1275" s="41">
        <f>ROUND(Z1274/C1268,2)</f>
        <v>0</v>
      </c>
      <c r="AC1275" s="8" t="b">
        <v>0</v>
      </c>
      <c r="AD1275" s="8" t="b">
        <v>0</v>
      </c>
      <c r="AE1275" s="8" t="b">
        <v>0</v>
      </c>
      <c r="AF1275" s="8" t="b">
        <v>0</v>
      </c>
      <c r="AG1275" s="8" t="b">
        <v>0</v>
      </c>
      <c r="AH1275" s="8" t="b">
        <v>0</v>
      </c>
      <c r="AI1275" s="8" t="b">
        <v>0</v>
      </c>
      <c r="AJ1275" s="8" t="b">
        <v>0</v>
      </c>
      <c r="AK1275" s="8" t="b">
        <v>0</v>
      </c>
      <c r="AL1275" s="8" t="b">
        <v>0</v>
      </c>
    </row>
    <row r="1276" spans="1:41" ht="90" customHeight="1">
      <c r="A1276" s="144"/>
      <c r="B1276" s="109"/>
      <c r="C1276" s="110"/>
      <c r="D1276" s="111" t="s">
        <v>293</v>
      </c>
      <c r="E1276" s="111"/>
      <c r="F1276" s="39" t="s">
        <v>28</v>
      </c>
      <c r="G1276" s="42">
        <f>IF(AC1276=FALSE,0,AC1276)</f>
        <v>0</v>
      </c>
      <c r="H1276" s="42" t="s">
        <v>28</v>
      </c>
      <c r="I1276" s="42">
        <f>IF(AD1276=FALSE,0,AD1276)</f>
        <v>0</v>
      </c>
      <c r="J1276" s="42">
        <f>IF(AE1276=FALSE,0,AE1276)</f>
        <v>0</v>
      </c>
      <c r="K1276" s="42" t="s">
        <v>28</v>
      </c>
      <c r="L1276" s="42">
        <f>IF(AF1276=FALSE,0,AF1276)</f>
        <v>722.58</v>
      </c>
      <c r="M1276" s="42" t="s">
        <v>28</v>
      </c>
      <c r="N1276" s="42" t="s">
        <v>28</v>
      </c>
      <c r="O1276" s="42" t="s">
        <v>28</v>
      </c>
      <c r="P1276" s="42" t="s">
        <v>28</v>
      </c>
      <c r="Q1276" s="42">
        <f>IF(AG1276=FALSE,0,AG1276)</f>
        <v>261.66000000000003</v>
      </c>
      <c r="R1276" s="42" t="s">
        <v>28</v>
      </c>
      <c r="S1276" s="42">
        <f>IF(AH1276=FALSE,0,AH1276)</f>
        <v>0</v>
      </c>
      <c r="T1276" s="42" t="s">
        <v>28</v>
      </c>
      <c r="U1276" s="42">
        <f>IF(AI1276=FALSE,0,AI1276)</f>
        <v>0</v>
      </c>
      <c r="V1276" s="42">
        <f>IF(AJ1276=FALSE,0,AJ1276)</f>
        <v>0</v>
      </c>
      <c r="W1276" s="42">
        <f>IF(AK1276=FALSE,0,AK1276)</f>
        <v>0</v>
      </c>
      <c r="X1276" s="42" t="s">
        <v>28</v>
      </c>
      <c r="Y1276" s="42">
        <f>IF(AL1276=FALSE,0,AL1276)</f>
        <v>0</v>
      </c>
      <c r="Z1276" s="42" t="s">
        <v>28</v>
      </c>
      <c r="AC1276" s="8" t="b">
        <v>0</v>
      </c>
      <c r="AD1276" s="8" t="b">
        <v>0</v>
      </c>
      <c r="AE1276" s="8" t="b">
        <v>0</v>
      </c>
      <c r="AF1276" s="8">
        <v>722.58</v>
      </c>
      <c r="AG1276" s="8">
        <v>261.66000000000003</v>
      </c>
      <c r="AH1276" s="8" t="b">
        <v>0</v>
      </c>
      <c r="AI1276" s="8" t="b">
        <v>0</v>
      </c>
      <c r="AJ1276" s="8" t="b">
        <v>0</v>
      </c>
      <c r="AK1276" s="8" t="b">
        <v>0</v>
      </c>
      <c r="AL1276" s="8" t="b">
        <v>0</v>
      </c>
    </row>
    <row r="1277" spans="1:41" ht="30" customHeight="1">
      <c r="A1277" s="144" t="s">
        <v>108</v>
      </c>
      <c r="B1277" s="109" t="s">
        <v>207</v>
      </c>
      <c r="C1277" s="110">
        <v>1597.2</v>
      </c>
      <c r="D1277" s="109" t="s">
        <v>19</v>
      </c>
      <c r="E1277" s="47" t="s">
        <v>20</v>
      </c>
      <c r="F1277" s="39">
        <f>G1277+I1277+J1277+L1277+Q1277+S1277+U1277+V1277+W1277+Y1277+Z1277</f>
        <v>1572028.13</v>
      </c>
      <c r="G1277" s="40">
        <v>0</v>
      </c>
      <c r="H1277" s="39">
        <v>0</v>
      </c>
      <c r="I1277" s="40">
        <v>0</v>
      </c>
      <c r="J1277" s="40">
        <v>0</v>
      </c>
      <c r="K1277" s="39">
        <v>0</v>
      </c>
      <c r="L1277" s="40">
        <v>1154104.78</v>
      </c>
      <c r="M1277" s="39">
        <v>1154104.78</v>
      </c>
      <c r="N1277" s="39">
        <v>0</v>
      </c>
      <c r="O1277" s="39">
        <v>0</v>
      </c>
      <c r="P1277" s="39">
        <v>0</v>
      </c>
      <c r="Q1277" s="40">
        <v>417923.35</v>
      </c>
      <c r="R1277" s="39">
        <v>0</v>
      </c>
      <c r="S1277" s="40">
        <v>0</v>
      </c>
      <c r="T1277" s="39">
        <v>0</v>
      </c>
      <c r="U1277" s="40">
        <v>0</v>
      </c>
      <c r="V1277" s="40">
        <v>0</v>
      </c>
      <c r="W1277" s="40">
        <v>0</v>
      </c>
      <c r="X1277" s="39">
        <v>0</v>
      </c>
      <c r="Y1277" s="40">
        <v>0</v>
      </c>
      <c r="Z1277" s="39">
        <v>0</v>
      </c>
      <c r="AN1277" s="6">
        <f>L1277-M1277</f>
        <v>0</v>
      </c>
    </row>
    <row r="1278" spans="1:41" ht="60" customHeight="1">
      <c r="A1278" s="144"/>
      <c r="B1278" s="109"/>
      <c r="C1278" s="110"/>
      <c r="D1278" s="109"/>
      <c r="E1278" s="47" t="s">
        <v>21</v>
      </c>
      <c r="F1278" s="48">
        <v>0</v>
      </c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</row>
    <row r="1279" spans="1:41" ht="120" customHeight="1">
      <c r="A1279" s="144"/>
      <c r="B1279" s="109"/>
      <c r="C1279" s="110"/>
      <c r="D1279" s="109" t="s">
        <v>22</v>
      </c>
      <c r="E1279" s="47" t="s">
        <v>23</v>
      </c>
      <c r="F1279" s="48">
        <v>0</v>
      </c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</row>
    <row r="1280" spans="1:41" ht="30" customHeight="1">
      <c r="A1280" s="144"/>
      <c r="B1280" s="109"/>
      <c r="C1280" s="110"/>
      <c r="D1280" s="109"/>
      <c r="E1280" s="47" t="s">
        <v>24</v>
      </c>
      <c r="F1280" s="48">
        <v>0</v>
      </c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</row>
    <row r="1281" spans="1:41" ht="30" customHeight="1">
      <c r="A1281" s="144"/>
      <c r="B1281" s="109"/>
      <c r="C1281" s="110"/>
      <c r="D1281" s="109"/>
      <c r="E1281" s="47" t="s">
        <v>25</v>
      </c>
      <c r="F1281" s="48">
        <v>0</v>
      </c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</row>
    <row r="1282" spans="1:41" ht="30" customHeight="1">
      <c r="A1282" s="144"/>
      <c r="B1282" s="109"/>
      <c r="C1282" s="110"/>
      <c r="D1282" s="109"/>
      <c r="E1282" s="47" t="s">
        <v>26</v>
      </c>
      <c r="F1282" s="48">
        <v>0</v>
      </c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</row>
    <row r="1283" spans="1:41" ht="30" customHeight="1">
      <c r="A1283" s="144"/>
      <c r="B1283" s="109"/>
      <c r="C1283" s="110"/>
      <c r="D1283" s="111" t="s">
        <v>27</v>
      </c>
      <c r="E1283" s="111"/>
      <c r="F1283" s="39">
        <f>F1277+F1278+F1279+F1280+F1281+F1282</f>
        <v>1572028.13</v>
      </c>
      <c r="G1283" s="39">
        <f t="shared" ref="G1283:Z1283" si="450">G1277+G1278+G1279+G1280+G1281+G1282</f>
        <v>0</v>
      </c>
      <c r="H1283" s="39">
        <f t="shared" si="450"/>
        <v>0</v>
      </c>
      <c r="I1283" s="39">
        <f t="shared" si="450"/>
        <v>0</v>
      </c>
      <c r="J1283" s="39">
        <f t="shared" si="450"/>
        <v>0</v>
      </c>
      <c r="K1283" s="39">
        <f t="shared" si="450"/>
        <v>0</v>
      </c>
      <c r="L1283" s="39">
        <f t="shared" si="450"/>
        <v>1154104.78</v>
      </c>
      <c r="M1283" s="39">
        <f t="shared" si="450"/>
        <v>1154104.78</v>
      </c>
      <c r="N1283" s="39">
        <f t="shared" si="450"/>
        <v>0</v>
      </c>
      <c r="O1283" s="39">
        <f t="shared" si="450"/>
        <v>0</v>
      </c>
      <c r="P1283" s="39">
        <f t="shared" si="450"/>
        <v>0</v>
      </c>
      <c r="Q1283" s="39">
        <f t="shared" si="450"/>
        <v>417923.35</v>
      </c>
      <c r="R1283" s="39">
        <f t="shared" si="450"/>
        <v>0</v>
      </c>
      <c r="S1283" s="39">
        <f t="shared" si="450"/>
        <v>0</v>
      </c>
      <c r="T1283" s="39">
        <f t="shared" si="450"/>
        <v>0</v>
      </c>
      <c r="U1283" s="39">
        <f t="shared" si="450"/>
        <v>0</v>
      </c>
      <c r="V1283" s="39">
        <f t="shared" si="450"/>
        <v>0</v>
      </c>
      <c r="W1283" s="39">
        <f t="shared" si="450"/>
        <v>0</v>
      </c>
      <c r="X1283" s="39">
        <f t="shared" si="450"/>
        <v>0</v>
      </c>
      <c r="Y1283" s="39">
        <f t="shared" si="450"/>
        <v>0</v>
      </c>
      <c r="Z1283" s="39">
        <f t="shared" si="450"/>
        <v>0</v>
      </c>
      <c r="AN1283" s="6">
        <f>L1283-M1283</f>
        <v>0</v>
      </c>
      <c r="AO1283" s="14"/>
    </row>
    <row r="1284" spans="1:41" ht="75" customHeight="1">
      <c r="A1284" s="144"/>
      <c r="B1284" s="109"/>
      <c r="C1284" s="110"/>
      <c r="D1284" s="111" t="s">
        <v>292</v>
      </c>
      <c r="E1284" s="111"/>
      <c r="F1284" s="41">
        <f>ROUND(F1283/C1277,2)</f>
        <v>984.24</v>
      </c>
      <c r="G1284" s="41">
        <f>ROUND(G1283/C1277,2)</f>
        <v>0</v>
      </c>
      <c r="H1284" s="41">
        <f>ROUND(H1283/C1277,2)</f>
        <v>0</v>
      </c>
      <c r="I1284" s="41">
        <f>ROUND(I1283/C1277,2)</f>
        <v>0</v>
      </c>
      <c r="J1284" s="41">
        <f>ROUND(J1283/C1277,2)</f>
        <v>0</v>
      </c>
      <c r="K1284" s="41">
        <f>ROUND(K1283/C1277,2)</f>
        <v>0</v>
      </c>
      <c r="L1284" s="41">
        <f>ROUND(L1283/C1277,2)</f>
        <v>722.58</v>
      </c>
      <c r="M1284" s="41">
        <f>ROUND(M1283/C1277,2)</f>
        <v>722.58</v>
      </c>
      <c r="N1284" s="41">
        <f>ROUND(N1283/C1277,2)</f>
        <v>0</v>
      </c>
      <c r="O1284" s="41">
        <f>ROUND(O1283/C1277,2)</f>
        <v>0</v>
      </c>
      <c r="P1284" s="41">
        <f>ROUND(P1283/C1277,2)</f>
        <v>0</v>
      </c>
      <c r="Q1284" s="41">
        <f>ROUND(Q1283/C1277,2)</f>
        <v>261.66000000000003</v>
      </c>
      <c r="R1284" s="41">
        <f>ROUND(R1283/C1277,2)</f>
        <v>0</v>
      </c>
      <c r="S1284" s="41">
        <f>ROUND(S1283/C1277,2)</f>
        <v>0</v>
      </c>
      <c r="T1284" s="41">
        <f>ROUND(T1283/C1277,2)</f>
        <v>0</v>
      </c>
      <c r="U1284" s="41">
        <f>ROUND(U1283/C1277,2)</f>
        <v>0</v>
      </c>
      <c r="V1284" s="41">
        <f>ROUND(V1283/C1277,2)</f>
        <v>0</v>
      </c>
      <c r="W1284" s="41">
        <f>ROUND(W1283/C1277,2)</f>
        <v>0</v>
      </c>
      <c r="X1284" s="41">
        <f>ROUND(X1283/C1277,2)</f>
        <v>0</v>
      </c>
      <c r="Y1284" s="41">
        <f>ROUND(Y1283/C1277,2)</f>
        <v>0</v>
      </c>
      <c r="Z1284" s="41">
        <f>ROUND(Z1283/C1277,2)</f>
        <v>0</v>
      </c>
      <c r="AC1284" s="8" t="b">
        <v>0</v>
      </c>
      <c r="AD1284" s="8" t="b">
        <v>0</v>
      </c>
      <c r="AE1284" s="8" t="b">
        <v>0</v>
      </c>
      <c r="AF1284" s="8" t="b">
        <v>0</v>
      </c>
      <c r="AG1284" s="8" t="b">
        <v>0</v>
      </c>
      <c r="AH1284" s="8" t="b">
        <v>0</v>
      </c>
      <c r="AI1284" s="8" t="b">
        <v>0</v>
      </c>
      <c r="AJ1284" s="8" t="b">
        <v>0</v>
      </c>
      <c r="AK1284" s="8" t="b">
        <v>0</v>
      </c>
      <c r="AL1284" s="8" t="b">
        <v>0</v>
      </c>
    </row>
    <row r="1285" spans="1:41" ht="90" customHeight="1">
      <c r="A1285" s="144"/>
      <c r="B1285" s="109"/>
      <c r="C1285" s="110"/>
      <c r="D1285" s="111" t="s">
        <v>293</v>
      </c>
      <c r="E1285" s="111"/>
      <c r="F1285" s="39" t="s">
        <v>28</v>
      </c>
      <c r="G1285" s="42">
        <f>IF(AC1285=FALSE,0,AC1285)</f>
        <v>0</v>
      </c>
      <c r="H1285" s="42" t="s">
        <v>28</v>
      </c>
      <c r="I1285" s="42">
        <f>IF(AD1285=FALSE,0,AD1285)</f>
        <v>0</v>
      </c>
      <c r="J1285" s="42">
        <f>IF(AE1285=FALSE,0,AE1285)</f>
        <v>0</v>
      </c>
      <c r="K1285" s="42" t="s">
        <v>28</v>
      </c>
      <c r="L1285" s="42">
        <f>IF(AF1285=FALSE,0,AF1285)</f>
        <v>722.58</v>
      </c>
      <c r="M1285" s="42" t="s">
        <v>28</v>
      </c>
      <c r="N1285" s="42" t="s">
        <v>28</v>
      </c>
      <c r="O1285" s="42" t="s">
        <v>28</v>
      </c>
      <c r="P1285" s="42" t="s">
        <v>28</v>
      </c>
      <c r="Q1285" s="42">
        <f>IF(AG1285=FALSE,0,AG1285)</f>
        <v>261.66000000000003</v>
      </c>
      <c r="R1285" s="42" t="s">
        <v>28</v>
      </c>
      <c r="S1285" s="42">
        <f>IF(AH1285=FALSE,0,AH1285)</f>
        <v>0</v>
      </c>
      <c r="T1285" s="42" t="s">
        <v>28</v>
      </c>
      <c r="U1285" s="42">
        <f>IF(AI1285=FALSE,0,AI1285)</f>
        <v>0</v>
      </c>
      <c r="V1285" s="42">
        <f>IF(AJ1285=FALSE,0,AJ1285)</f>
        <v>0</v>
      </c>
      <c r="W1285" s="42">
        <f>IF(AK1285=FALSE,0,AK1285)</f>
        <v>0</v>
      </c>
      <c r="X1285" s="42" t="s">
        <v>28</v>
      </c>
      <c r="Y1285" s="42">
        <f>IF(AL1285=FALSE,0,AL1285)</f>
        <v>0</v>
      </c>
      <c r="Z1285" s="42" t="s">
        <v>28</v>
      </c>
      <c r="AC1285" s="8" t="b">
        <v>0</v>
      </c>
      <c r="AD1285" s="8" t="b">
        <v>0</v>
      </c>
      <c r="AE1285" s="8" t="b">
        <v>0</v>
      </c>
      <c r="AF1285" s="8">
        <v>722.58</v>
      </c>
      <c r="AG1285" s="8">
        <v>261.66000000000003</v>
      </c>
      <c r="AH1285" s="8" t="b">
        <v>0</v>
      </c>
      <c r="AI1285" s="8" t="b">
        <v>0</v>
      </c>
      <c r="AJ1285" s="8" t="b">
        <v>0</v>
      </c>
      <c r="AK1285" s="8" t="b">
        <v>0</v>
      </c>
      <c r="AL1285" s="8" t="b">
        <v>0</v>
      </c>
    </row>
    <row r="1286" spans="1:41" ht="30" customHeight="1">
      <c r="A1286" s="144" t="s">
        <v>109</v>
      </c>
      <c r="B1286" s="109" t="s">
        <v>208</v>
      </c>
      <c r="C1286" s="110">
        <v>3004.18</v>
      </c>
      <c r="D1286" s="109" t="s">
        <v>19</v>
      </c>
      <c r="E1286" s="47" t="s">
        <v>20</v>
      </c>
      <c r="F1286" s="39">
        <f>G1286+I1286+J1286+L1286+Q1286+S1286+U1286+V1286+W1286+Y1286+Z1286</f>
        <v>3752761.57</v>
      </c>
      <c r="G1286" s="40">
        <v>3752761.57</v>
      </c>
      <c r="H1286" s="39">
        <v>0</v>
      </c>
      <c r="I1286" s="40">
        <v>0</v>
      </c>
      <c r="J1286" s="40">
        <v>0</v>
      </c>
      <c r="K1286" s="39">
        <v>0</v>
      </c>
      <c r="L1286" s="40">
        <v>0</v>
      </c>
      <c r="M1286" s="39">
        <v>0</v>
      </c>
      <c r="N1286" s="39">
        <v>0</v>
      </c>
      <c r="O1286" s="39">
        <v>0</v>
      </c>
      <c r="P1286" s="39">
        <v>0</v>
      </c>
      <c r="Q1286" s="40">
        <v>0</v>
      </c>
      <c r="R1286" s="39">
        <v>0</v>
      </c>
      <c r="S1286" s="40">
        <v>0</v>
      </c>
      <c r="T1286" s="39">
        <v>0</v>
      </c>
      <c r="U1286" s="40">
        <v>0</v>
      </c>
      <c r="V1286" s="40">
        <v>0</v>
      </c>
      <c r="W1286" s="40">
        <v>0</v>
      </c>
      <c r="X1286" s="39">
        <v>0</v>
      </c>
      <c r="Y1286" s="40">
        <v>0</v>
      </c>
      <c r="Z1286" s="39">
        <v>0</v>
      </c>
      <c r="AN1286" s="6">
        <f>L1286-M1286</f>
        <v>0</v>
      </c>
    </row>
    <row r="1287" spans="1:41" ht="60" customHeight="1">
      <c r="A1287" s="144"/>
      <c r="B1287" s="109"/>
      <c r="C1287" s="110"/>
      <c r="D1287" s="109"/>
      <c r="E1287" s="47" t="s">
        <v>21</v>
      </c>
      <c r="F1287" s="48">
        <v>0</v>
      </c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</row>
    <row r="1288" spans="1:41" ht="120" customHeight="1">
      <c r="A1288" s="144"/>
      <c r="B1288" s="109"/>
      <c r="C1288" s="110"/>
      <c r="D1288" s="109" t="s">
        <v>294</v>
      </c>
      <c r="E1288" s="47" t="s">
        <v>23</v>
      </c>
      <c r="F1288" s="48">
        <v>0</v>
      </c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</row>
    <row r="1289" spans="1:41" ht="30" customHeight="1">
      <c r="A1289" s="144"/>
      <c r="B1289" s="109"/>
      <c r="C1289" s="110"/>
      <c r="D1289" s="109"/>
      <c r="E1289" s="47" t="s">
        <v>24</v>
      </c>
      <c r="F1289" s="48">
        <v>0</v>
      </c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</row>
    <row r="1290" spans="1:41" ht="30" customHeight="1">
      <c r="A1290" s="144"/>
      <c r="B1290" s="109"/>
      <c r="C1290" s="110"/>
      <c r="D1290" s="109"/>
      <c r="E1290" s="47" t="s">
        <v>25</v>
      </c>
      <c r="F1290" s="48">
        <v>0</v>
      </c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</row>
    <row r="1291" spans="1:41" ht="30" customHeight="1">
      <c r="A1291" s="144"/>
      <c r="B1291" s="109"/>
      <c r="C1291" s="110"/>
      <c r="D1291" s="109"/>
      <c r="E1291" s="47" t="s">
        <v>26</v>
      </c>
      <c r="F1291" s="48">
        <v>0</v>
      </c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</row>
    <row r="1292" spans="1:41" ht="30" customHeight="1">
      <c r="A1292" s="144"/>
      <c r="B1292" s="109"/>
      <c r="C1292" s="110"/>
      <c r="D1292" s="111" t="s">
        <v>27</v>
      </c>
      <c r="E1292" s="111"/>
      <c r="F1292" s="39">
        <f>F1286+F1287+F1288+F1289+F1290+F1291</f>
        <v>3752761.57</v>
      </c>
      <c r="G1292" s="39">
        <f t="shared" ref="G1292:Z1292" si="451">G1286+G1287+G1288+G1289+G1290+G1291</f>
        <v>3752761.57</v>
      </c>
      <c r="H1292" s="39">
        <f t="shared" si="451"/>
        <v>0</v>
      </c>
      <c r="I1292" s="39">
        <f t="shared" si="451"/>
        <v>0</v>
      </c>
      <c r="J1292" s="39">
        <f t="shared" si="451"/>
        <v>0</v>
      </c>
      <c r="K1292" s="39">
        <f t="shared" si="451"/>
        <v>0</v>
      </c>
      <c r="L1292" s="39">
        <f t="shared" si="451"/>
        <v>0</v>
      </c>
      <c r="M1292" s="39">
        <f t="shared" si="451"/>
        <v>0</v>
      </c>
      <c r="N1292" s="39">
        <f t="shared" si="451"/>
        <v>0</v>
      </c>
      <c r="O1292" s="39">
        <f t="shared" si="451"/>
        <v>0</v>
      </c>
      <c r="P1292" s="39">
        <f t="shared" si="451"/>
        <v>0</v>
      </c>
      <c r="Q1292" s="39">
        <f t="shared" si="451"/>
        <v>0</v>
      </c>
      <c r="R1292" s="39">
        <f t="shared" si="451"/>
        <v>0</v>
      </c>
      <c r="S1292" s="39">
        <f t="shared" si="451"/>
        <v>0</v>
      </c>
      <c r="T1292" s="39">
        <f t="shared" si="451"/>
        <v>0</v>
      </c>
      <c r="U1292" s="39">
        <f t="shared" si="451"/>
        <v>0</v>
      </c>
      <c r="V1292" s="39">
        <f t="shared" si="451"/>
        <v>0</v>
      </c>
      <c r="W1292" s="39">
        <f t="shared" si="451"/>
        <v>0</v>
      </c>
      <c r="X1292" s="39">
        <f t="shared" si="451"/>
        <v>0</v>
      </c>
      <c r="Y1292" s="39">
        <f t="shared" si="451"/>
        <v>0</v>
      </c>
      <c r="Z1292" s="39">
        <f t="shared" si="451"/>
        <v>0</v>
      </c>
      <c r="AN1292" s="6">
        <f>L1292-M1292</f>
        <v>0</v>
      </c>
      <c r="AO1292" s="14"/>
    </row>
    <row r="1293" spans="1:41" ht="75" customHeight="1">
      <c r="A1293" s="144"/>
      <c r="B1293" s="109"/>
      <c r="C1293" s="110"/>
      <c r="D1293" s="111" t="s">
        <v>292</v>
      </c>
      <c r="E1293" s="111"/>
      <c r="F1293" s="41">
        <f>ROUND(F1292/C1286,2)</f>
        <v>1249.18</v>
      </c>
      <c r="G1293" s="41">
        <f>ROUND(G1292/C1286,2)</f>
        <v>1249.18</v>
      </c>
      <c r="H1293" s="41">
        <f>ROUND(H1292/C1286,2)</f>
        <v>0</v>
      </c>
      <c r="I1293" s="41">
        <f>ROUND(I1292/C1286,2)</f>
        <v>0</v>
      </c>
      <c r="J1293" s="41">
        <f>ROUND(J1292/C1286,2)</f>
        <v>0</v>
      </c>
      <c r="K1293" s="41">
        <f>ROUND(K1292/C1286,2)</f>
        <v>0</v>
      </c>
      <c r="L1293" s="41">
        <f>ROUND(L1292/C1286,2)</f>
        <v>0</v>
      </c>
      <c r="M1293" s="41">
        <f>ROUND(M1292/C1286,2)</f>
        <v>0</v>
      </c>
      <c r="N1293" s="41">
        <f>ROUND(N1292/C1286,2)</f>
        <v>0</v>
      </c>
      <c r="O1293" s="41">
        <f>ROUND(O1292/C1286,2)</f>
        <v>0</v>
      </c>
      <c r="P1293" s="41">
        <f>ROUND(P1292/C1286,2)</f>
        <v>0</v>
      </c>
      <c r="Q1293" s="41">
        <f>ROUND(Q1292/C1286,2)</f>
        <v>0</v>
      </c>
      <c r="R1293" s="41">
        <f>ROUND(R1292/C1286,2)</f>
        <v>0</v>
      </c>
      <c r="S1293" s="41">
        <f>ROUND(S1292/C1286,2)</f>
        <v>0</v>
      </c>
      <c r="T1293" s="41">
        <f>ROUND(T1292/C1286,2)</f>
        <v>0</v>
      </c>
      <c r="U1293" s="41">
        <f>ROUND(U1292/C1286,2)</f>
        <v>0</v>
      </c>
      <c r="V1293" s="41">
        <f>ROUND(V1292/C1286,2)</f>
        <v>0</v>
      </c>
      <c r="W1293" s="41">
        <f>ROUND(W1292/C1286,2)</f>
        <v>0</v>
      </c>
      <c r="X1293" s="41">
        <f>ROUND(X1292/C1286,2)</f>
        <v>0</v>
      </c>
      <c r="Y1293" s="41">
        <f>ROUND(Y1292/C1286,2)</f>
        <v>0</v>
      </c>
      <c r="Z1293" s="41">
        <f>ROUND(Z1292/C1286,2)</f>
        <v>0</v>
      </c>
      <c r="AC1293" s="8" t="b">
        <v>0</v>
      </c>
      <c r="AD1293" s="8" t="b">
        <v>0</v>
      </c>
      <c r="AE1293" s="8" t="b">
        <v>0</v>
      </c>
      <c r="AF1293" s="8" t="b">
        <v>0</v>
      </c>
      <c r="AG1293" s="8" t="b">
        <v>0</v>
      </c>
      <c r="AH1293" s="8" t="b">
        <v>0</v>
      </c>
      <c r="AI1293" s="8" t="b">
        <v>0</v>
      </c>
      <c r="AJ1293" s="8" t="b">
        <v>0</v>
      </c>
      <c r="AK1293" s="8" t="b">
        <v>0</v>
      </c>
      <c r="AL1293" s="8" t="b">
        <v>0</v>
      </c>
    </row>
    <row r="1294" spans="1:41" ht="90" customHeight="1">
      <c r="A1294" s="144"/>
      <c r="B1294" s="109"/>
      <c r="C1294" s="110"/>
      <c r="D1294" s="111" t="s">
        <v>293</v>
      </c>
      <c r="E1294" s="111"/>
      <c r="F1294" s="39" t="s">
        <v>28</v>
      </c>
      <c r="G1294" s="42">
        <f>IF(AC1294=FALSE,0,AC1294)</f>
        <v>1249.18</v>
      </c>
      <c r="H1294" s="42" t="s">
        <v>28</v>
      </c>
      <c r="I1294" s="42">
        <f>IF(AD1294=FALSE,0,AD1294)</f>
        <v>0</v>
      </c>
      <c r="J1294" s="42">
        <f>IF(AE1294=FALSE,0,AE1294)</f>
        <v>0</v>
      </c>
      <c r="K1294" s="42" t="s">
        <v>28</v>
      </c>
      <c r="L1294" s="42">
        <f>IF(AF1294=FALSE,0,AF1294)</f>
        <v>0</v>
      </c>
      <c r="M1294" s="42" t="s">
        <v>28</v>
      </c>
      <c r="N1294" s="42" t="s">
        <v>28</v>
      </c>
      <c r="O1294" s="42" t="s">
        <v>28</v>
      </c>
      <c r="P1294" s="42" t="s">
        <v>28</v>
      </c>
      <c r="Q1294" s="42">
        <f>IF(AG1294=FALSE,0,AG1294)</f>
        <v>0</v>
      </c>
      <c r="R1294" s="42" t="s">
        <v>28</v>
      </c>
      <c r="S1294" s="42">
        <f>IF(AH1294=FALSE,0,AH1294)</f>
        <v>0</v>
      </c>
      <c r="T1294" s="42" t="s">
        <v>28</v>
      </c>
      <c r="U1294" s="42">
        <f>IF(AI1294=FALSE,0,AI1294)</f>
        <v>0</v>
      </c>
      <c r="V1294" s="42">
        <f>IF(AJ1294=FALSE,0,AJ1294)</f>
        <v>0</v>
      </c>
      <c r="W1294" s="42">
        <f>IF(AK1294=FALSE,0,AK1294)</f>
        <v>0</v>
      </c>
      <c r="X1294" s="42" t="s">
        <v>28</v>
      </c>
      <c r="Y1294" s="42">
        <f>IF(AL1294=FALSE,0,AL1294)</f>
        <v>0</v>
      </c>
      <c r="Z1294" s="42" t="s">
        <v>28</v>
      </c>
      <c r="AC1294" s="8">
        <v>1249.18</v>
      </c>
      <c r="AD1294" s="8" t="b">
        <v>0</v>
      </c>
      <c r="AE1294" s="8" t="b">
        <v>0</v>
      </c>
      <c r="AF1294" s="8" t="b">
        <v>0</v>
      </c>
      <c r="AG1294" s="8" t="b">
        <v>0</v>
      </c>
      <c r="AH1294" s="8" t="b">
        <v>0</v>
      </c>
      <c r="AI1294" s="8" t="b">
        <v>0</v>
      </c>
      <c r="AJ1294" s="8" t="b">
        <v>0</v>
      </c>
      <c r="AK1294" s="8" t="b">
        <v>0</v>
      </c>
      <c r="AL1294" s="8" t="b">
        <v>0</v>
      </c>
    </row>
    <row r="1295" spans="1:41" ht="30" customHeight="1">
      <c r="A1295" s="144" t="s">
        <v>110</v>
      </c>
      <c r="B1295" s="109" t="s">
        <v>209</v>
      </c>
      <c r="C1295" s="110">
        <v>1619</v>
      </c>
      <c r="D1295" s="109" t="s">
        <v>19</v>
      </c>
      <c r="E1295" s="47" t="s">
        <v>20</v>
      </c>
      <c r="F1295" s="39">
        <f>G1295+I1295+J1295+L1295+Q1295+S1295+U1295+V1295+W1295+Y1295+Z1295</f>
        <v>2022422.42</v>
      </c>
      <c r="G1295" s="40">
        <v>2022422.42</v>
      </c>
      <c r="H1295" s="39">
        <v>0</v>
      </c>
      <c r="I1295" s="40">
        <v>0</v>
      </c>
      <c r="J1295" s="40">
        <v>0</v>
      </c>
      <c r="K1295" s="39">
        <v>0</v>
      </c>
      <c r="L1295" s="40">
        <v>0</v>
      </c>
      <c r="M1295" s="39">
        <v>0</v>
      </c>
      <c r="N1295" s="39">
        <v>0</v>
      </c>
      <c r="O1295" s="39">
        <v>0</v>
      </c>
      <c r="P1295" s="39">
        <v>0</v>
      </c>
      <c r="Q1295" s="40">
        <v>0</v>
      </c>
      <c r="R1295" s="39">
        <v>0</v>
      </c>
      <c r="S1295" s="40">
        <v>0</v>
      </c>
      <c r="T1295" s="39">
        <v>0</v>
      </c>
      <c r="U1295" s="40">
        <v>0</v>
      </c>
      <c r="V1295" s="40">
        <v>0</v>
      </c>
      <c r="W1295" s="40">
        <v>0</v>
      </c>
      <c r="X1295" s="39">
        <v>0</v>
      </c>
      <c r="Y1295" s="40">
        <v>0</v>
      </c>
      <c r="Z1295" s="39">
        <v>0</v>
      </c>
      <c r="AN1295" s="6">
        <f>L1295-M1295</f>
        <v>0</v>
      </c>
    </row>
    <row r="1296" spans="1:41" ht="60" customHeight="1">
      <c r="A1296" s="144"/>
      <c r="B1296" s="109"/>
      <c r="C1296" s="110"/>
      <c r="D1296" s="109"/>
      <c r="E1296" s="47" t="s">
        <v>21</v>
      </c>
      <c r="F1296" s="48">
        <v>0</v>
      </c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</row>
    <row r="1297" spans="1:41" ht="120" customHeight="1">
      <c r="A1297" s="144"/>
      <c r="B1297" s="109"/>
      <c r="C1297" s="110"/>
      <c r="D1297" s="109" t="s">
        <v>22</v>
      </c>
      <c r="E1297" s="47" t="s">
        <v>23</v>
      </c>
      <c r="F1297" s="48">
        <v>0</v>
      </c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</row>
    <row r="1298" spans="1:41" ht="30" customHeight="1">
      <c r="A1298" s="144"/>
      <c r="B1298" s="109"/>
      <c r="C1298" s="110"/>
      <c r="D1298" s="109"/>
      <c r="E1298" s="47" t="s">
        <v>24</v>
      </c>
      <c r="F1298" s="48">
        <v>0</v>
      </c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</row>
    <row r="1299" spans="1:41" ht="30" customHeight="1">
      <c r="A1299" s="144"/>
      <c r="B1299" s="109"/>
      <c r="C1299" s="110"/>
      <c r="D1299" s="109"/>
      <c r="E1299" s="47" t="s">
        <v>25</v>
      </c>
      <c r="F1299" s="48">
        <v>0</v>
      </c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</row>
    <row r="1300" spans="1:41" ht="30" customHeight="1">
      <c r="A1300" s="144"/>
      <c r="B1300" s="109"/>
      <c r="C1300" s="110"/>
      <c r="D1300" s="109"/>
      <c r="E1300" s="47" t="s">
        <v>26</v>
      </c>
      <c r="F1300" s="48">
        <v>0</v>
      </c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</row>
    <row r="1301" spans="1:41" ht="30" customHeight="1">
      <c r="A1301" s="144"/>
      <c r="B1301" s="109"/>
      <c r="C1301" s="110"/>
      <c r="D1301" s="111" t="s">
        <v>27</v>
      </c>
      <c r="E1301" s="111"/>
      <c r="F1301" s="39">
        <f>F1295+F1296+F1297+F1298+F1299+F1300</f>
        <v>2022422.42</v>
      </c>
      <c r="G1301" s="39">
        <f t="shared" ref="G1301:Z1301" si="452">G1295+G1296+G1297+G1298+G1299+G1300</f>
        <v>2022422.42</v>
      </c>
      <c r="H1301" s="39">
        <f t="shared" si="452"/>
        <v>0</v>
      </c>
      <c r="I1301" s="39">
        <f t="shared" si="452"/>
        <v>0</v>
      </c>
      <c r="J1301" s="39">
        <f t="shared" si="452"/>
        <v>0</v>
      </c>
      <c r="K1301" s="39">
        <f t="shared" si="452"/>
        <v>0</v>
      </c>
      <c r="L1301" s="39">
        <f t="shared" si="452"/>
        <v>0</v>
      </c>
      <c r="M1301" s="39">
        <f t="shared" si="452"/>
        <v>0</v>
      </c>
      <c r="N1301" s="39">
        <f t="shared" si="452"/>
        <v>0</v>
      </c>
      <c r="O1301" s="39">
        <f t="shared" si="452"/>
        <v>0</v>
      </c>
      <c r="P1301" s="39">
        <f t="shared" si="452"/>
        <v>0</v>
      </c>
      <c r="Q1301" s="39">
        <f t="shared" si="452"/>
        <v>0</v>
      </c>
      <c r="R1301" s="39">
        <f t="shared" si="452"/>
        <v>0</v>
      </c>
      <c r="S1301" s="39">
        <f t="shared" si="452"/>
        <v>0</v>
      </c>
      <c r="T1301" s="39">
        <f t="shared" si="452"/>
        <v>0</v>
      </c>
      <c r="U1301" s="39">
        <f t="shared" si="452"/>
        <v>0</v>
      </c>
      <c r="V1301" s="39">
        <f t="shared" si="452"/>
        <v>0</v>
      </c>
      <c r="W1301" s="39">
        <f t="shared" si="452"/>
        <v>0</v>
      </c>
      <c r="X1301" s="39">
        <f t="shared" si="452"/>
        <v>0</v>
      </c>
      <c r="Y1301" s="39">
        <f t="shared" si="452"/>
        <v>0</v>
      </c>
      <c r="Z1301" s="39">
        <f t="shared" si="452"/>
        <v>0</v>
      </c>
      <c r="AN1301" s="6">
        <f>L1301-M1301</f>
        <v>0</v>
      </c>
      <c r="AO1301" s="14"/>
    </row>
    <row r="1302" spans="1:41" ht="75" customHeight="1">
      <c r="A1302" s="144"/>
      <c r="B1302" s="109"/>
      <c r="C1302" s="110"/>
      <c r="D1302" s="111" t="s">
        <v>292</v>
      </c>
      <c r="E1302" s="111"/>
      <c r="F1302" s="41">
        <f>ROUND(F1301/C1295,2)</f>
        <v>1249.18</v>
      </c>
      <c r="G1302" s="41">
        <f>ROUND(G1301/C1295,2)</f>
        <v>1249.18</v>
      </c>
      <c r="H1302" s="41">
        <f>ROUND(H1301/C1295,2)</f>
        <v>0</v>
      </c>
      <c r="I1302" s="41">
        <f>ROUND(I1301/C1295,2)</f>
        <v>0</v>
      </c>
      <c r="J1302" s="41">
        <f>ROUND(J1301/C1295,2)</f>
        <v>0</v>
      </c>
      <c r="K1302" s="41">
        <f>ROUND(K1301/C1295,2)</f>
        <v>0</v>
      </c>
      <c r="L1302" s="41">
        <f>ROUND(L1301/C1295,2)</f>
        <v>0</v>
      </c>
      <c r="M1302" s="41">
        <f>ROUND(M1301/C1295,2)</f>
        <v>0</v>
      </c>
      <c r="N1302" s="41">
        <f>ROUND(N1301/C1295,2)</f>
        <v>0</v>
      </c>
      <c r="O1302" s="41">
        <f>ROUND(O1301/C1295,2)</f>
        <v>0</v>
      </c>
      <c r="P1302" s="41">
        <f>ROUND(P1301/C1295,2)</f>
        <v>0</v>
      </c>
      <c r="Q1302" s="41">
        <f>ROUND(Q1301/C1295,2)</f>
        <v>0</v>
      </c>
      <c r="R1302" s="41">
        <f>ROUND(R1301/C1295,2)</f>
        <v>0</v>
      </c>
      <c r="S1302" s="41">
        <f>ROUND(S1301/C1295,2)</f>
        <v>0</v>
      </c>
      <c r="T1302" s="41">
        <f>ROUND(T1301/C1295,2)</f>
        <v>0</v>
      </c>
      <c r="U1302" s="41">
        <f>ROUND(U1301/C1295,2)</f>
        <v>0</v>
      </c>
      <c r="V1302" s="41">
        <f>ROUND(V1301/C1295,2)</f>
        <v>0</v>
      </c>
      <c r="W1302" s="41">
        <f>ROUND(W1301/C1295,2)</f>
        <v>0</v>
      </c>
      <c r="X1302" s="41">
        <f>ROUND(X1301/C1295,2)</f>
        <v>0</v>
      </c>
      <c r="Y1302" s="41">
        <f>ROUND(Y1301/C1295,2)</f>
        <v>0</v>
      </c>
      <c r="Z1302" s="41">
        <f>ROUND(Z1301/C1295,2)</f>
        <v>0</v>
      </c>
      <c r="AC1302" s="8" t="b">
        <v>0</v>
      </c>
      <c r="AD1302" s="8" t="b">
        <v>0</v>
      </c>
      <c r="AE1302" s="8" t="b">
        <v>0</v>
      </c>
      <c r="AF1302" s="8" t="b">
        <v>0</v>
      </c>
      <c r="AG1302" s="8" t="b">
        <v>0</v>
      </c>
      <c r="AH1302" s="8" t="b">
        <v>0</v>
      </c>
      <c r="AI1302" s="8" t="b">
        <v>0</v>
      </c>
      <c r="AJ1302" s="8" t="b">
        <v>0</v>
      </c>
      <c r="AK1302" s="8" t="b">
        <v>0</v>
      </c>
      <c r="AL1302" s="8" t="b">
        <v>0</v>
      </c>
    </row>
    <row r="1303" spans="1:41" ht="90" customHeight="1">
      <c r="A1303" s="144"/>
      <c r="B1303" s="109"/>
      <c r="C1303" s="110"/>
      <c r="D1303" s="111" t="s">
        <v>293</v>
      </c>
      <c r="E1303" s="111"/>
      <c r="F1303" s="39" t="s">
        <v>28</v>
      </c>
      <c r="G1303" s="42">
        <f>IF(AC1303=FALSE,0,AC1303)</f>
        <v>1249.18</v>
      </c>
      <c r="H1303" s="42" t="s">
        <v>28</v>
      </c>
      <c r="I1303" s="42">
        <f>IF(AD1303=FALSE,0,AD1303)</f>
        <v>0</v>
      </c>
      <c r="J1303" s="42">
        <f>IF(AE1303=FALSE,0,AE1303)</f>
        <v>0</v>
      </c>
      <c r="K1303" s="42" t="s">
        <v>28</v>
      </c>
      <c r="L1303" s="42">
        <f>IF(AF1303=FALSE,0,AF1303)</f>
        <v>0</v>
      </c>
      <c r="M1303" s="42" t="s">
        <v>28</v>
      </c>
      <c r="N1303" s="42" t="s">
        <v>28</v>
      </c>
      <c r="O1303" s="42" t="s">
        <v>28</v>
      </c>
      <c r="P1303" s="42" t="s">
        <v>28</v>
      </c>
      <c r="Q1303" s="42">
        <f>IF(AG1303=FALSE,0,AG1303)</f>
        <v>0</v>
      </c>
      <c r="R1303" s="42" t="s">
        <v>28</v>
      </c>
      <c r="S1303" s="42">
        <f>IF(AH1303=FALSE,0,AH1303)</f>
        <v>0</v>
      </c>
      <c r="T1303" s="42" t="s">
        <v>28</v>
      </c>
      <c r="U1303" s="42">
        <f>IF(AI1303=FALSE,0,AI1303)</f>
        <v>0</v>
      </c>
      <c r="V1303" s="42">
        <f>IF(AJ1303=FALSE,0,AJ1303)</f>
        <v>0</v>
      </c>
      <c r="W1303" s="42">
        <f>IF(AK1303=FALSE,0,AK1303)</f>
        <v>0</v>
      </c>
      <c r="X1303" s="42" t="s">
        <v>28</v>
      </c>
      <c r="Y1303" s="42">
        <f>IF(AL1303=FALSE,0,AL1303)</f>
        <v>0</v>
      </c>
      <c r="Z1303" s="42" t="s">
        <v>28</v>
      </c>
      <c r="AC1303" s="8">
        <v>1249.18</v>
      </c>
      <c r="AD1303" s="8" t="b">
        <v>0</v>
      </c>
      <c r="AE1303" s="8" t="b">
        <v>0</v>
      </c>
      <c r="AF1303" s="8" t="b">
        <v>0</v>
      </c>
      <c r="AG1303" s="8" t="b">
        <v>0</v>
      </c>
      <c r="AH1303" s="8" t="b">
        <v>0</v>
      </c>
      <c r="AI1303" s="8" t="b">
        <v>0</v>
      </c>
      <c r="AJ1303" s="8" t="b">
        <v>0</v>
      </c>
      <c r="AK1303" s="8" t="b">
        <v>0</v>
      </c>
      <c r="AL1303" s="8" t="b">
        <v>0</v>
      </c>
    </row>
    <row r="1304" spans="1:41" ht="30" customHeight="1">
      <c r="A1304" s="144" t="s">
        <v>111</v>
      </c>
      <c r="B1304" s="109" t="s">
        <v>210</v>
      </c>
      <c r="C1304" s="110">
        <v>3153.81</v>
      </c>
      <c r="D1304" s="109" t="s">
        <v>19</v>
      </c>
      <c r="E1304" s="47" t="s">
        <v>20</v>
      </c>
      <c r="F1304" s="39">
        <f>G1304+I1304+J1304+L1304+Q1304+S1304+U1304+V1304+W1304+Y1304+Z1304</f>
        <v>3104105.9499999997</v>
      </c>
      <c r="G1304" s="40">
        <v>0</v>
      </c>
      <c r="H1304" s="39">
        <v>0</v>
      </c>
      <c r="I1304" s="40">
        <v>0</v>
      </c>
      <c r="J1304" s="40">
        <v>0</v>
      </c>
      <c r="K1304" s="39">
        <v>0</v>
      </c>
      <c r="L1304" s="40">
        <v>2278880.0299999998</v>
      </c>
      <c r="M1304" s="39">
        <v>2278880.0299999998</v>
      </c>
      <c r="N1304" s="39">
        <v>0</v>
      </c>
      <c r="O1304" s="39">
        <v>0</v>
      </c>
      <c r="P1304" s="39">
        <v>0</v>
      </c>
      <c r="Q1304" s="40">
        <v>825225.92</v>
      </c>
      <c r="R1304" s="39">
        <v>0</v>
      </c>
      <c r="S1304" s="40">
        <v>0</v>
      </c>
      <c r="T1304" s="39">
        <v>0</v>
      </c>
      <c r="U1304" s="40">
        <v>0</v>
      </c>
      <c r="V1304" s="40">
        <v>0</v>
      </c>
      <c r="W1304" s="40">
        <v>0</v>
      </c>
      <c r="X1304" s="39">
        <v>0</v>
      </c>
      <c r="Y1304" s="40">
        <v>0</v>
      </c>
      <c r="Z1304" s="39">
        <v>0</v>
      </c>
      <c r="AA1304" s="10"/>
      <c r="AN1304" s="6">
        <f>L1304-M1304</f>
        <v>0</v>
      </c>
    </row>
    <row r="1305" spans="1:41" ht="60" customHeight="1">
      <c r="A1305" s="144"/>
      <c r="B1305" s="109"/>
      <c r="C1305" s="110"/>
      <c r="D1305" s="109"/>
      <c r="E1305" s="47" t="s">
        <v>21</v>
      </c>
      <c r="F1305" s="48">
        <v>0</v>
      </c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</row>
    <row r="1306" spans="1:41" ht="120" customHeight="1">
      <c r="A1306" s="144"/>
      <c r="B1306" s="109"/>
      <c r="C1306" s="110"/>
      <c r="D1306" s="109" t="s">
        <v>22</v>
      </c>
      <c r="E1306" s="47" t="s">
        <v>23</v>
      </c>
      <c r="F1306" s="48">
        <v>0</v>
      </c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</row>
    <row r="1307" spans="1:41" ht="30" customHeight="1">
      <c r="A1307" s="144"/>
      <c r="B1307" s="109"/>
      <c r="C1307" s="110"/>
      <c r="D1307" s="109"/>
      <c r="E1307" s="47" t="s">
        <v>24</v>
      </c>
      <c r="F1307" s="48">
        <v>0</v>
      </c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</row>
    <row r="1308" spans="1:41" ht="30" customHeight="1">
      <c r="A1308" s="144"/>
      <c r="B1308" s="109"/>
      <c r="C1308" s="110"/>
      <c r="D1308" s="109"/>
      <c r="E1308" s="47" t="s">
        <v>25</v>
      </c>
      <c r="F1308" s="48">
        <v>0</v>
      </c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</row>
    <row r="1309" spans="1:41" ht="30" customHeight="1">
      <c r="A1309" s="144"/>
      <c r="B1309" s="109"/>
      <c r="C1309" s="110"/>
      <c r="D1309" s="109"/>
      <c r="E1309" s="47" t="s">
        <v>26</v>
      </c>
      <c r="F1309" s="48">
        <v>0</v>
      </c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</row>
    <row r="1310" spans="1:41" s="3" customFormat="1" ht="30" customHeight="1">
      <c r="A1310" s="144"/>
      <c r="B1310" s="109"/>
      <c r="C1310" s="110"/>
      <c r="D1310" s="111" t="s">
        <v>27</v>
      </c>
      <c r="E1310" s="111"/>
      <c r="F1310" s="39">
        <f>F1304+F1305+F1306+F1307+F1308+F1309</f>
        <v>3104105.9499999997</v>
      </c>
      <c r="G1310" s="39">
        <f t="shared" ref="G1310:Z1310" si="453">G1304+G1305+G1306+G1307+G1308+G1309</f>
        <v>0</v>
      </c>
      <c r="H1310" s="39">
        <f t="shared" si="453"/>
        <v>0</v>
      </c>
      <c r="I1310" s="39">
        <f t="shared" si="453"/>
        <v>0</v>
      </c>
      <c r="J1310" s="39">
        <f t="shared" si="453"/>
        <v>0</v>
      </c>
      <c r="K1310" s="39">
        <f t="shared" si="453"/>
        <v>0</v>
      </c>
      <c r="L1310" s="39">
        <f t="shared" si="453"/>
        <v>2278880.0299999998</v>
      </c>
      <c r="M1310" s="39">
        <f t="shared" si="453"/>
        <v>2278880.0299999998</v>
      </c>
      <c r="N1310" s="39">
        <f t="shared" si="453"/>
        <v>0</v>
      </c>
      <c r="O1310" s="39">
        <f t="shared" si="453"/>
        <v>0</v>
      </c>
      <c r="P1310" s="39">
        <f t="shared" si="453"/>
        <v>0</v>
      </c>
      <c r="Q1310" s="39">
        <f t="shared" si="453"/>
        <v>825225.92</v>
      </c>
      <c r="R1310" s="39">
        <f t="shared" si="453"/>
        <v>0</v>
      </c>
      <c r="S1310" s="39">
        <f t="shared" si="453"/>
        <v>0</v>
      </c>
      <c r="T1310" s="39">
        <f t="shared" si="453"/>
        <v>0</v>
      </c>
      <c r="U1310" s="39">
        <f t="shared" si="453"/>
        <v>0</v>
      </c>
      <c r="V1310" s="39">
        <f t="shared" si="453"/>
        <v>0</v>
      </c>
      <c r="W1310" s="39">
        <f t="shared" si="453"/>
        <v>0</v>
      </c>
      <c r="X1310" s="39">
        <f t="shared" si="453"/>
        <v>0</v>
      </c>
      <c r="Y1310" s="39">
        <f t="shared" si="453"/>
        <v>0</v>
      </c>
      <c r="Z1310" s="39">
        <f t="shared" si="453"/>
        <v>0</v>
      </c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N1310" s="6">
        <f>L1310-M1310</f>
        <v>0</v>
      </c>
      <c r="AO1310" s="14"/>
    </row>
    <row r="1311" spans="1:41" ht="75" customHeight="1">
      <c r="A1311" s="144"/>
      <c r="B1311" s="109"/>
      <c r="C1311" s="110"/>
      <c r="D1311" s="111" t="s">
        <v>292</v>
      </c>
      <c r="E1311" s="111"/>
      <c r="F1311" s="41">
        <f>ROUND(F1310/C1304,2)</f>
        <v>984.24</v>
      </c>
      <c r="G1311" s="41">
        <f>ROUND(G1310/C1304,2)</f>
        <v>0</v>
      </c>
      <c r="H1311" s="41">
        <f>ROUND(H1310/C1304,2)</f>
        <v>0</v>
      </c>
      <c r="I1311" s="41">
        <f>ROUND(I1310/C1304,2)</f>
        <v>0</v>
      </c>
      <c r="J1311" s="41">
        <f>ROUND(J1310/C1304,2)</f>
        <v>0</v>
      </c>
      <c r="K1311" s="41">
        <f>ROUND(K1310/C1304,2)</f>
        <v>0</v>
      </c>
      <c r="L1311" s="41">
        <f>ROUND(L1310/C1304,2)</f>
        <v>722.58</v>
      </c>
      <c r="M1311" s="41">
        <f>ROUND(M1310/C1304,2)</f>
        <v>722.58</v>
      </c>
      <c r="N1311" s="41">
        <f>ROUND(N1310/C1304,2)</f>
        <v>0</v>
      </c>
      <c r="O1311" s="41">
        <f>ROUND(O1310/C1304,2)</f>
        <v>0</v>
      </c>
      <c r="P1311" s="41">
        <f>ROUND(P1310/C1304,2)</f>
        <v>0</v>
      </c>
      <c r="Q1311" s="41">
        <f>ROUND(Q1310/C1304,2)</f>
        <v>261.66000000000003</v>
      </c>
      <c r="R1311" s="41">
        <f>ROUND(R1310/C1304,2)</f>
        <v>0</v>
      </c>
      <c r="S1311" s="41">
        <f>ROUND(S1310/C1304,2)</f>
        <v>0</v>
      </c>
      <c r="T1311" s="41">
        <f>ROUND(T1310/C1304,2)</f>
        <v>0</v>
      </c>
      <c r="U1311" s="41">
        <f>ROUND(U1310/C1304,2)</f>
        <v>0</v>
      </c>
      <c r="V1311" s="41">
        <f>ROUND(V1310/C1304,2)</f>
        <v>0</v>
      </c>
      <c r="W1311" s="41">
        <f>ROUND(W1310/C1304,2)</f>
        <v>0</v>
      </c>
      <c r="X1311" s="41">
        <f>ROUND(X1310/C1304,2)</f>
        <v>0</v>
      </c>
      <c r="Y1311" s="41">
        <f>ROUND(Y1310/C1304,2)</f>
        <v>0</v>
      </c>
      <c r="Z1311" s="41">
        <f>ROUND(Z1310/C1304,2)</f>
        <v>0</v>
      </c>
      <c r="AC1311" s="8" t="b">
        <v>0</v>
      </c>
      <c r="AD1311" s="8" t="b">
        <v>0</v>
      </c>
      <c r="AE1311" s="8" t="b">
        <v>0</v>
      </c>
      <c r="AF1311" s="8" t="b">
        <v>0</v>
      </c>
      <c r="AG1311" s="8" t="b">
        <v>0</v>
      </c>
      <c r="AH1311" s="8" t="b">
        <v>0</v>
      </c>
      <c r="AI1311" s="8" t="b">
        <v>0</v>
      </c>
      <c r="AJ1311" s="8" t="b">
        <v>0</v>
      </c>
      <c r="AK1311" s="8" t="b">
        <v>0</v>
      </c>
      <c r="AL1311" s="8" t="b">
        <v>0</v>
      </c>
    </row>
    <row r="1312" spans="1:41" ht="90" customHeight="1">
      <c r="A1312" s="144"/>
      <c r="B1312" s="109"/>
      <c r="C1312" s="110"/>
      <c r="D1312" s="111" t="s">
        <v>293</v>
      </c>
      <c r="E1312" s="111"/>
      <c r="F1312" s="39" t="s">
        <v>28</v>
      </c>
      <c r="G1312" s="42">
        <f>IF(AC1312=FALSE,0,AC1312)</f>
        <v>0</v>
      </c>
      <c r="H1312" s="42" t="s">
        <v>28</v>
      </c>
      <c r="I1312" s="42">
        <f>IF(AD1312=FALSE,0,AD1312)</f>
        <v>0</v>
      </c>
      <c r="J1312" s="42">
        <f>IF(AE1312=FALSE,0,AE1312)</f>
        <v>0</v>
      </c>
      <c r="K1312" s="42" t="s">
        <v>28</v>
      </c>
      <c r="L1312" s="42">
        <f>IF(AF1312=FALSE,0,AF1312)</f>
        <v>722.58</v>
      </c>
      <c r="M1312" s="42" t="s">
        <v>28</v>
      </c>
      <c r="N1312" s="42" t="s">
        <v>28</v>
      </c>
      <c r="O1312" s="42" t="s">
        <v>28</v>
      </c>
      <c r="P1312" s="42" t="s">
        <v>28</v>
      </c>
      <c r="Q1312" s="42">
        <f>IF(AG1312=FALSE,0,AG1312)</f>
        <v>261.66000000000003</v>
      </c>
      <c r="R1312" s="42" t="s">
        <v>28</v>
      </c>
      <c r="S1312" s="42">
        <f>IF(AH1312=FALSE,0,AH1312)</f>
        <v>0</v>
      </c>
      <c r="T1312" s="42" t="s">
        <v>28</v>
      </c>
      <c r="U1312" s="42">
        <f>IF(AI1312=FALSE,0,AI1312)</f>
        <v>0</v>
      </c>
      <c r="V1312" s="42">
        <f>IF(AJ1312=FALSE,0,AJ1312)</f>
        <v>0</v>
      </c>
      <c r="W1312" s="42">
        <f>IF(AK1312=FALSE,0,AK1312)</f>
        <v>0</v>
      </c>
      <c r="X1312" s="42" t="s">
        <v>28</v>
      </c>
      <c r="Y1312" s="42">
        <f>IF(AL1312=FALSE,0,AL1312)</f>
        <v>0</v>
      </c>
      <c r="Z1312" s="42" t="s">
        <v>28</v>
      </c>
      <c r="AC1312" s="8" t="b">
        <v>0</v>
      </c>
      <c r="AD1312" s="8" t="b">
        <v>0</v>
      </c>
      <c r="AE1312" s="8" t="b">
        <v>0</v>
      </c>
      <c r="AF1312" s="8">
        <v>722.58</v>
      </c>
      <c r="AG1312" s="8">
        <v>261.66000000000003</v>
      </c>
      <c r="AH1312" s="8" t="b">
        <v>0</v>
      </c>
      <c r="AI1312" s="8" t="b">
        <v>0</v>
      </c>
      <c r="AJ1312" s="8" t="b">
        <v>0</v>
      </c>
      <c r="AK1312" s="8" t="b">
        <v>0</v>
      </c>
      <c r="AL1312" s="8" t="b">
        <v>0</v>
      </c>
    </row>
    <row r="1313" spans="1:41" ht="30" customHeight="1">
      <c r="A1313" s="144" t="s">
        <v>112</v>
      </c>
      <c r="B1313" s="109" t="s">
        <v>211</v>
      </c>
      <c r="C1313" s="110">
        <v>3206.2</v>
      </c>
      <c r="D1313" s="109" t="s">
        <v>19</v>
      </c>
      <c r="E1313" s="47" t="s">
        <v>20</v>
      </c>
      <c r="F1313" s="39">
        <f>G1313+I1313+J1313+L1313+Q1313+S1313+U1313+V1313+W1313+Y1313+Z1313</f>
        <v>2088133.94</v>
      </c>
      <c r="G1313" s="40">
        <v>0</v>
      </c>
      <c r="H1313" s="39">
        <v>0</v>
      </c>
      <c r="I1313" s="40">
        <v>0</v>
      </c>
      <c r="J1313" s="40">
        <v>2088133.94</v>
      </c>
      <c r="K1313" s="39">
        <v>50000</v>
      </c>
      <c r="L1313" s="40">
        <v>0</v>
      </c>
      <c r="M1313" s="39">
        <v>0</v>
      </c>
      <c r="N1313" s="39">
        <v>0</v>
      </c>
      <c r="O1313" s="39">
        <v>0</v>
      </c>
      <c r="P1313" s="39">
        <v>0</v>
      </c>
      <c r="Q1313" s="40">
        <v>0</v>
      </c>
      <c r="R1313" s="39">
        <v>0</v>
      </c>
      <c r="S1313" s="40">
        <v>0</v>
      </c>
      <c r="T1313" s="39">
        <v>0</v>
      </c>
      <c r="U1313" s="40">
        <v>0</v>
      </c>
      <c r="V1313" s="40">
        <v>0</v>
      </c>
      <c r="W1313" s="40">
        <v>0</v>
      </c>
      <c r="X1313" s="39">
        <v>0</v>
      </c>
      <c r="Y1313" s="40">
        <v>0</v>
      </c>
      <c r="Z1313" s="39">
        <v>0</v>
      </c>
      <c r="AN1313" s="6">
        <f>L1313-M1313</f>
        <v>0</v>
      </c>
    </row>
    <row r="1314" spans="1:41" ht="60" customHeight="1">
      <c r="A1314" s="144"/>
      <c r="B1314" s="109"/>
      <c r="C1314" s="110"/>
      <c r="D1314" s="109"/>
      <c r="E1314" s="47" t="s">
        <v>21</v>
      </c>
      <c r="F1314" s="48">
        <v>0</v>
      </c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</row>
    <row r="1315" spans="1:41" ht="120" customHeight="1">
      <c r="A1315" s="144"/>
      <c r="B1315" s="109"/>
      <c r="C1315" s="110"/>
      <c r="D1315" s="109" t="s">
        <v>22</v>
      </c>
      <c r="E1315" s="47" t="s">
        <v>23</v>
      </c>
      <c r="F1315" s="48">
        <v>0</v>
      </c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</row>
    <row r="1316" spans="1:41" ht="30" customHeight="1">
      <c r="A1316" s="144"/>
      <c r="B1316" s="109"/>
      <c r="C1316" s="110"/>
      <c r="D1316" s="109"/>
      <c r="E1316" s="47" t="s">
        <v>24</v>
      </c>
      <c r="F1316" s="48">
        <v>0</v>
      </c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</row>
    <row r="1317" spans="1:41" ht="30" customHeight="1">
      <c r="A1317" s="144"/>
      <c r="B1317" s="109"/>
      <c r="C1317" s="110"/>
      <c r="D1317" s="109"/>
      <c r="E1317" s="47" t="s">
        <v>25</v>
      </c>
      <c r="F1317" s="48">
        <v>0</v>
      </c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</row>
    <row r="1318" spans="1:41" ht="30" customHeight="1">
      <c r="A1318" s="144"/>
      <c r="B1318" s="109"/>
      <c r="C1318" s="110"/>
      <c r="D1318" s="109"/>
      <c r="E1318" s="47" t="s">
        <v>26</v>
      </c>
      <c r="F1318" s="48">
        <v>0</v>
      </c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</row>
    <row r="1319" spans="1:41" s="3" customFormat="1" ht="30" customHeight="1">
      <c r="A1319" s="144"/>
      <c r="B1319" s="109"/>
      <c r="C1319" s="110"/>
      <c r="D1319" s="111" t="s">
        <v>27</v>
      </c>
      <c r="E1319" s="111"/>
      <c r="F1319" s="39">
        <f>F1313+F1314+F1315+F1316+F1317+F1318</f>
        <v>2088133.94</v>
      </c>
      <c r="G1319" s="39">
        <f t="shared" ref="G1319:Z1319" si="454">G1313+G1314+G1315+G1316+G1317+G1318</f>
        <v>0</v>
      </c>
      <c r="H1319" s="39">
        <f t="shared" si="454"/>
        <v>0</v>
      </c>
      <c r="I1319" s="39">
        <f t="shared" si="454"/>
        <v>0</v>
      </c>
      <c r="J1319" s="39">
        <f t="shared" si="454"/>
        <v>2088133.94</v>
      </c>
      <c r="K1319" s="39">
        <f t="shared" si="454"/>
        <v>50000</v>
      </c>
      <c r="L1319" s="39">
        <f t="shared" si="454"/>
        <v>0</v>
      </c>
      <c r="M1319" s="39">
        <f t="shared" si="454"/>
        <v>0</v>
      </c>
      <c r="N1319" s="39">
        <f t="shared" si="454"/>
        <v>0</v>
      </c>
      <c r="O1319" s="39">
        <f t="shared" si="454"/>
        <v>0</v>
      </c>
      <c r="P1319" s="39">
        <f t="shared" si="454"/>
        <v>0</v>
      </c>
      <c r="Q1319" s="39">
        <f t="shared" si="454"/>
        <v>0</v>
      </c>
      <c r="R1319" s="39">
        <f t="shared" si="454"/>
        <v>0</v>
      </c>
      <c r="S1319" s="39">
        <f t="shared" si="454"/>
        <v>0</v>
      </c>
      <c r="T1319" s="39">
        <f t="shared" si="454"/>
        <v>0</v>
      </c>
      <c r="U1319" s="39">
        <f t="shared" si="454"/>
        <v>0</v>
      </c>
      <c r="V1319" s="39">
        <f t="shared" si="454"/>
        <v>0</v>
      </c>
      <c r="W1319" s="39">
        <f t="shared" si="454"/>
        <v>0</v>
      </c>
      <c r="X1319" s="39">
        <f t="shared" si="454"/>
        <v>0</v>
      </c>
      <c r="Y1319" s="39">
        <f t="shared" si="454"/>
        <v>0</v>
      </c>
      <c r="Z1319" s="39">
        <f t="shared" si="454"/>
        <v>0</v>
      </c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N1319" s="6">
        <f>L1319-M1319</f>
        <v>0</v>
      </c>
      <c r="AO1319" s="14"/>
    </row>
    <row r="1320" spans="1:41" s="4" customFormat="1" ht="75" customHeight="1">
      <c r="A1320" s="144"/>
      <c r="B1320" s="109"/>
      <c r="C1320" s="110"/>
      <c r="D1320" s="111" t="s">
        <v>292</v>
      </c>
      <c r="E1320" s="111"/>
      <c r="F1320" s="41">
        <f>ROUND(F1319/C1313,2)</f>
        <v>651.28</v>
      </c>
      <c r="G1320" s="41">
        <f>ROUND(G1319/C1313,2)</f>
        <v>0</v>
      </c>
      <c r="H1320" s="41">
        <f>ROUND(H1319/C1313,2)</f>
        <v>0</v>
      </c>
      <c r="I1320" s="41">
        <f>ROUND(I1319/C1313,2)</f>
        <v>0</v>
      </c>
      <c r="J1320" s="41">
        <f>ROUND(J1319/C1313,2)</f>
        <v>651.28</v>
      </c>
      <c r="K1320" s="41">
        <f>ROUND(K1319/C1313,2)</f>
        <v>15.59</v>
      </c>
      <c r="L1320" s="41">
        <f>ROUND(L1319/C1313,2)</f>
        <v>0</v>
      </c>
      <c r="M1320" s="41">
        <f>ROUND(M1319/C1313,2)</f>
        <v>0</v>
      </c>
      <c r="N1320" s="41">
        <f>ROUND(N1319/C1313,2)</f>
        <v>0</v>
      </c>
      <c r="O1320" s="41">
        <f>ROUND(O1319/C1313,2)</f>
        <v>0</v>
      </c>
      <c r="P1320" s="41">
        <f>ROUND(P1319/C1313,2)</f>
        <v>0</v>
      </c>
      <c r="Q1320" s="41">
        <f>ROUND(Q1319/C1313,2)</f>
        <v>0</v>
      </c>
      <c r="R1320" s="41">
        <f>ROUND(R1319/C1313,2)</f>
        <v>0</v>
      </c>
      <c r="S1320" s="41">
        <f>ROUND(S1319/C1313,2)</f>
        <v>0</v>
      </c>
      <c r="T1320" s="41">
        <f>ROUND(T1319/C1313,2)</f>
        <v>0</v>
      </c>
      <c r="U1320" s="41">
        <f>ROUND(U1319/C1313,2)</f>
        <v>0</v>
      </c>
      <c r="V1320" s="41">
        <f>ROUND(V1319/C1313,2)</f>
        <v>0</v>
      </c>
      <c r="W1320" s="41">
        <f>ROUND(W1319/C1313,2)</f>
        <v>0</v>
      </c>
      <c r="X1320" s="41">
        <f>ROUND(X1319/C1313,2)</f>
        <v>0</v>
      </c>
      <c r="Y1320" s="41">
        <f>ROUND(Y1319/C1313,2)</f>
        <v>0</v>
      </c>
      <c r="Z1320" s="41">
        <f>ROUND(Z1319/C1313,2)</f>
        <v>0</v>
      </c>
      <c r="AA1320" s="2"/>
      <c r="AB1320" s="2"/>
      <c r="AC1320" s="8" t="b">
        <v>0</v>
      </c>
      <c r="AD1320" s="8" t="b">
        <v>0</v>
      </c>
      <c r="AE1320" s="8" t="b">
        <v>0</v>
      </c>
      <c r="AF1320" s="8" t="b">
        <v>0</v>
      </c>
      <c r="AG1320" s="8" t="b">
        <v>0</v>
      </c>
      <c r="AH1320" s="8" t="b">
        <v>0</v>
      </c>
      <c r="AI1320" s="8" t="b">
        <v>0</v>
      </c>
      <c r="AJ1320" s="8" t="b">
        <v>0</v>
      </c>
      <c r="AK1320" s="8" t="b">
        <v>0</v>
      </c>
      <c r="AL1320" s="8" t="b">
        <v>0</v>
      </c>
    </row>
    <row r="1321" spans="1:41" s="4" customFormat="1" ht="90" customHeight="1">
      <c r="A1321" s="144"/>
      <c r="B1321" s="109"/>
      <c r="C1321" s="110"/>
      <c r="D1321" s="111" t="s">
        <v>293</v>
      </c>
      <c r="E1321" s="111"/>
      <c r="F1321" s="39" t="s">
        <v>28</v>
      </c>
      <c r="G1321" s="42">
        <f>IF(AC1321=FALSE,0,AC1321)</f>
        <v>0</v>
      </c>
      <c r="H1321" s="42" t="s">
        <v>28</v>
      </c>
      <c r="I1321" s="42">
        <f>IF(AD1321=FALSE,0,AD1321)</f>
        <v>0</v>
      </c>
      <c r="J1321" s="42">
        <f>IF(AE1321=FALSE,0,AE1321)</f>
        <v>651.28</v>
      </c>
      <c r="K1321" s="42" t="s">
        <v>28</v>
      </c>
      <c r="L1321" s="42">
        <f>IF(AF1321=FALSE,0,AF1321)</f>
        <v>0</v>
      </c>
      <c r="M1321" s="42" t="s">
        <v>28</v>
      </c>
      <c r="N1321" s="42" t="s">
        <v>28</v>
      </c>
      <c r="O1321" s="42" t="s">
        <v>28</v>
      </c>
      <c r="P1321" s="42" t="s">
        <v>28</v>
      </c>
      <c r="Q1321" s="42">
        <f>IF(AG1321=FALSE,0,AG1321)</f>
        <v>0</v>
      </c>
      <c r="R1321" s="42" t="s">
        <v>28</v>
      </c>
      <c r="S1321" s="42">
        <f>IF(AH1321=FALSE,0,AH1321)</f>
        <v>0</v>
      </c>
      <c r="T1321" s="42" t="s">
        <v>28</v>
      </c>
      <c r="U1321" s="42">
        <f>IF(AI1321=FALSE,0,AI1321)</f>
        <v>0</v>
      </c>
      <c r="V1321" s="42">
        <f>IF(AJ1321=FALSE,0,AJ1321)</f>
        <v>0</v>
      </c>
      <c r="W1321" s="42">
        <f>IF(AK1321=FALSE,0,AK1321)</f>
        <v>0</v>
      </c>
      <c r="X1321" s="42" t="s">
        <v>28</v>
      </c>
      <c r="Y1321" s="42">
        <f>IF(AL1321=FALSE,0,AL1321)</f>
        <v>0</v>
      </c>
      <c r="Z1321" s="42" t="s">
        <v>28</v>
      </c>
      <c r="AA1321" s="2"/>
      <c r="AB1321" s="2"/>
      <c r="AC1321" s="8" t="b">
        <v>0</v>
      </c>
      <c r="AD1321" s="8" t="b">
        <v>0</v>
      </c>
      <c r="AE1321" s="8">
        <v>651.28</v>
      </c>
      <c r="AF1321" s="8" t="b">
        <v>0</v>
      </c>
      <c r="AG1321" s="8" t="b">
        <v>0</v>
      </c>
      <c r="AH1321" s="8" t="b">
        <v>0</v>
      </c>
      <c r="AI1321" s="8" t="b">
        <v>0</v>
      </c>
      <c r="AJ1321" s="8" t="b">
        <v>0</v>
      </c>
      <c r="AK1321" s="8" t="b">
        <v>0</v>
      </c>
      <c r="AL1321" s="8" t="b">
        <v>0</v>
      </c>
    </row>
    <row r="1322" spans="1:41" ht="30" customHeight="1">
      <c r="A1322" s="144" t="s">
        <v>132</v>
      </c>
      <c r="B1322" s="109" t="s">
        <v>212</v>
      </c>
      <c r="C1322" s="110">
        <v>2544.66</v>
      </c>
      <c r="D1322" s="109" t="s">
        <v>19</v>
      </c>
      <c r="E1322" s="47" t="s">
        <v>20</v>
      </c>
      <c r="F1322" s="39">
        <f>G1322+I1322+J1322+L1322+Q1322+S1322+U1322+V1322+W1322+Y1322+Z1322</f>
        <v>2504556.1584000001</v>
      </c>
      <c r="G1322" s="40">
        <v>0</v>
      </c>
      <c r="H1322" s="39">
        <v>0</v>
      </c>
      <c r="I1322" s="40">
        <v>0</v>
      </c>
      <c r="J1322" s="40">
        <v>0</v>
      </c>
      <c r="K1322" s="39">
        <v>0</v>
      </c>
      <c r="L1322" s="40">
        <f>M1322</f>
        <v>1838720.4228000001</v>
      </c>
      <c r="M1322" s="39">
        <f>C1322*L1330</f>
        <v>1838720.4228000001</v>
      </c>
      <c r="N1322" s="39">
        <v>350000</v>
      </c>
      <c r="O1322" s="39">
        <v>0</v>
      </c>
      <c r="P1322" s="39">
        <v>0</v>
      </c>
      <c r="Q1322" s="40">
        <f>C1322*Q1330</f>
        <v>665835.73560000001</v>
      </c>
      <c r="R1322" s="39">
        <v>250000</v>
      </c>
      <c r="S1322" s="40">
        <v>0</v>
      </c>
      <c r="T1322" s="39">
        <v>0</v>
      </c>
      <c r="U1322" s="40">
        <v>0</v>
      </c>
      <c r="V1322" s="40">
        <v>0</v>
      </c>
      <c r="W1322" s="40">
        <v>0</v>
      </c>
      <c r="X1322" s="39">
        <v>0</v>
      </c>
      <c r="Y1322" s="40">
        <v>0</v>
      </c>
      <c r="Z1322" s="39">
        <v>0</v>
      </c>
      <c r="AN1322" s="6">
        <f>L1322-M1322</f>
        <v>0</v>
      </c>
    </row>
    <row r="1323" spans="1:41" ht="60" customHeight="1">
      <c r="A1323" s="144"/>
      <c r="B1323" s="109"/>
      <c r="C1323" s="110"/>
      <c r="D1323" s="109"/>
      <c r="E1323" s="47" t="s">
        <v>21</v>
      </c>
      <c r="F1323" s="48">
        <v>0</v>
      </c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</row>
    <row r="1324" spans="1:41" ht="120" customHeight="1">
      <c r="A1324" s="144"/>
      <c r="B1324" s="109"/>
      <c r="C1324" s="110"/>
      <c r="D1324" s="109" t="s">
        <v>22</v>
      </c>
      <c r="E1324" s="47" t="s">
        <v>23</v>
      </c>
      <c r="F1324" s="48">
        <v>0</v>
      </c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</row>
    <row r="1325" spans="1:41" ht="30" customHeight="1">
      <c r="A1325" s="144"/>
      <c r="B1325" s="109"/>
      <c r="C1325" s="110"/>
      <c r="D1325" s="109"/>
      <c r="E1325" s="47" t="s">
        <v>24</v>
      </c>
      <c r="F1325" s="48">
        <v>0</v>
      </c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</row>
    <row r="1326" spans="1:41" ht="30" customHeight="1">
      <c r="A1326" s="144"/>
      <c r="B1326" s="109"/>
      <c r="C1326" s="110"/>
      <c r="D1326" s="109"/>
      <c r="E1326" s="47" t="s">
        <v>25</v>
      </c>
      <c r="F1326" s="48">
        <v>0</v>
      </c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</row>
    <row r="1327" spans="1:41" ht="30" customHeight="1">
      <c r="A1327" s="144"/>
      <c r="B1327" s="109"/>
      <c r="C1327" s="110"/>
      <c r="D1327" s="109"/>
      <c r="E1327" s="47" t="s">
        <v>26</v>
      </c>
      <c r="F1327" s="48">
        <v>0</v>
      </c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</row>
    <row r="1328" spans="1:41" ht="30" customHeight="1">
      <c r="A1328" s="144"/>
      <c r="B1328" s="109"/>
      <c r="C1328" s="110"/>
      <c r="D1328" s="111" t="s">
        <v>27</v>
      </c>
      <c r="E1328" s="111"/>
      <c r="F1328" s="39">
        <f>F1322+F1323+F1324+F1325+F1326+F1327</f>
        <v>2504556.1584000001</v>
      </c>
      <c r="G1328" s="39">
        <f t="shared" ref="G1328:Z1328" si="455">G1322+G1323+G1324+G1325+G1326+G1327</f>
        <v>0</v>
      </c>
      <c r="H1328" s="39">
        <f t="shared" si="455"/>
        <v>0</v>
      </c>
      <c r="I1328" s="39">
        <f t="shared" si="455"/>
        <v>0</v>
      </c>
      <c r="J1328" s="39">
        <f t="shared" si="455"/>
        <v>0</v>
      </c>
      <c r="K1328" s="39">
        <f t="shared" si="455"/>
        <v>0</v>
      </c>
      <c r="L1328" s="39">
        <f t="shared" si="455"/>
        <v>1838720.4228000001</v>
      </c>
      <c r="M1328" s="39">
        <f t="shared" si="455"/>
        <v>1838720.4228000001</v>
      </c>
      <c r="N1328" s="39">
        <f t="shared" si="455"/>
        <v>350000</v>
      </c>
      <c r="O1328" s="39">
        <f t="shared" si="455"/>
        <v>0</v>
      </c>
      <c r="P1328" s="39">
        <f t="shared" si="455"/>
        <v>0</v>
      </c>
      <c r="Q1328" s="39">
        <f t="shared" si="455"/>
        <v>665835.73560000001</v>
      </c>
      <c r="R1328" s="39">
        <f t="shared" si="455"/>
        <v>250000</v>
      </c>
      <c r="S1328" s="39">
        <f t="shared" si="455"/>
        <v>0</v>
      </c>
      <c r="T1328" s="39">
        <f t="shared" si="455"/>
        <v>0</v>
      </c>
      <c r="U1328" s="39">
        <f t="shared" si="455"/>
        <v>0</v>
      </c>
      <c r="V1328" s="39">
        <f t="shared" si="455"/>
        <v>0</v>
      </c>
      <c r="W1328" s="39">
        <f t="shared" si="455"/>
        <v>0</v>
      </c>
      <c r="X1328" s="39">
        <f t="shared" si="455"/>
        <v>0</v>
      </c>
      <c r="Y1328" s="39">
        <f t="shared" si="455"/>
        <v>0</v>
      </c>
      <c r="Z1328" s="39">
        <f t="shared" si="455"/>
        <v>0</v>
      </c>
      <c r="AN1328" s="6">
        <f>L1328-M1328</f>
        <v>0</v>
      </c>
      <c r="AO1328" s="14"/>
    </row>
    <row r="1329" spans="1:41" ht="75" customHeight="1">
      <c r="A1329" s="144"/>
      <c r="B1329" s="109"/>
      <c r="C1329" s="110"/>
      <c r="D1329" s="111" t="s">
        <v>292</v>
      </c>
      <c r="E1329" s="111"/>
      <c r="F1329" s="41">
        <f>ROUND(F1328/C1322,2)</f>
        <v>984.24</v>
      </c>
      <c r="G1329" s="41">
        <f>ROUND(G1328/C1322,2)</f>
        <v>0</v>
      </c>
      <c r="H1329" s="41">
        <f>ROUND(H1328/C1322,2)</f>
        <v>0</v>
      </c>
      <c r="I1329" s="41">
        <f>ROUND(I1328/C1322,2)</f>
        <v>0</v>
      </c>
      <c r="J1329" s="41">
        <f>ROUND(J1328/C1322,2)</f>
        <v>0</v>
      </c>
      <c r="K1329" s="41">
        <f>ROUND(K1328/C1322,2)</f>
        <v>0</v>
      </c>
      <c r="L1329" s="41">
        <f>ROUND(L1328/C1322,2)</f>
        <v>722.58</v>
      </c>
      <c r="M1329" s="41">
        <f>ROUND(M1328/C1322,2)</f>
        <v>722.58</v>
      </c>
      <c r="N1329" s="41">
        <f>ROUND(N1328/C1322,2)</f>
        <v>137.54</v>
      </c>
      <c r="O1329" s="41">
        <f>ROUND(O1328/C1322,2)</f>
        <v>0</v>
      </c>
      <c r="P1329" s="41">
        <f>ROUND(P1328/C1322,2)</f>
        <v>0</v>
      </c>
      <c r="Q1329" s="41">
        <f>ROUND(Q1328/C1322,2)</f>
        <v>261.66000000000003</v>
      </c>
      <c r="R1329" s="41">
        <f>ROUND(R1328/C1322,2)</f>
        <v>98.24</v>
      </c>
      <c r="S1329" s="41">
        <f>ROUND(S1328/C1322,2)</f>
        <v>0</v>
      </c>
      <c r="T1329" s="41">
        <f>ROUND(T1328/C1322,2)</f>
        <v>0</v>
      </c>
      <c r="U1329" s="41">
        <f>ROUND(U1328/C1322,2)</f>
        <v>0</v>
      </c>
      <c r="V1329" s="41">
        <f>ROUND(V1328/C1322,2)</f>
        <v>0</v>
      </c>
      <c r="W1329" s="41">
        <f>ROUND(W1328/C1322,2)</f>
        <v>0</v>
      </c>
      <c r="X1329" s="41">
        <f>ROUND(X1328/C1322,2)</f>
        <v>0</v>
      </c>
      <c r="Y1329" s="41">
        <f>ROUND(Y1328/C1322,2)</f>
        <v>0</v>
      </c>
      <c r="Z1329" s="41">
        <f>ROUND(Z1328/C1322,2)</f>
        <v>0</v>
      </c>
      <c r="AC1329" s="8" t="b">
        <v>0</v>
      </c>
      <c r="AD1329" s="8" t="b">
        <v>0</v>
      </c>
      <c r="AE1329" s="8" t="b">
        <v>0</v>
      </c>
      <c r="AF1329" s="8" t="b">
        <v>0</v>
      </c>
      <c r="AG1329" s="8" t="b">
        <v>0</v>
      </c>
      <c r="AH1329" s="8" t="b">
        <v>0</v>
      </c>
      <c r="AI1329" s="8" t="b">
        <v>0</v>
      </c>
      <c r="AJ1329" s="8" t="b">
        <v>0</v>
      </c>
      <c r="AK1329" s="8" t="b">
        <v>0</v>
      </c>
      <c r="AL1329" s="8" t="b">
        <v>0</v>
      </c>
    </row>
    <row r="1330" spans="1:41" ht="90" customHeight="1">
      <c r="A1330" s="144"/>
      <c r="B1330" s="109"/>
      <c r="C1330" s="110"/>
      <c r="D1330" s="111" t="s">
        <v>293</v>
      </c>
      <c r="E1330" s="111"/>
      <c r="F1330" s="39" t="s">
        <v>28</v>
      </c>
      <c r="G1330" s="42">
        <f>IF(AC1330=FALSE,0,AC1330)</f>
        <v>0</v>
      </c>
      <c r="H1330" s="42" t="s">
        <v>28</v>
      </c>
      <c r="I1330" s="42">
        <f>IF(AD1330=FALSE,0,AD1330)</f>
        <v>0</v>
      </c>
      <c r="J1330" s="42">
        <f>IF(AE1330=FALSE,0,AE1330)</f>
        <v>0</v>
      </c>
      <c r="K1330" s="42" t="s">
        <v>28</v>
      </c>
      <c r="L1330" s="42">
        <f>361.29*2</f>
        <v>722.58</v>
      </c>
      <c r="M1330" s="42" t="s">
        <v>28</v>
      </c>
      <c r="N1330" s="42" t="s">
        <v>28</v>
      </c>
      <c r="O1330" s="42" t="s">
        <v>28</v>
      </c>
      <c r="P1330" s="42" t="s">
        <v>28</v>
      </c>
      <c r="Q1330" s="42">
        <f>130.83*2</f>
        <v>261.66000000000003</v>
      </c>
      <c r="R1330" s="42" t="s">
        <v>28</v>
      </c>
      <c r="S1330" s="42">
        <f>IF(AH1330=FALSE,0,AH1330)</f>
        <v>0</v>
      </c>
      <c r="T1330" s="42" t="s">
        <v>28</v>
      </c>
      <c r="U1330" s="42">
        <f>IF(AI1330=FALSE,0,AI1330)</f>
        <v>0</v>
      </c>
      <c r="V1330" s="42">
        <f>IF(AJ1330=FALSE,0,AJ1330)</f>
        <v>0</v>
      </c>
      <c r="W1330" s="42">
        <f>IF(AK1330=FALSE,0,AK1330)</f>
        <v>0</v>
      </c>
      <c r="X1330" s="42" t="s">
        <v>28</v>
      </c>
      <c r="Y1330" s="42">
        <f>IF(AL1330=FALSE,0,AL1330)</f>
        <v>0</v>
      </c>
      <c r="Z1330" s="42" t="s">
        <v>28</v>
      </c>
      <c r="AC1330" s="8" t="b">
        <v>0</v>
      </c>
      <c r="AD1330" s="8" t="b">
        <v>0</v>
      </c>
      <c r="AE1330" s="8" t="b">
        <v>0</v>
      </c>
      <c r="AF1330" s="8" t="b">
        <v>0</v>
      </c>
      <c r="AG1330" s="8" t="b">
        <v>0</v>
      </c>
      <c r="AH1330" s="8" t="b">
        <v>0</v>
      </c>
      <c r="AI1330" s="8" t="b">
        <v>0</v>
      </c>
      <c r="AJ1330" s="8" t="b">
        <v>0</v>
      </c>
      <c r="AK1330" s="8" t="b">
        <v>0</v>
      </c>
      <c r="AL1330" s="8" t="b">
        <v>0</v>
      </c>
    </row>
    <row r="1331" spans="1:41" ht="30" customHeight="1">
      <c r="A1331" s="144" t="s">
        <v>133</v>
      </c>
      <c r="B1331" s="109" t="s">
        <v>213</v>
      </c>
      <c r="C1331" s="110">
        <v>2630.26</v>
      </c>
      <c r="D1331" s="109" t="s">
        <v>19</v>
      </c>
      <c r="E1331" s="47" t="s">
        <v>20</v>
      </c>
      <c r="F1331" s="39">
        <f>G1331+I1331+J1331+L1331+Q1331+S1331+U1331+V1331+W1331+Y1331+Z1331</f>
        <v>2588807.1024000002</v>
      </c>
      <c r="G1331" s="40">
        <v>0</v>
      </c>
      <c r="H1331" s="39">
        <v>0</v>
      </c>
      <c r="I1331" s="40">
        <v>0</v>
      </c>
      <c r="J1331" s="40">
        <v>0</v>
      </c>
      <c r="K1331" s="39">
        <v>0</v>
      </c>
      <c r="L1331" s="40">
        <f>M1331</f>
        <v>1900573.2708000003</v>
      </c>
      <c r="M1331" s="39">
        <f>C1331*L1339</f>
        <v>1900573.2708000003</v>
      </c>
      <c r="N1331" s="39">
        <v>350000</v>
      </c>
      <c r="O1331" s="39">
        <v>0</v>
      </c>
      <c r="P1331" s="39">
        <v>0</v>
      </c>
      <c r="Q1331" s="40">
        <f>C1331*Q1339</f>
        <v>688233.83160000015</v>
      </c>
      <c r="R1331" s="39">
        <v>250000</v>
      </c>
      <c r="S1331" s="40">
        <v>0</v>
      </c>
      <c r="T1331" s="39">
        <v>0</v>
      </c>
      <c r="U1331" s="40">
        <v>0</v>
      </c>
      <c r="V1331" s="40">
        <v>0</v>
      </c>
      <c r="W1331" s="40">
        <v>0</v>
      </c>
      <c r="X1331" s="39">
        <v>0</v>
      </c>
      <c r="Y1331" s="40">
        <v>0</v>
      </c>
      <c r="Z1331" s="39">
        <v>0</v>
      </c>
      <c r="AN1331" s="6">
        <f>L1331-M1331</f>
        <v>0</v>
      </c>
    </row>
    <row r="1332" spans="1:41" ht="60" customHeight="1">
      <c r="A1332" s="144"/>
      <c r="B1332" s="109"/>
      <c r="C1332" s="110"/>
      <c r="D1332" s="109"/>
      <c r="E1332" s="47" t="s">
        <v>21</v>
      </c>
      <c r="F1332" s="48">
        <v>0</v>
      </c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</row>
    <row r="1333" spans="1:41" ht="120" customHeight="1">
      <c r="A1333" s="144"/>
      <c r="B1333" s="109"/>
      <c r="C1333" s="110"/>
      <c r="D1333" s="109" t="s">
        <v>22</v>
      </c>
      <c r="E1333" s="47" t="s">
        <v>23</v>
      </c>
      <c r="F1333" s="48">
        <v>0</v>
      </c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</row>
    <row r="1334" spans="1:41" ht="30" customHeight="1">
      <c r="A1334" s="144"/>
      <c r="B1334" s="109"/>
      <c r="C1334" s="110"/>
      <c r="D1334" s="109"/>
      <c r="E1334" s="47" t="s">
        <v>24</v>
      </c>
      <c r="F1334" s="48">
        <v>0</v>
      </c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</row>
    <row r="1335" spans="1:41" ht="30" customHeight="1">
      <c r="A1335" s="144"/>
      <c r="B1335" s="109"/>
      <c r="C1335" s="110"/>
      <c r="D1335" s="109"/>
      <c r="E1335" s="47" t="s">
        <v>25</v>
      </c>
      <c r="F1335" s="48">
        <v>0</v>
      </c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</row>
    <row r="1336" spans="1:41" ht="30" customHeight="1">
      <c r="A1336" s="144"/>
      <c r="B1336" s="109"/>
      <c r="C1336" s="110"/>
      <c r="D1336" s="109"/>
      <c r="E1336" s="47" t="s">
        <v>26</v>
      </c>
      <c r="F1336" s="48">
        <v>0</v>
      </c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</row>
    <row r="1337" spans="1:41" ht="30" customHeight="1">
      <c r="A1337" s="144"/>
      <c r="B1337" s="109"/>
      <c r="C1337" s="110"/>
      <c r="D1337" s="111" t="s">
        <v>27</v>
      </c>
      <c r="E1337" s="111"/>
      <c r="F1337" s="39">
        <f>F1331+F1332+F1333+F1334+F1335+F1336</f>
        <v>2588807.1024000002</v>
      </c>
      <c r="G1337" s="39">
        <f t="shared" ref="G1337:Z1337" si="456">G1331+G1332+G1333+G1334+G1335+G1336</f>
        <v>0</v>
      </c>
      <c r="H1337" s="39">
        <f t="shared" si="456"/>
        <v>0</v>
      </c>
      <c r="I1337" s="39">
        <f t="shared" si="456"/>
        <v>0</v>
      </c>
      <c r="J1337" s="39">
        <f t="shared" si="456"/>
        <v>0</v>
      </c>
      <c r="K1337" s="39">
        <f t="shared" si="456"/>
        <v>0</v>
      </c>
      <c r="L1337" s="39">
        <f t="shared" si="456"/>
        <v>1900573.2708000003</v>
      </c>
      <c r="M1337" s="39">
        <f t="shared" si="456"/>
        <v>1900573.2708000003</v>
      </c>
      <c r="N1337" s="39">
        <f t="shared" si="456"/>
        <v>350000</v>
      </c>
      <c r="O1337" s="39">
        <f t="shared" si="456"/>
        <v>0</v>
      </c>
      <c r="P1337" s="39">
        <f t="shared" si="456"/>
        <v>0</v>
      </c>
      <c r="Q1337" s="39">
        <f t="shared" si="456"/>
        <v>688233.83160000015</v>
      </c>
      <c r="R1337" s="39">
        <f t="shared" si="456"/>
        <v>250000</v>
      </c>
      <c r="S1337" s="39">
        <f t="shared" si="456"/>
        <v>0</v>
      </c>
      <c r="T1337" s="39">
        <f t="shared" si="456"/>
        <v>0</v>
      </c>
      <c r="U1337" s="39">
        <f t="shared" si="456"/>
        <v>0</v>
      </c>
      <c r="V1337" s="39">
        <f t="shared" si="456"/>
        <v>0</v>
      </c>
      <c r="W1337" s="39">
        <f t="shared" si="456"/>
        <v>0</v>
      </c>
      <c r="X1337" s="39">
        <f t="shared" si="456"/>
        <v>0</v>
      </c>
      <c r="Y1337" s="39">
        <f t="shared" si="456"/>
        <v>0</v>
      </c>
      <c r="Z1337" s="39">
        <f t="shared" si="456"/>
        <v>0</v>
      </c>
      <c r="AN1337" s="6">
        <f>L1337-M1337</f>
        <v>0</v>
      </c>
      <c r="AO1337" s="14"/>
    </row>
    <row r="1338" spans="1:41" ht="75" customHeight="1">
      <c r="A1338" s="144"/>
      <c r="B1338" s="109"/>
      <c r="C1338" s="110"/>
      <c r="D1338" s="111" t="s">
        <v>292</v>
      </c>
      <c r="E1338" s="111"/>
      <c r="F1338" s="41">
        <f>ROUND(F1337/C1331,2)</f>
        <v>984.24</v>
      </c>
      <c r="G1338" s="41">
        <f>ROUND(G1337/C1331,2)</f>
        <v>0</v>
      </c>
      <c r="H1338" s="41">
        <f>ROUND(H1337/C1331,2)</f>
        <v>0</v>
      </c>
      <c r="I1338" s="41">
        <f>ROUND(I1337/C1331,2)</f>
        <v>0</v>
      </c>
      <c r="J1338" s="41">
        <f>ROUND(J1337/C1331,2)</f>
        <v>0</v>
      </c>
      <c r="K1338" s="41">
        <f>ROUND(K1337/C1331,2)</f>
        <v>0</v>
      </c>
      <c r="L1338" s="41">
        <f>ROUND(L1337/C1331,2)</f>
        <v>722.58</v>
      </c>
      <c r="M1338" s="41">
        <f>ROUND(M1337/C1331,2)</f>
        <v>722.58</v>
      </c>
      <c r="N1338" s="41">
        <f>ROUND(N1337/C1331,2)</f>
        <v>133.07</v>
      </c>
      <c r="O1338" s="41">
        <f>ROUND(O1337/C1331,2)</f>
        <v>0</v>
      </c>
      <c r="P1338" s="41">
        <f>ROUND(P1337/C1331,2)</f>
        <v>0</v>
      </c>
      <c r="Q1338" s="41">
        <f>ROUND(Q1337/C1331,2)</f>
        <v>261.66000000000003</v>
      </c>
      <c r="R1338" s="41">
        <f>ROUND(R1337/C1331,2)</f>
        <v>95.05</v>
      </c>
      <c r="S1338" s="41">
        <f>ROUND(S1337/C1331,2)</f>
        <v>0</v>
      </c>
      <c r="T1338" s="41">
        <f>ROUND(T1337/C1331,2)</f>
        <v>0</v>
      </c>
      <c r="U1338" s="41">
        <f>ROUND(U1337/C1331,2)</f>
        <v>0</v>
      </c>
      <c r="V1338" s="41">
        <f>ROUND(V1337/C1331,2)</f>
        <v>0</v>
      </c>
      <c r="W1338" s="41">
        <f>ROUND(W1337/C1331,2)</f>
        <v>0</v>
      </c>
      <c r="X1338" s="41">
        <f>ROUND(X1337/C1331,2)</f>
        <v>0</v>
      </c>
      <c r="Y1338" s="41">
        <f>ROUND(Y1337/C1331,2)</f>
        <v>0</v>
      </c>
      <c r="Z1338" s="41">
        <f>ROUND(Z1337/C1331,2)</f>
        <v>0</v>
      </c>
      <c r="AC1338" s="8" t="b">
        <v>0</v>
      </c>
      <c r="AD1338" s="8" t="b">
        <v>0</v>
      </c>
      <c r="AE1338" s="8" t="b">
        <v>0</v>
      </c>
      <c r="AF1338" s="8" t="b">
        <v>0</v>
      </c>
      <c r="AG1338" s="8" t="b">
        <v>0</v>
      </c>
      <c r="AH1338" s="8" t="b">
        <v>0</v>
      </c>
      <c r="AI1338" s="8" t="b">
        <v>0</v>
      </c>
      <c r="AJ1338" s="8" t="b">
        <v>0</v>
      </c>
      <c r="AK1338" s="8" t="b">
        <v>0</v>
      </c>
      <c r="AL1338" s="8" t="b">
        <v>0</v>
      </c>
    </row>
    <row r="1339" spans="1:41" ht="90" customHeight="1">
      <c r="A1339" s="144"/>
      <c r="B1339" s="109"/>
      <c r="C1339" s="110"/>
      <c r="D1339" s="111" t="s">
        <v>293</v>
      </c>
      <c r="E1339" s="111"/>
      <c r="F1339" s="39" t="s">
        <v>28</v>
      </c>
      <c r="G1339" s="42">
        <f>IF(AC1339=FALSE,0,AC1339)</f>
        <v>0</v>
      </c>
      <c r="H1339" s="42" t="s">
        <v>28</v>
      </c>
      <c r="I1339" s="42">
        <f>IF(AD1339=FALSE,0,AD1339)</f>
        <v>0</v>
      </c>
      <c r="J1339" s="42">
        <f>IF(AE1339=FALSE,0,AE1339)</f>
        <v>0</v>
      </c>
      <c r="K1339" s="42" t="s">
        <v>28</v>
      </c>
      <c r="L1339" s="42">
        <f>361.29*2</f>
        <v>722.58</v>
      </c>
      <c r="M1339" s="42" t="s">
        <v>28</v>
      </c>
      <c r="N1339" s="42" t="s">
        <v>28</v>
      </c>
      <c r="O1339" s="42" t="s">
        <v>28</v>
      </c>
      <c r="P1339" s="42" t="s">
        <v>28</v>
      </c>
      <c r="Q1339" s="42">
        <f>130.83*2</f>
        <v>261.66000000000003</v>
      </c>
      <c r="R1339" s="42" t="s">
        <v>28</v>
      </c>
      <c r="S1339" s="42">
        <f>IF(AH1339=FALSE,0,AH1339)</f>
        <v>0</v>
      </c>
      <c r="T1339" s="42" t="s">
        <v>28</v>
      </c>
      <c r="U1339" s="42">
        <f>IF(AI1339=FALSE,0,AI1339)</f>
        <v>0</v>
      </c>
      <c r="V1339" s="42">
        <f>IF(AJ1339=FALSE,0,AJ1339)</f>
        <v>0</v>
      </c>
      <c r="W1339" s="42">
        <f>IF(AK1339=FALSE,0,AK1339)</f>
        <v>0</v>
      </c>
      <c r="X1339" s="42" t="s">
        <v>28</v>
      </c>
      <c r="Y1339" s="42">
        <f>IF(AL1339=FALSE,0,AL1339)</f>
        <v>0</v>
      </c>
      <c r="Z1339" s="42" t="s">
        <v>28</v>
      </c>
      <c r="AC1339" s="8" t="b">
        <v>0</v>
      </c>
      <c r="AD1339" s="8" t="b">
        <v>0</v>
      </c>
      <c r="AE1339" s="8" t="b">
        <v>0</v>
      </c>
      <c r="AF1339" s="8" t="b">
        <v>0</v>
      </c>
      <c r="AG1339" s="8" t="b">
        <v>0</v>
      </c>
      <c r="AH1339" s="8" t="b">
        <v>0</v>
      </c>
      <c r="AI1339" s="8" t="b">
        <v>0</v>
      </c>
      <c r="AJ1339" s="8" t="b">
        <v>0</v>
      </c>
      <c r="AK1339" s="8" t="b">
        <v>0</v>
      </c>
      <c r="AL1339" s="8" t="b">
        <v>0</v>
      </c>
    </row>
    <row r="1340" spans="1:41" ht="30" customHeight="1">
      <c r="A1340" s="144" t="s">
        <v>134</v>
      </c>
      <c r="B1340" s="145" t="s">
        <v>214</v>
      </c>
      <c r="C1340" s="110">
        <v>3142.9</v>
      </c>
      <c r="D1340" s="109" t="s">
        <v>19</v>
      </c>
      <c r="E1340" s="47" t="s">
        <v>20</v>
      </c>
      <c r="F1340" s="39">
        <f>G1340+I1340+J1340+L1340+Q1340+S1340+U1340+V1340+W1340+Y1340+Z1340</f>
        <v>3926047.82</v>
      </c>
      <c r="G1340" s="40">
        <v>3926047.82</v>
      </c>
      <c r="H1340" s="39">
        <v>0</v>
      </c>
      <c r="I1340" s="40">
        <v>0</v>
      </c>
      <c r="J1340" s="40">
        <v>0</v>
      </c>
      <c r="K1340" s="39">
        <v>0</v>
      </c>
      <c r="L1340" s="40">
        <v>0</v>
      </c>
      <c r="M1340" s="39">
        <v>0</v>
      </c>
      <c r="N1340" s="39">
        <v>0</v>
      </c>
      <c r="O1340" s="39">
        <v>0</v>
      </c>
      <c r="P1340" s="39">
        <v>0</v>
      </c>
      <c r="Q1340" s="40">
        <v>0</v>
      </c>
      <c r="R1340" s="39">
        <v>0</v>
      </c>
      <c r="S1340" s="40">
        <v>0</v>
      </c>
      <c r="T1340" s="39">
        <v>0</v>
      </c>
      <c r="U1340" s="40">
        <v>0</v>
      </c>
      <c r="V1340" s="40">
        <v>0</v>
      </c>
      <c r="W1340" s="40">
        <v>0</v>
      </c>
      <c r="X1340" s="39">
        <v>0</v>
      </c>
      <c r="Y1340" s="40">
        <v>0</v>
      </c>
      <c r="Z1340" s="39">
        <v>0</v>
      </c>
      <c r="AN1340" s="6">
        <f>L1340-M1340</f>
        <v>0</v>
      </c>
    </row>
    <row r="1341" spans="1:41" ht="60" customHeight="1">
      <c r="A1341" s="144"/>
      <c r="B1341" s="146"/>
      <c r="C1341" s="110"/>
      <c r="D1341" s="109"/>
      <c r="E1341" s="47" t="s">
        <v>21</v>
      </c>
      <c r="F1341" s="39">
        <f t="shared" ref="F1341:F1345" si="457">G1341+I1341+J1341+L1341+Q1341+S1341+U1341+V1341+W1341+Y1341+Z1341</f>
        <v>0</v>
      </c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</row>
    <row r="1342" spans="1:41" ht="120" customHeight="1">
      <c r="A1342" s="144"/>
      <c r="B1342" s="146"/>
      <c r="C1342" s="110"/>
      <c r="D1342" s="109" t="s">
        <v>22</v>
      </c>
      <c r="E1342" s="47" t="s">
        <v>23</v>
      </c>
      <c r="F1342" s="39">
        <f t="shared" si="457"/>
        <v>0</v>
      </c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</row>
    <row r="1343" spans="1:41" ht="30" customHeight="1">
      <c r="A1343" s="144"/>
      <c r="B1343" s="146"/>
      <c r="C1343" s="110"/>
      <c r="D1343" s="109"/>
      <c r="E1343" s="47" t="s">
        <v>24</v>
      </c>
      <c r="F1343" s="39">
        <f t="shared" si="457"/>
        <v>0</v>
      </c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</row>
    <row r="1344" spans="1:41" ht="30" customHeight="1">
      <c r="A1344" s="144"/>
      <c r="B1344" s="146"/>
      <c r="C1344" s="110"/>
      <c r="D1344" s="109"/>
      <c r="E1344" s="47" t="s">
        <v>25</v>
      </c>
      <c r="F1344" s="39">
        <f t="shared" si="457"/>
        <v>0</v>
      </c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</row>
    <row r="1345" spans="1:41" ht="30" customHeight="1">
      <c r="A1345" s="144"/>
      <c r="B1345" s="146"/>
      <c r="C1345" s="110"/>
      <c r="D1345" s="109"/>
      <c r="E1345" s="47" t="s">
        <v>26</v>
      </c>
      <c r="F1345" s="39">
        <f t="shared" si="457"/>
        <v>0</v>
      </c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</row>
    <row r="1346" spans="1:41" ht="30" customHeight="1">
      <c r="A1346" s="144"/>
      <c r="B1346" s="146"/>
      <c r="C1346" s="110"/>
      <c r="D1346" s="111" t="s">
        <v>27</v>
      </c>
      <c r="E1346" s="111"/>
      <c r="F1346" s="39">
        <f>F1340+F1341+F1342+F1343+F1344+F1345</f>
        <v>3926047.82</v>
      </c>
      <c r="G1346" s="39">
        <f t="shared" ref="G1346:Z1346" si="458">G1340+G1341+G1342+G1343+G1344+G1345</f>
        <v>3926047.82</v>
      </c>
      <c r="H1346" s="39">
        <f t="shared" si="458"/>
        <v>0</v>
      </c>
      <c r="I1346" s="39">
        <f t="shared" si="458"/>
        <v>0</v>
      </c>
      <c r="J1346" s="39">
        <f t="shared" si="458"/>
        <v>0</v>
      </c>
      <c r="K1346" s="39">
        <f t="shared" si="458"/>
        <v>0</v>
      </c>
      <c r="L1346" s="39">
        <f t="shared" si="458"/>
        <v>0</v>
      </c>
      <c r="M1346" s="39">
        <f t="shared" si="458"/>
        <v>0</v>
      </c>
      <c r="N1346" s="39">
        <f t="shared" si="458"/>
        <v>0</v>
      </c>
      <c r="O1346" s="39">
        <f t="shared" si="458"/>
        <v>0</v>
      </c>
      <c r="P1346" s="39">
        <f t="shared" si="458"/>
        <v>0</v>
      </c>
      <c r="Q1346" s="39">
        <f t="shared" si="458"/>
        <v>0</v>
      </c>
      <c r="R1346" s="39">
        <f t="shared" si="458"/>
        <v>0</v>
      </c>
      <c r="S1346" s="39">
        <f t="shared" si="458"/>
        <v>0</v>
      </c>
      <c r="T1346" s="39">
        <f t="shared" si="458"/>
        <v>0</v>
      </c>
      <c r="U1346" s="39">
        <f t="shared" si="458"/>
        <v>0</v>
      </c>
      <c r="V1346" s="39">
        <f t="shared" si="458"/>
        <v>0</v>
      </c>
      <c r="W1346" s="39">
        <f t="shared" si="458"/>
        <v>0</v>
      </c>
      <c r="X1346" s="39">
        <f t="shared" si="458"/>
        <v>0</v>
      </c>
      <c r="Y1346" s="39">
        <f t="shared" si="458"/>
        <v>0</v>
      </c>
      <c r="Z1346" s="39">
        <f t="shared" si="458"/>
        <v>0</v>
      </c>
      <c r="AN1346" s="6">
        <f>L1346-M1346</f>
        <v>0</v>
      </c>
      <c r="AO1346" s="14"/>
    </row>
    <row r="1347" spans="1:41" ht="75" customHeight="1">
      <c r="A1347" s="144"/>
      <c r="B1347" s="146"/>
      <c r="C1347" s="110"/>
      <c r="D1347" s="111" t="s">
        <v>292</v>
      </c>
      <c r="E1347" s="111"/>
      <c r="F1347" s="41">
        <f>ROUND(F1346/C1340,2)</f>
        <v>1249.18</v>
      </c>
      <c r="G1347" s="41">
        <f>ROUND(G1346/C1340,2)</f>
        <v>1249.18</v>
      </c>
      <c r="H1347" s="41">
        <f>ROUND(H1346/C1340,2)</f>
        <v>0</v>
      </c>
      <c r="I1347" s="41">
        <f>ROUND(I1346/C1340,2)</f>
        <v>0</v>
      </c>
      <c r="J1347" s="41">
        <f>ROUND(J1346/C1340,2)</f>
        <v>0</v>
      </c>
      <c r="K1347" s="41">
        <f>ROUND(K1346/C1340,2)</f>
        <v>0</v>
      </c>
      <c r="L1347" s="41">
        <f>ROUND(L1346/C1340,2)</f>
        <v>0</v>
      </c>
      <c r="M1347" s="41">
        <f>ROUND(M1346/C1340,2)</f>
        <v>0</v>
      </c>
      <c r="N1347" s="41">
        <f>ROUND(N1346/C1340,2)</f>
        <v>0</v>
      </c>
      <c r="O1347" s="41">
        <f>ROUND(O1346/C1340,2)</f>
        <v>0</v>
      </c>
      <c r="P1347" s="41">
        <f>ROUND(P1346/C1340,2)</f>
        <v>0</v>
      </c>
      <c r="Q1347" s="41">
        <f>ROUND(Q1346/C1340,2)</f>
        <v>0</v>
      </c>
      <c r="R1347" s="41">
        <f>ROUND(R1346/C1340,2)</f>
        <v>0</v>
      </c>
      <c r="S1347" s="41">
        <f>ROUND(S1346/C1340,2)</f>
        <v>0</v>
      </c>
      <c r="T1347" s="41">
        <f>ROUND(T1346/C1340,2)</f>
        <v>0</v>
      </c>
      <c r="U1347" s="41">
        <f>ROUND(U1346/C1340,2)</f>
        <v>0</v>
      </c>
      <c r="V1347" s="41">
        <f>ROUND(V1346/C1340,2)</f>
        <v>0</v>
      </c>
      <c r="W1347" s="41">
        <f>ROUND(W1346/C1340,2)</f>
        <v>0</v>
      </c>
      <c r="X1347" s="41">
        <f>ROUND(X1346/C1340,2)</f>
        <v>0</v>
      </c>
      <c r="Y1347" s="41">
        <f>ROUND(Y1346/C1340,2)</f>
        <v>0</v>
      </c>
      <c r="Z1347" s="41">
        <f>ROUND(Z1346/C1340,2)</f>
        <v>0</v>
      </c>
      <c r="AC1347" s="8" t="b">
        <v>0</v>
      </c>
      <c r="AD1347" s="8" t="b">
        <v>0</v>
      </c>
      <c r="AE1347" s="8" t="b">
        <v>0</v>
      </c>
      <c r="AF1347" s="8" t="b">
        <v>0</v>
      </c>
      <c r="AG1347" s="8" t="b">
        <v>0</v>
      </c>
      <c r="AH1347" s="8" t="b">
        <v>0</v>
      </c>
      <c r="AI1347" s="8" t="b">
        <v>0</v>
      </c>
      <c r="AJ1347" s="8" t="b">
        <v>0</v>
      </c>
      <c r="AK1347" s="8" t="b">
        <v>0</v>
      </c>
      <c r="AL1347" s="8" t="b">
        <v>0</v>
      </c>
    </row>
    <row r="1348" spans="1:41" ht="90" customHeight="1">
      <c r="A1348" s="144"/>
      <c r="B1348" s="147"/>
      <c r="C1348" s="110"/>
      <c r="D1348" s="111" t="s">
        <v>293</v>
      </c>
      <c r="E1348" s="111"/>
      <c r="F1348" s="39" t="s">
        <v>28</v>
      </c>
      <c r="G1348" s="42">
        <f>IF(AC1348=FALSE,0,AC1348)</f>
        <v>1249.18</v>
      </c>
      <c r="H1348" s="42" t="s">
        <v>28</v>
      </c>
      <c r="I1348" s="42">
        <f>IF(AD1348=FALSE,0,AD1348)</f>
        <v>0</v>
      </c>
      <c r="J1348" s="42">
        <f>IF(AE1348=FALSE,0,AE1348)</f>
        <v>0</v>
      </c>
      <c r="K1348" s="42" t="s">
        <v>28</v>
      </c>
      <c r="L1348" s="42">
        <f>IF(AF1348=FALSE,0,AF1348)</f>
        <v>0</v>
      </c>
      <c r="M1348" s="42" t="s">
        <v>28</v>
      </c>
      <c r="N1348" s="42" t="s">
        <v>28</v>
      </c>
      <c r="O1348" s="42" t="s">
        <v>28</v>
      </c>
      <c r="P1348" s="42" t="s">
        <v>28</v>
      </c>
      <c r="Q1348" s="42">
        <f>IF(AG1348=FALSE,0,AG1348)</f>
        <v>0</v>
      </c>
      <c r="R1348" s="42" t="s">
        <v>28</v>
      </c>
      <c r="S1348" s="42">
        <f>IF(AH1348=FALSE,0,AH1348)</f>
        <v>0</v>
      </c>
      <c r="T1348" s="42" t="s">
        <v>28</v>
      </c>
      <c r="U1348" s="42">
        <f>IF(AI1348=FALSE,0,AI1348)</f>
        <v>0</v>
      </c>
      <c r="V1348" s="42">
        <f>IF(AJ1348=FALSE,0,AJ1348)</f>
        <v>0</v>
      </c>
      <c r="W1348" s="42">
        <f>IF(AK1348=FALSE,0,AK1348)</f>
        <v>0</v>
      </c>
      <c r="X1348" s="42" t="s">
        <v>28</v>
      </c>
      <c r="Y1348" s="42">
        <f>IF(AL1348=FALSE,0,AL1348)</f>
        <v>0</v>
      </c>
      <c r="Z1348" s="42" t="s">
        <v>28</v>
      </c>
      <c r="AC1348" s="8">
        <v>1249.18</v>
      </c>
      <c r="AD1348" s="8" t="b">
        <v>0</v>
      </c>
      <c r="AE1348" s="8" t="b">
        <v>0</v>
      </c>
      <c r="AF1348" s="8" t="b">
        <v>0</v>
      </c>
      <c r="AG1348" s="8" t="b">
        <v>0</v>
      </c>
      <c r="AH1348" s="8" t="b">
        <v>0</v>
      </c>
      <c r="AI1348" s="8" t="b">
        <v>0</v>
      </c>
      <c r="AJ1348" s="8" t="b">
        <v>0</v>
      </c>
      <c r="AK1348" s="8" t="b">
        <v>0</v>
      </c>
      <c r="AL1348" s="8" t="b">
        <v>0</v>
      </c>
    </row>
    <row r="1349" spans="1:41" ht="30" customHeight="1">
      <c r="A1349" s="144" t="s">
        <v>135</v>
      </c>
      <c r="B1349" s="109" t="s">
        <v>215</v>
      </c>
      <c r="C1349" s="110">
        <v>2564</v>
      </c>
      <c r="D1349" s="109" t="s">
        <v>19</v>
      </c>
      <c r="E1349" s="47" t="s">
        <v>20</v>
      </c>
      <c r="F1349" s="39">
        <f>G1349+I1349+J1349+L1349+Q1349+S1349+U1349+V1349+W1349+Y1349+Z1349</f>
        <v>1669881.92</v>
      </c>
      <c r="G1349" s="40">
        <v>0</v>
      </c>
      <c r="H1349" s="39">
        <v>0</v>
      </c>
      <c r="I1349" s="40">
        <v>0</v>
      </c>
      <c r="J1349" s="40">
        <v>1669881.92</v>
      </c>
      <c r="K1349" s="39">
        <v>0</v>
      </c>
      <c r="L1349" s="40">
        <v>0</v>
      </c>
      <c r="M1349" s="39">
        <v>0</v>
      </c>
      <c r="N1349" s="39">
        <v>0</v>
      </c>
      <c r="O1349" s="39">
        <v>0</v>
      </c>
      <c r="P1349" s="39">
        <v>0</v>
      </c>
      <c r="Q1349" s="40">
        <v>0</v>
      </c>
      <c r="R1349" s="39">
        <v>0</v>
      </c>
      <c r="S1349" s="40">
        <v>0</v>
      </c>
      <c r="T1349" s="39">
        <v>0</v>
      </c>
      <c r="U1349" s="40">
        <v>0</v>
      </c>
      <c r="V1349" s="40">
        <v>0</v>
      </c>
      <c r="W1349" s="40">
        <v>0</v>
      </c>
      <c r="X1349" s="39">
        <v>0</v>
      </c>
      <c r="Y1349" s="40">
        <v>0</v>
      </c>
      <c r="Z1349" s="39">
        <v>0</v>
      </c>
      <c r="AN1349" s="6">
        <f>L1349-M1349</f>
        <v>0</v>
      </c>
    </row>
    <row r="1350" spans="1:41" ht="60" customHeight="1">
      <c r="A1350" s="144"/>
      <c r="B1350" s="109"/>
      <c r="C1350" s="110"/>
      <c r="D1350" s="109"/>
      <c r="E1350" s="47" t="s">
        <v>21</v>
      </c>
      <c r="F1350" s="48">
        <v>0</v>
      </c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</row>
    <row r="1351" spans="1:41" ht="120" customHeight="1">
      <c r="A1351" s="144"/>
      <c r="B1351" s="109"/>
      <c r="C1351" s="110"/>
      <c r="D1351" s="109" t="s">
        <v>22</v>
      </c>
      <c r="E1351" s="47" t="s">
        <v>23</v>
      </c>
      <c r="F1351" s="48">
        <v>0</v>
      </c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</row>
    <row r="1352" spans="1:41" ht="30" customHeight="1">
      <c r="A1352" s="144"/>
      <c r="B1352" s="109"/>
      <c r="C1352" s="110"/>
      <c r="D1352" s="109"/>
      <c r="E1352" s="47" t="s">
        <v>24</v>
      </c>
      <c r="F1352" s="48">
        <v>0</v>
      </c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</row>
    <row r="1353" spans="1:41" ht="30" customHeight="1">
      <c r="A1353" s="144"/>
      <c r="B1353" s="109"/>
      <c r="C1353" s="110"/>
      <c r="D1353" s="109"/>
      <c r="E1353" s="47" t="s">
        <v>25</v>
      </c>
      <c r="F1353" s="48">
        <v>0</v>
      </c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</row>
    <row r="1354" spans="1:41" ht="30" customHeight="1">
      <c r="A1354" s="144"/>
      <c r="B1354" s="109"/>
      <c r="C1354" s="110"/>
      <c r="D1354" s="109"/>
      <c r="E1354" s="47" t="s">
        <v>26</v>
      </c>
      <c r="F1354" s="48">
        <v>0</v>
      </c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</row>
    <row r="1355" spans="1:41" ht="30" customHeight="1">
      <c r="A1355" s="144"/>
      <c r="B1355" s="109"/>
      <c r="C1355" s="110"/>
      <c r="D1355" s="111" t="s">
        <v>27</v>
      </c>
      <c r="E1355" s="111"/>
      <c r="F1355" s="39">
        <f>F1349+F1350+F1351+F1352+F1353+F1354</f>
        <v>1669881.92</v>
      </c>
      <c r="G1355" s="39">
        <f t="shared" ref="G1355:Z1355" si="459">G1349+G1350+G1351+G1352+G1353+G1354</f>
        <v>0</v>
      </c>
      <c r="H1355" s="39">
        <f t="shared" si="459"/>
        <v>0</v>
      </c>
      <c r="I1355" s="39">
        <f t="shared" si="459"/>
        <v>0</v>
      </c>
      <c r="J1355" s="39">
        <f t="shared" si="459"/>
        <v>1669881.92</v>
      </c>
      <c r="K1355" s="39">
        <f t="shared" si="459"/>
        <v>0</v>
      </c>
      <c r="L1355" s="39">
        <f t="shared" si="459"/>
        <v>0</v>
      </c>
      <c r="M1355" s="39">
        <f t="shared" si="459"/>
        <v>0</v>
      </c>
      <c r="N1355" s="39">
        <f t="shared" si="459"/>
        <v>0</v>
      </c>
      <c r="O1355" s="39">
        <f t="shared" si="459"/>
        <v>0</v>
      </c>
      <c r="P1355" s="39">
        <f t="shared" si="459"/>
        <v>0</v>
      </c>
      <c r="Q1355" s="39">
        <f t="shared" si="459"/>
        <v>0</v>
      </c>
      <c r="R1355" s="39">
        <f t="shared" si="459"/>
        <v>0</v>
      </c>
      <c r="S1355" s="39">
        <f t="shared" si="459"/>
        <v>0</v>
      </c>
      <c r="T1355" s="39">
        <f t="shared" si="459"/>
        <v>0</v>
      </c>
      <c r="U1355" s="39">
        <f t="shared" si="459"/>
        <v>0</v>
      </c>
      <c r="V1355" s="39">
        <f t="shared" si="459"/>
        <v>0</v>
      </c>
      <c r="W1355" s="39">
        <f t="shared" si="459"/>
        <v>0</v>
      </c>
      <c r="X1355" s="39">
        <f t="shared" si="459"/>
        <v>0</v>
      </c>
      <c r="Y1355" s="39">
        <f t="shared" si="459"/>
        <v>0</v>
      </c>
      <c r="Z1355" s="39">
        <f t="shared" si="459"/>
        <v>0</v>
      </c>
      <c r="AN1355" s="6">
        <f>L1355-M1355</f>
        <v>0</v>
      </c>
      <c r="AO1355" s="14"/>
    </row>
    <row r="1356" spans="1:41" s="2" customFormat="1" ht="75" customHeight="1">
      <c r="A1356" s="144"/>
      <c r="B1356" s="109"/>
      <c r="C1356" s="110"/>
      <c r="D1356" s="111" t="s">
        <v>292</v>
      </c>
      <c r="E1356" s="111"/>
      <c r="F1356" s="41">
        <f>ROUND(F1355/C1349,2)</f>
        <v>651.28</v>
      </c>
      <c r="G1356" s="41">
        <f>ROUND(G1355/C1349,2)</f>
        <v>0</v>
      </c>
      <c r="H1356" s="41">
        <f>ROUND(H1355/C1349,2)</f>
        <v>0</v>
      </c>
      <c r="I1356" s="41">
        <f>ROUND(I1355/C1349,2)</f>
        <v>0</v>
      </c>
      <c r="J1356" s="41">
        <f>ROUND(J1355/C1349,2)</f>
        <v>651.28</v>
      </c>
      <c r="K1356" s="41">
        <f>ROUND(K1355/C1349,2)</f>
        <v>0</v>
      </c>
      <c r="L1356" s="41">
        <f>ROUND(L1355/C1349,2)</f>
        <v>0</v>
      </c>
      <c r="M1356" s="41">
        <f>ROUND(M1355/C1349,2)</f>
        <v>0</v>
      </c>
      <c r="N1356" s="41">
        <f>ROUND(N1355/C1349,2)</f>
        <v>0</v>
      </c>
      <c r="O1356" s="41">
        <f>ROUND(O1355/C1349,2)</f>
        <v>0</v>
      </c>
      <c r="P1356" s="41">
        <f>ROUND(P1355/C1349,2)</f>
        <v>0</v>
      </c>
      <c r="Q1356" s="41">
        <f>ROUND(Q1355/C1349,2)</f>
        <v>0</v>
      </c>
      <c r="R1356" s="41">
        <f>ROUND(R1355/C1349,2)</f>
        <v>0</v>
      </c>
      <c r="S1356" s="41">
        <f>ROUND(S1355/C1349,2)</f>
        <v>0</v>
      </c>
      <c r="T1356" s="41">
        <f>ROUND(T1355/C1349,2)</f>
        <v>0</v>
      </c>
      <c r="U1356" s="41">
        <f>ROUND(U1355/C1349,2)</f>
        <v>0</v>
      </c>
      <c r="V1356" s="41">
        <f>ROUND(V1355/C1349,2)</f>
        <v>0</v>
      </c>
      <c r="W1356" s="41">
        <f>ROUND(W1355/C1349,2)</f>
        <v>0</v>
      </c>
      <c r="X1356" s="41">
        <f>ROUND(X1355/C1349,2)</f>
        <v>0</v>
      </c>
      <c r="Y1356" s="41">
        <f>ROUND(Y1355/C1349,2)</f>
        <v>0</v>
      </c>
      <c r="Z1356" s="41">
        <f>ROUND(Z1355/C1349,2)</f>
        <v>0</v>
      </c>
      <c r="AC1356" s="8" t="b">
        <v>0</v>
      </c>
      <c r="AD1356" s="8" t="b">
        <v>0</v>
      </c>
      <c r="AE1356" s="8" t="b">
        <v>0</v>
      </c>
      <c r="AF1356" s="8" t="b">
        <v>0</v>
      </c>
      <c r="AG1356" s="8" t="b">
        <v>0</v>
      </c>
      <c r="AH1356" s="8" t="b">
        <v>0</v>
      </c>
      <c r="AI1356" s="8" t="b">
        <v>0</v>
      </c>
      <c r="AJ1356" s="8" t="b">
        <v>0</v>
      </c>
      <c r="AK1356" s="8" t="b">
        <v>0</v>
      </c>
      <c r="AL1356" s="8" t="b">
        <v>0</v>
      </c>
    </row>
    <row r="1357" spans="1:41" s="2" customFormat="1" ht="90" customHeight="1">
      <c r="A1357" s="144"/>
      <c r="B1357" s="109"/>
      <c r="C1357" s="110"/>
      <c r="D1357" s="111" t="s">
        <v>293</v>
      </c>
      <c r="E1357" s="111"/>
      <c r="F1357" s="39" t="s">
        <v>28</v>
      </c>
      <c r="G1357" s="42">
        <f>IF(AC1357=FALSE,0,AC1357)</f>
        <v>0</v>
      </c>
      <c r="H1357" s="42" t="s">
        <v>28</v>
      </c>
      <c r="I1357" s="42">
        <f>IF(AD1357=FALSE,0,AD1357)</f>
        <v>0</v>
      </c>
      <c r="J1357" s="42">
        <f>IF(AE1357=FALSE,0,AE1357)</f>
        <v>651.28</v>
      </c>
      <c r="K1357" s="42" t="s">
        <v>28</v>
      </c>
      <c r="L1357" s="42">
        <f>IF(AF1357=FALSE,0,AF1357)</f>
        <v>0</v>
      </c>
      <c r="M1357" s="42" t="s">
        <v>28</v>
      </c>
      <c r="N1357" s="42" t="s">
        <v>28</v>
      </c>
      <c r="O1357" s="42" t="s">
        <v>28</v>
      </c>
      <c r="P1357" s="42" t="s">
        <v>28</v>
      </c>
      <c r="Q1357" s="42">
        <f>IF(AG1357=FALSE,0,AG1357)</f>
        <v>0</v>
      </c>
      <c r="R1357" s="42" t="s">
        <v>28</v>
      </c>
      <c r="S1357" s="42">
        <f>IF(AH1357=FALSE,0,AH1357)</f>
        <v>0</v>
      </c>
      <c r="T1357" s="42" t="s">
        <v>28</v>
      </c>
      <c r="U1357" s="42">
        <f>IF(AI1357=FALSE,0,AI1357)</f>
        <v>0</v>
      </c>
      <c r="V1357" s="42">
        <f>IF(AJ1357=FALSE,0,AJ1357)</f>
        <v>0</v>
      </c>
      <c r="W1357" s="42">
        <f>IF(AK1357=FALSE,0,AK1357)</f>
        <v>0</v>
      </c>
      <c r="X1357" s="42" t="s">
        <v>28</v>
      </c>
      <c r="Y1357" s="42">
        <f>IF(AL1357=FALSE,0,AL1357)</f>
        <v>0</v>
      </c>
      <c r="Z1357" s="42" t="s">
        <v>28</v>
      </c>
      <c r="AC1357" s="8" t="b">
        <v>0</v>
      </c>
      <c r="AD1357" s="8" t="b">
        <v>0</v>
      </c>
      <c r="AE1357" s="8">
        <v>651.28</v>
      </c>
      <c r="AF1357" s="8" t="b">
        <v>0</v>
      </c>
      <c r="AG1357" s="8" t="b">
        <v>0</v>
      </c>
      <c r="AH1357" s="8" t="b">
        <v>0</v>
      </c>
      <c r="AI1357" s="8" t="b">
        <v>0</v>
      </c>
      <c r="AJ1357" s="8" t="b">
        <v>0</v>
      </c>
      <c r="AK1357" s="8" t="b">
        <v>0</v>
      </c>
      <c r="AL1357" s="8" t="b">
        <v>0</v>
      </c>
    </row>
    <row r="1358" spans="1:41" ht="30" customHeight="1">
      <c r="A1358" s="144" t="s">
        <v>136</v>
      </c>
      <c r="B1358" s="109" t="s">
        <v>216</v>
      </c>
      <c r="C1358" s="110">
        <v>3533</v>
      </c>
      <c r="D1358" s="109" t="s">
        <v>19</v>
      </c>
      <c r="E1358" s="47" t="s">
        <v>20</v>
      </c>
      <c r="F1358" s="39">
        <f>G1358+I1358+J1358+L1358+Q1358+S1358+U1358+V1358+W1358+Y1358+Z1358</f>
        <v>4413352.9400000004</v>
      </c>
      <c r="G1358" s="40">
        <v>4413352.9400000004</v>
      </c>
      <c r="H1358" s="39">
        <v>0</v>
      </c>
      <c r="I1358" s="40">
        <v>0</v>
      </c>
      <c r="J1358" s="40">
        <v>0</v>
      </c>
      <c r="K1358" s="39">
        <v>0</v>
      </c>
      <c r="L1358" s="40">
        <v>0</v>
      </c>
      <c r="M1358" s="39">
        <v>0</v>
      </c>
      <c r="N1358" s="39">
        <v>0</v>
      </c>
      <c r="O1358" s="39">
        <v>0</v>
      </c>
      <c r="P1358" s="39">
        <v>0</v>
      </c>
      <c r="Q1358" s="40">
        <v>0</v>
      </c>
      <c r="R1358" s="39">
        <v>0</v>
      </c>
      <c r="S1358" s="40">
        <v>0</v>
      </c>
      <c r="T1358" s="39">
        <v>0</v>
      </c>
      <c r="U1358" s="40">
        <v>0</v>
      </c>
      <c r="V1358" s="40">
        <v>0</v>
      </c>
      <c r="W1358" s="40">
        <v>0</v>
      </c>
      <c r="X1358" s="39">
        <v>0</v>
      </c>
      <c r="Y1358" s="40">
        <v>0</v>
      </c>
      <c r="Z1358" s="39">
        <v>0</v>
      </c>
      <c r="AN1358" s="6">
        <f>L1358-M1358</f>
        <v>0</v>
      </c>
    </row>
    <row r="1359" spans="1:41" ht="60" customHeight="1">
      <c r="A1359" s="144"/>
      <c r="B1359" s="109"/>
      <c r="C1359" s="110"/>
      <c r="D1359" s="109"/>
      <c r="E1359" s="47" t="s">
        <v>21</v>
      </c>
      <c r="F1359" s="48">
        <v>0</v>
      </c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</row>
    <row r="1360" spans="1:41" ht="120" customHeight="1">
      <c r="A1360" s="144"/>
      <c r="B1360" s="109"/>
      <c r="C1360" s="110"/>
      <c r="D1360" s="109" t="s">
        <v>22</v>
      </c>
      <c r="E1360" s="47" t="s">
        <v>23</v>
      </c>
      <c r="F1360" s="48">
        <v>0</v>
      </c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</row>
    <row r="1361" spans="1:41" ht="30" customHeight="1">
      <c r="A1361" s="144"/>
      <c r="B1361" s="109"/>
      <c r="C1361" s="110"/>
      <c r="D1361" s="109"/>
      <c r="E1361" s="47" t="s">
        <v>24</v>
      </c>
      <c r="F1361" s="48">
        <v>0</v>
      </c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</row>
    <row r="1362" spans="1:41" ht="30" customHeight="1">
      <c r="A1362" s="144"/>
      <c r="B1362" s="109"/>
      <c r="C1362" s="110"/>
      <c r="D1362" s="109"/>
      <c r="E1362" s="47" t="s">
        <v>25</v>
      </c>
      <c r="F1362" s="48">
        <v>0</v>
      </c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</row>
    <row r="1363" spans="1:41" ht="30" customHeight="1">
      <c r="A1363" s="144"/>
      <c r="B1363" s="109"/>
      <c r="C1363" s="110"/>
      <c r="D1363" s="109"/>
      <c r="E1363" s="47" t="s">
        <v>26</v>
      </c>
      <c r="F1363" s="48">
        <v>0</v>
      </c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</row>
    <row r="1364" spans="1:41" ht="30" customHeight="1">
      <c r="A1364" s="144"/>
      <c r="B1364" s="109"/>
      <c r="C1364" s="110"/>
      <c r="D1364" s="111" t="s">
        <v>27</v>
      </c>
      <c r="E1364" s="111"/>
      <c r="F1364" s="39">
        <f>F1358+F1359+F1360+F1361+F1362+F1363</f>
        <v>4413352.9400000004</v>
      </c>
      <c r="G1364" s="39">
        <f t="shared" ref="G1364:Z1364" si="460">G1358+G1359+G1360+G1361+G1362+G1363</f>
        <v>4413352.9400000004</v>
      </c>
      <c r="H1364" s="39">
        <f t="shared" si="460"/>
        <v>0</v>
      </c>
      <c r="I1364" s="39">
        <f t="shared" si="460"/>
        <v>0</v>
      </c>
      <c r="J1364" s="39">
        <f t="shared" si="460"/>
        <v>0</v>
      </c>
      <c r="K1364" s="39">
        <f t="shared" si="460"/>
        <v>0</v>
      </c>
      <c r="L1364" s="39">
        <f t="shared" si="460"/>
        <v>0</v>
      </c>
      <c r="M1364" s="39">
        <f t="shared" si="460"/>
        <v>0</v>
      </c>
      <c r="N1364" s="39">
        <f t="shared" si="460"/>
        <v>0</v>
      </c>
      <c r="O1364" s="39">
        <f t="shared" si="460"/>
        <v>0</v>
      </c>
      <c r="P1364" s="39">
        <f t="shared" si="460"/>
        <v>0</v>
      </c>
      <c r="Q1364" s="39">
        <f t="shared" si="460"/>
        <v>0</v>
      </c>
      <c r="R1364" s="39">
        <f t="shared" si="460"/>
        <v>0</v>
      </c>
      <c r="S1364" s="39">
        <f t="shared" si="460"/>
        <v>0</v>
      </c>
      <c r="T1364" s="39">
        <f t="shared" si="460"/>
        <v>0</v>
      </c>
      <c r="U1364" s="39">
        <f t="shared" si="460"/>
        <v>0</v>
      </c>
      <c r="V1364" s="39">
        <f t="shared" si="460"/>
        <v>0</v>
      </c>
      <c r="W1364" s="39">
        <f t="shared" si="460"/>
        <v>0</v>
      </c>
      <c r="X1364" s="39">
        <f t="shared" si="460"/>
        <v>0</v>
      </c>
      <c r="Y1364" s="39">
        <f t="shared" si="460"/>
        <v>0</v>
      </c>
      <c r="Z1364" s="39">
        <f t="shared" si="460"/>
        <v>0</v>
      </c>
      <c r="AN1364" s="6">
        <f>L1364-M1364</f>
        <v>0</v>
      </c>
      <c r="AO1364" s="14"/>
    </row>
    <row r="1365" spans="1:41" ht="75" customHeight="1">
      <c r="A1365" s="144"/>
      <c r="B1365" s="109"/>
      <c r="C1365" s="110"/>
      <c r="D1365" s="111" t="s">
        <v>292</v>
      </c>
      <c r="E1365" s="111"/>
      <c r="F1365" s="41">
        <f>ROUND(F1364/C1358,2)</f>
        <v>1249.18</v>
      </c>
      <c r="G1365" s="41">
        <f>ROUND(G1364/C1358,2)</f>
        <v>1249.18</v>
      </c>
      <c r="H1365" s="41">
        <f>ROUND(H1364/C1358,2)</f>
        <v>0</v>
      </c>
      <c r="I1365" s="41">
        <f>ROUND(I1364/C1358,2)</f>
        <v>0</v>
      </c>
      <c r="J1365" s="41">
        <f>ROUND(J1364/C1358,2)</f>
        <v>0</v>
      </c>
      <c r="K1365" s="41">
        <f>ROUND(K1364/C1358,2)</f>
        <v>0</v>
      </c>
      <c r="L1365" s="41">
        <f>ROUND(L1364/C1358,2)</f>
        <v>0</v>
      </c>
      <c r="M1365" s="41">
        <f>ROUND(M1364/C1358,2)</f>
        <v>0</v>
      </c>
      <c r="N1365" s="41">
        <f>ROUND(N1364/C1358,2)</f>
        <v>0</v>
      </c>
      <c r="O1365" s="41">
        <f>ROUND(O1364/C1358,2)</f>
        <v>0</v>
      </c>
      <c r="P1365" s="41">
        <f>ROUND(P1364/C1358,2)</f>
        <v>0</v>
      </c>
      <c r="Q1365" s="41">
        <f>ROUND(Q1364/C1358,2)</f>
        <v>0</v>
      </c>
      <c r="R1365" s="41">
        <f>ROUND(R1364/C1358,2)</f>
        <v>0</v>
      </c>
      <c r="S1365" s="41">
        <f>ROUND(S1364/C1358,2)</f>
        <v>0</v>
      </c>
      <c r="T1365" s="41">
        <f>ROUND(T1364/C1358,2)</f>
        <v>0</v>
      </c>
      <c r="U1365" s="41">
        <f>ROUND(U1364/C1358,2)</f>
        <v>0</v>
      </c>
      <c r="V1365" s="41">
        <f>ROUND(V1364/C1358,2)</f>
        <v>0</v>
      </c>
      <c r="W1365" s="41">
        <f>ROUND(W1364/C1358,2)</f>
        <v>0</v>
      </c>
      <c r="X1365" s="41">
        <f>ROUND(X1364/C1358,2)</f>
        <v>0</v>
      </c>
      <c r="Y1365" s="41">
        <f>ROUND(Y1364/C1358,2)</f>
        <v>0</v>
      </c>
      <c r="Z1365" s="41">
        <f>ROUND(Z1364/C1358,2)</f>
        <v>0</v>
      </c>
      <c r="AC1365" s="8" t="b">
        <v>0</v>
      </c>
      <c r="AD1365" s="8" t="b">
        <v>0</v>
      </c>
      <c r="AE1365" s="8" t="b">
        <v>0</v>
      </c>
      <c r="AF1365" s="8" t="b">
        <v>0</v>
      </c>
      <c r="AG1365" s="8" t="b">
        <v>0</v>
      </c>
      <c r="AH1365" s="8" t="b">
        <v>0</v>
      </c>
      <c r="AI1365" s="8" t="b">
        <v>0</v>
      </c>
      <c r="AJ1365" s="8" t="b">
        <v>0</v>
      </c>
      <c r="AK1365" s="8" t="b">
        <v>0</v>
      </c>
      <c r="AL1365" s="8" t="b">
        <v>0</v>
      </c>
    </row>
    <row r="1366" spans="1:41" ht="90" customHeight="1">
      <c r="A1366" s="144"/>
      <c r="B1366" s="109"/>
      <c r="C1366" s="110"/>
      <c r="D1366" s="111" t="s">
        <v>293</v>
      </c>
      <c r="E1366" s="111"/>
      <c r="F1366" s="39" t="s">
        <v>28</v>
      </c>
      <c r="G1366" s="42">
        <f>IF(AC1366=FALSE,0,AC1366)</f>
        <v>1249.18</v>
      </c>
      <c r="H1366" s="42" t="s">
        <v>28</v>
      </c>
      <c r="I1366" s="42">
        <f>IF(AD1366=FALSE,0,AD1366)</f>
        <v>0</v>
      </c>
      <c r="J1366" s="42">
        <f>IF(AE1366=FALSE,0,AE1366)</f>
        <v>0</v>
      </c>
      <c r="K1366" s="42" t="s">
        <v>28</v>
      </c>
      <c r="L1366" s="42">
        <f>IF(AF1366=FALSE,0,AF1366)</f>
        <v>0</v>
      </c>
      <c r="M1366" s="42" t="s">
        <v>28</v>
      </c>
      <c r="N1366" s="42" t="s">
        <v>28</v>
      </c>
      <c r="O1366" s="42" t="s">
        <v>28</v>
      </c>
      <c r="P1366" s="42" t="s">
        <v>28</v>
      </c>
      <c r="Q1366" s="42">
        <f>IF(AG1366=FALSE,0,AG1366)</f>
        <v>0</v>
      </c>
      <c r="R1366" s="42" t="s">
        <v>28</v>
      </c>
      <c r="S1366" s="42">
        <f>IF(AH1366=FALSE,0,AH1366)</f>
        <v>0</v>
      </c>
      <c r="T1366" s="42" t="s">
        <v>28</v>
      </c>
      <c r="U1366" s="42">
        <f>IF(AI1366=FALSE,0,AI1366)</f>
        <v>0</v>
      </c>
      <c r="V1366" s="42">
        <f>IF(AJ1366=FALSE,0,AJ1366)</f>
        <v>0</v>
      </c>
      <c r="W1366" s="42">
        <f>IF(AK1366=FALSE,0,AK1366)</f>
        <v>0</v>
      </c>
      <c r="X1366" s="42" t="s">
        <v>28</v>
      </c>
      <c r="Y1366" s="42">
        <f>IF(AL1366=FALSE,0,AL1366)</f>
        <v>0</v>
      </c>
      <c r="Z1366" s="42" t="s">
        <v>28</v>
      </c>
      <c r="AC1366" s="8">
        <v>1249.18</v>
      </c>
      <c r="AD1366" s="8" t="b">
        <v>0</v>
      </c>
      <c r="AE1366" s="8" t="b">
        <v>0</v>
      </c>
      <c r="AF1366" s="8" t="b">
        <v>0</v>
      </c>
      <c r="AG1366" s="8" t="b">
        <v>0</v>
      </c>
      <c r="AH1366" s="8" t="b">
        <v>0</v>
      </c>
      <c r="AI1366" s="8" t="b">
        <v>0</v>
      </c>
      <c r="AJ1366" s="8" t="b">
        <v>0</v>
      </c>
      <c r="AK1366" s="8" t="b">
        <v>0</v>
      </c>
      <c r="AL1366" s="8" t="b">
        <v>0</v>
      </c>
    </row>
    <row r="1367" spans="1:41" ht="30" customHeight="1">
      <c r="A1367" s="135" t="s">
        <v>137</v>
      </c>
      <c r="B1367" s="145" t="s">
        <v>217</v>
      </c>
      <c r="C1367" s="141">
        <v>5660.6</v>
      </c>
      <c r="D1367" s="145" t="s">
        <v>19</v>
      </c>
      <c r="E1367" s="47" t="s">
        <v>20</v>
      </c>
      <c r="F1367" s="39">
        <f>G1367+I1367+J1367+L1367+Q1367+S1367+U1367+V1367+W1367+Y1367+Z1367</f>
        <v>0</v>
      </c>
      <c r="G1367" s="42">
        <v>0</v>
      </c>
      <c r="H1367" s="42">
        <v>0</v>
      </c>
      <c r="I1367" s="42">
        <v>0</v>
      </c>
      <c r="J1367" s="42">
        <v>0</v>
      </c>
      <c r="K1367" s="42">
        <v>0</v>
      </c>
      <c r="L1367" s="42">
        <v>0</v>
      </c>
      <c r="M1367" s="42">
        <v>0</v>
      </c>
      <c r="N1367" s="42">
        <v>0</v>
      </c>
      <c r="O1367" s="42">
        <v>0</v>
      </c>
      <c r="P1367" s="42">
        <v>0</v>
      </c>
      <c r="Q1367" s="42">
        <v>0</v>
      </c>
      <c r="R1367" s="42">
        <v>0</v>
      </c>
      <c r="S1367" s="42">
        <v>0</v>
      </c>
      <c r="T1367" s="42">
        <v>0</v>
      </c>
      <c r="U1367" s="42">
        <v>0</v>
      </c>
      <c r="V1367" s="42">
        <v>0</v>
      </c>
      <c r="W1367" s="42">
        <v>0</v>
      </c>
      <c r="X1367" s="42">
        <v>0</v>
      </c>
      <c r="Y1367" s="42">
        <v>0</v>
      </c>
      <c r="Z1367" s="42">
        <v>0</v>
      </c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</row>
    <row r="1368" spans="1:41" ht="60" customHeight="1">
      <c r="A1368" s="136"/>
      <c r="B1368" s="146"/>
      <c r="C1368" s="142"/>
      <c r="D1368" s="147"/>
      <c r="E1368" s="47" t="s">
        <v>21</v>
      </c>
      <c r="F1368" s="39">
        <f t="shared" ref="F1368:F1372" si="461">G1368+I1368+J1368+L1368+Q1368+S1368+U1368+V1368+W1368+Y1368+Z1368</f>
        <v>19000</v>
      </c>
      <c r="G1368" s="42"/>
      <c r="H1368" s="42"/>
      <c r="I1368" s="42">
        <v>19000</v>
      </c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</row>
    <row r="1369" spans="1:41" ht="105" customHeight="1">
      <c r="A1369" s="136"/>
      <c r="B1369" s="146"/>
      <c r="C1369" s="142"/>
      <c r="D1369" s="145" t="s">
        <v>22</v>
      </c>
      <c r="E1369" s="47" t="s">
        <v>23</v>
      </c>
      <c r="F1369" s="39">
        <f t="shared" si="461"/>
        <v>0</v>
      </c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</row>
    <row r="1370" spans="1:41" ht="15" customHeight="1">
      <c r="A1370" s="136"/>
      <c r="B1370" s="146"/>
      <c r="C1370" s="142"/>
      <c r="D1370" s="146"/>
      <c r="E1370" s="47" t="s">
        <v>24</v>
      </c>
      <c r="F1370" s="39">
        <f t="shared" si="461"/>
        <v>1881000</v>
      </c>
      <c r="G1370" s="42"/>
      <c r="H1370" s="42"/>
      <c r="I1370" s="42">
        <v>1881000</v>
      </c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</row>
    <row r="1371" spans="1:41" ht="15" customHeight="1">
      <c r="A1371" s="136"/>
      <c r="B1371" s="146"/>
      <c r="C1371" s="142"/>
      <c r="D1371" s="146"/>
      <c r="E1371" s="47" t="s">
        <v>25</v>
      </c>
      <c r="F1371" s="39">
        <f t="shared" si="461"/>
        <v>0</v>
      </c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</row>
    <row r="1372" spans="1:41" ht="15" customHeight="1">
      <c r="A1372" s="136"/>
      <c r="B1372" s="146"/>
      <c r="C1372" s="142"/>
      <c r="D1372" s="147"/>
      <c r="E1372" s="47" t="s">
        <v>26</v>
      </c>
      <c r="F1372" s="39">
        <f t="shared" si="461"/>
        <v>0</v>
      </c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</row>
    <row r="1373" spans="1:41" ht="15" customHeight="1">
      <c r="A1373" s="136"/>
      <c r="B1373" s="146"/>
      <c r="C1373" s="142"/>
      <c r="D1373" s="125" t="s">
        <v>27</v>
      </c>
      <c r="E1373" s="126"/>
      <c r="F1373" s="39">
        <f>F1367+F1368+F1369+F1370+F1371+F1372</f>
        <v>1900000</v>
      </c>
      <c r="G1373" s="39">
        <f t="shared" ref="G1373:Z1373" si="462">G1367+G1368+G1369+G1370+G1371+G1372</f>
        <v>0</v>
      </c>
      <c r="H1373" s="39">
        <f t="shared" si="462"/>
        <v>0</v>
      </c>
      <c r="I1373" s="39">
        <f t="shared" si="462"/>
        <v>1900000</v>
      </c>
      <c r="J1373" s="39">
        <f t="shared" si="462"/>
        <v>0</v>
      </c>
      <c r="K1373" s="39">
        <f t="shared" si="462"/>
        <v>0</v>
      </c>
      <c r="L1373" s="39">
        <f t="shared" si="462"/>
        <v>0</v>
      </c>
      <c r="M1373" s="39">
        <f t="shared" si="462"/>
        <v>0</v>
      </c>
      <c r="N1373" s="39">
        <f t="shared" si="462"/>
        <v>0</v>
      </c>
      <c r="O1373" s="39">
        <f t="shared" si="462"/>
        <v>0</v>
      </c>
      <c r="P1373" s="39">
        <f t="shared" si="462"/>
        <v>0</v>
      </c>
      <c r="Q1373" s="39">
        <f t="shared" si="462"/>
        <v>0</v>
      </c>
      <c r="R1373" s="39">
        <f t="shared" si="462"/>
        <v>0</v>
      </c>
      <c r="S1373" s="39">
        <f t="shared" si="462"/>
        <v>0</v>
      </c>
      <c r="T1373" s="39">
        <f t="shared" si="462"/>
        <v>0</v>
      </c>
      <c r="U1373" s="39">
        <f t="shared" si="462"/>
        <v>0</v>
      </c>
      <c r="V1373" s="39">
        <f t="shared" si="462"/>
        <v>0</v>
      </c>
      <c r="W1373" s="39">
        <f t="shared" si="462"/>
        <v>0</v>
      </c>
      <c r="X1373" s="39">
        <f t="shared" si="462"/>
        <v>0</v>
      </c>
      <c r="Y1373" s="39">
        <f t="shared" si="462"/>
        <v>0</v>
      </c>
      <c r="Z1373" s="39">
        <f t="shared" si="462"/>
        <v>0</v>
      </c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O1373" s="14"/>
    </row>
    <row r="1374" spans="1:41" ht="15" customHeight="1">
      <c r="A1374" s="136"/>
      <c r="B1374" s="146"/>
      <c r="C1374" s="142"/>
      <c r="D1374" s="125" t="s">
        <v>292</v>
      </c>
      <c r="E1374" s="126"/>
      <c r="F1374" s="41">
        <f>ROUND(F1373/C1367,2)</f>
        <v>335.65</v>
      </c>
      <c r="G1374" s="41">
        <f>ROUND(G1373/C1367,2)</f>
        <v>0</v>
      </c>
      <c r="H1374" s="41">
        <f>ROUND(H1373/C1367,2)</f>
        <v>0</v>
      </c>
      <c r="I1374" s="41">
        <f>ROUND(I1373/C1367,2)</f>
        <v>335.65</v>
      </c>
      <c r="J1374" s="41">
        <f>ROUND(J1373/C1367,2)</f>
        <v>0</v>
      </c>
      <c r="K1374" s="41">
        <f>ROUND(K1373/C1367,2)</f>
        <v>0</v>
      </c>
      <c r="L1374" s="41">
        <f>ROUND(L1373/C1367,2)</f>
        <v>0</v>
      </c>
      <c r="M1374" s="41">
        <f>ROUND(M1373/C1367,2)</f>
        <v>0</v>
      </c>
      <c r="N1374" s="41">
        <f>ROUND(N1373/C1367,2)</f>
        <v>0</v>
      </c>
      <c r="O1374" s="41">
        <f>ROUND(O1373/C1367,2)</f>
        <v>0</v>
      </c>
      <c r="P1374" s="41">
        <f>ROUND(P1373/C1367,2)</f>
        <v>0</v>
      </c>
      <c r="Q1374" s="41">
        <f>ROUND(Q1373/C1367,2)</f>
        <v>0</v>
      </c>
      <c r="R1374" s="41">
        <f>ROUND(R1373/C1367,2)</f>
        <v>0</v>
      </c>
      <c r="S1374" s="41">
        <f>ROUND(S1373/C1367,2)</f>
        <v>0</v>
      </c>
      <c r="T1374" s="41">
        <f>ROUND(T1373/C1367,2)</f>
        <v>0</v>
      </c>
      <c r="U1374" s="41">
        <f>ROUND(U1373/C1367,2)</f>
        <v>0</v>
      </c>
      <c r="V1374" s="41">
        <f>ROUND(V1373/C1367,2)</f>
        <v>0</v>
      </c>
      <c r="W1374" s="41">
        <f>ROUND(W1373/C1367,2)</f>
        <v>0</v>
      </c>
      <c r="X1374" s="41">
        <f>ROUND(X1373/C1367,2)</f>
        <v>0</v>
      </c>
      <c r="Y1374" s="41">
        <f>ROUND(Y1373/C1367,2)</f>
        <v>0</v>
      </c>
      <c r="Z1374" s="41">
        <f>ROUND(Z1373/C1367,2)</f>
        <v>0</v>
      </c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</row>
    <row r="1375" spans="1:41" ht="15" customHeight="1">
      <c r="A1375" s="137"/>
      <c r="B1375" s="147"/>
      <c r="C1375" s="143"/>
      <c r="D1375" s="125" t="s">
        <v>293</v>
      </c>
      <c r="E1375" s="126"/>
      <c r="F1375" s="39" t="s">
        <v>28</v>
      </c>
      <c r="G1375" s="42">
        <f>IF(AC1375=FALSE,0,AC1375)</f>
        <v>0</v>
      </c>
      <c r="H1375" s="42" t="s">
        <v>28</v>
      </c>
      <c r="I1375" s="42">
        <v>1593.66</v>
      </c>
      <c r="J1375" s="42">
        <f>IF(AE1375=FALSE,0,AE1375)</f>
        <v>0</v>
      </c>
      <c r="K1375" s="42" t="s">
        <v>28</v>
      </c>
      <c r="L1375" s="42">
        <f>IF(AF1375=FALSE,0,AF1375)</f>
        <v>0</v>
      </c>
      <c r="M1375" s="42" t="s">
        <v>28</v>
      </c>
      <c r="N1375" s="42" t="s">
        <v>28</v>
      </c>
      <c r="O1375" s="42" t="s">
        <v>28</v>
      </c>
      <c r="P1375" s="42" t="s">
        <v>28</v>
      </c>
      <c r="Q1375" s="42">
        <f>IF(AG1375=FALSE,0,AG1375)</f>
        <v>0</v>
      </c>
      <c r="R1375" s="42" t="s">
        <v>28</v>
      </c>
      <c r="S1375" s="42">
        <f>IF(AH1375=FALSE,0,AH1375)</f>
        <v>0</v>
      </c>
      <c r="T1375" s="42" t="s">
        <v>28</v>
      </c>
      <c r="U1375" s="42">
        <f>IF(AI1375=FALSE,0,AI1375)</f>
        <v>0</v>
      </c>
      <c r="V1375" s="42">
        <f>IF(AJ1375=FALSE,0,AJ1375)</f>
        <v>0</v>
      </c>
      <c r="W1375" s="42">
        <f>IF(AK1375=FALSE,0,AK1375)</f>
        <v>0</v>
      </c>
      <c r="X1375" s="42" t="s">
        <v>28</v>
      </c>
      <c r="Y1375" s="42">
        <f>IF(AL1375=FALSE,0,AL1375)</f>
        <v>0</v>
      </c>
      <c r="Z1375" s="42" t="s">
        <v>28</v>
      </c>
      <c r="AC1375" s="8" t="b">
        <v>0</v>
      </c>
      <c r="AD1375" s="8" t="b">
        <v>0</v>
      </c>
      <c r="AE1375" s="8" t="b">
        <v>0</v>
      </c>
      <c r="AF1375" s="8" t="b">
        <v>0</v>
      </c>
      <c r="AG1375" s="8" t="b">
        <v>0</v>
      </c>
      <c r="AH1375" s="8" t="b">
        <v>0</v>
      </c>
      <c r="AI1375" s="8" t="b">
        <v>0</v>
      </c>
      <c r="AJ1375" s="8" t="b">
        <v>0</v>
      </c>
      <c r="AK1375" s="8" t="b">
        <v>0</v>
      </c>
      <c r="AL1375" s="8" t="b">
        <v>0</v>
      </c>
    </row>
    <row r="1376" spans="1:41" ht="30" customHeight="1">
      <c r="A1376" s="144" t="s">
        <v>138</v>
      </c>
      <c r="B1376" s="145" t="s">
        <v>315</v>
      </c>
      <c r="C1376" s="141">
        <v>9269.1</v>
      </c>
      <c r="D1376" s="145" t="s">
        <v>19</v>
      </c>
      <c r="E1376" s="47" t="s">
        <v>20</v>
      </c>
      <c r="F1376" s="39">
        <f>G1376+I1376+J1376+L1376+Q1376+S1376+U1376+V1376+W1376+Y1376+Z1376</f>
        <v>0</v>
      </c>
      <c r="G1376" s="42">
        <v>0</v>
      </c>
      <c r="H1376" s="42">
        <v>0</v>
      </c>
      <c r="I1376" s="42">
        <v>0</v>
      </c>
      <c r="J1376" s="42">
        <v>0</v>
      </c>
      <c r="K1376" s="42">
        <v>0</v>
      </c>
      <c r="L1376" s="42">
        <v>0</v>
      </c>
      <c r="M1376" s="42">
        <v>0</v>
      </c>
      <c r="N1376" s="42">
        <v>0</v>
      </c>
      <c r="O1376" s="42">
        <v>0</v>
      </c>
      <c r="P1376" s="42">
        <v>0</v>
      </c>
      <c r="Q1376" s="42">
        <v>0</v>
      </c>
      <c r="R1376" s="42">
        <v>0</v>
      </c>
      <c r="S1376" s="42">
        <v>0</v>
      </c>
      <c r="T1376" s="42">
        <v>0</v>
      </c>
      <c r="U1376" s="42">
        <v>0</v>
      </c>
      <c r="V1376" s="42">
        <v>0</v>
      </c>
      <c r="W1376" s="42">
        <v>0</v>
      </c>
      <c r="X1376" s="42">
        <v>0</v>
      </c>
      <c r="Y1376" s="42">
        <v>0</v>
      </c>
      <c r="Z1376" s="42">
        <v>0</v>
      </c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</row>
    <row r="1377" spans="1:41" ht="60" customHeight="1">
      <c r="A1377" s="144"/>
      <c r="B1377" s="146"/>
      <c r="C1377" s="142"/>
      <c r="D1377" s="147"/>
      <c r="E1377" s="47" t="s">
        <v>21</v>
      </c>
      <c r="F1377" s="39">
        <f t="shared" ref="F1377:F1381" si="463">G1377+I1377+J1377+L1377+Q1377+S1377+U1377+V1377+W1377+Y1377+Z1377</f>
        <v>95000</v>
      </c>
      <c r="G1377" s="42"/>
      <c r="H1377" s="42"/>
      <c r="I1377" s="42">
        <v>95000</v>
      </c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</row>
    <row r="1378" spans="1:41" ht="105" customHeight="1">
      <c r="A1378" s="144"/>
      <c r="B1378" s="146"/>
      <c r="C1378" s="142"/>
      <c r="D1378" s="145" t="s">
        <v>22</v>
      </c>
      <c r="E1378" s="47" t="s">
        <v>23</v>
      </c>
      <c r="F1378" s="39">
        <f t="shared" si="463"/>
        <v>0</v>
      </c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</row>
    <row r="1379" spans="1:41" ht="15" customHeight="1">
      <c r="A1379" s="144"/>
      <c r="B1379" s="146"/>
      <c r="C1379" s="142"/>
      <c r="D1379" s="146"/>
      <c r="E1379" s="47" t="s">
        <v>24</v>
      </c>
      <c r="F1379" s="39">
        <f t="shared" si="463"/>
        <v>9405000</v>
      </c>
      <c r="G1379" s="42"/>
      <c r="H1379" s="42"/>
      <c r="I1379" s="42">
        <v>9405000</v>
      </c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</row>
    <row r="1380" spans="1:41" ht="15" customHeight="1">
      <c r="A1380" s="144"/>
      <c r="B1380" s="146"/>
      <c r="C1380" s="142"/>
      <c r="D1380" s="146"/>
      <c r="E1380" s="47" t="s">
        <v>25</v>
      </c>
      <c r="F1380" s="39">
        <f t="shared" si="463"/>
        <v>0</v>
      </c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</row>
    <row r="1381" spans="1:41" ht="15" customHeight="1">
      <c r="A1381" s="144"/>
      <c r="B1381" s="146"/>
      <c r="C1381" s="142"/>
      <c r="D1381" s="147"/>
      <c r="E1381" s="47" t="s">
        <v>26</v>
      </c>
      <c r="F1381" s="39">
        <f t="shared" si="463"/>
        <v>0</v>
      </c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</row>
    <row r="1382" spans="1:41" ht="15" customHeight="1">
      <c r="A1382" s="144"/>
      <c r="B1382" s="146"/>
      <c r="C1382" s="142"/>
      <c r="D1382" s="125" t="s">
        <v>27</v>
      </c>
      <c r="E1382" s="126"/>
      <c r="F1382" s="39">
        <f>F1376+F1377+F1378+F1379+F1380+F1381</f>
        <v>9500000</v>
      </c>
      <c r="G1382" s="39">
        <f t="shared" ref="G1382:Z1382" si="464">G1376+G1377+G1378+G1379+G1380+G1381</f>
        <v>0</v>
      </c>
      <c r="H1382" s="39">
        <f t="shared" si="464"/>
        <v>0</v>
      </c>
      <c r="I1382" s="39">
        <f t="shared" si="464"/>
        <v>9500000</v>
      </c>
      <c r="J1382" s="39">
        <f t="shared" si="464"/>
        <v>0</v>
      </c>
      <c r="K1382" s="39">
        <f t="shared" si="464"/>
        <v>0</v>
      </c>
      <c r="L1382" s="39">
        <f t="shared" si="464"/>
        <v>0</v>
      </c>
      <c r="M1382" s="39">
        <f t="shared" si="464"/>
        <v>0</v>
      </c>
      <c r="N1382" s="39">
        <f t="shared" si="464"/>
        <v>0</v>
      </c>
      <c r="O1382" s="39">
        <f t="shared" si="464"/>
        <v>0</v>
      </c>
      <c r="P1382" s="39">
        <f t="shared" si="464"/>
        <v>0</v>
      </c>
      <c r="Q1382" s="39">
        <f t="shared" si="464"/>
        <v>0</v>
      </c>
      <c r="R1382" s="39">
        <f t="shared" si="464"/>
        <v>0</v>
      </c>
      <c r="S1382" s="39">
        <f t="shared" si="464"/>
        <v>0</v>
      </c>
      <c r="T1382" s="39">
        <f t="shared" si="464"/>
        <v>0</v>
      </c>
      <c r="U1382" s="39">
        <f t="shared" si="464"/>
        <v>0</v>
      </c>
      <c r="V1382" s="39">
        <f t="shared" si="464"/>
        <v>0</v>
      </c>
      <c r="W1382" s="39">
        <f t="shared" si="464"/>
        <v>0</v>
      </c>
      <c r="X1382" s="39">
        <f t="shared" si="464"/>
        <v>0</v>
      </c>
      <c r="Y1382" s="39">
        <f t="shared" si="464"/>
        <v>0</v>
      </c>
      <c r="Z1382" s="39">
        <f t="shared" si="464"/>
        <v>0</v>
      </c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O1382" s="14"/>
    </row>
    <row r="1383" spans="1:41" ht="15" customHeight="1">
      <c r="A1383" s="144"/>
      <c r="B1383" s="146"/>
      <c r="C1383" s="142"/>
      <c r="D1383" s="125" t="s">
        <v>292</v>
      </c>
      <c r="E1383" s="126"/>
      <c r="F1383" s="41">
        <f>ROUND(F1382/C1376,2)</f>
        <v>1024.9100000000001</v>
      </c>
      <c r="G1383" s="41">
        <f>ROUND(G1382/C1376,2)</f>
        <v>0</v>
      </c>
      <c r="H1383" s="41">
        <f>ROUND(H1382/C1376,2)</f>
        <v>0</v>
      </c>
      <c r="I1383" s="41">
        <f>ROUND(I1382/C1376,2)</f>
        <v>1024.9100000000001</v>
      </c>
      <c r="J1383" s="41">
        <f>ROUND(J1382/C1376,2)</f>
        <v>0</v>
      </c>
      <c r="K1383" s="41">
        <f>ROUND(K1382/C1376,2)</f>
        <v>0</v>
      </c>
      <c r="L1383" s="41">
        <f>ROUND(L1382/C1376,2)</f>
        <v>0</v>
      </c>
      <c r="M1383" s="41">
        <f>ROUND(M1382/C1376,2)</f>
        <v>0</v>
      </c>
      <c r="N1383" s="41">
        <f>ROUND(N1382/C1376,2)</f>
        <v>0</v>
      </c>
      <c r="O1383" s="41">
        <f>ROUND(O1382/C1376,2)</f>
        <v>0</v>
      </c>
      <c r="P1383" s="41">
        <f>ROUND(P1382/C1376,2)</f>
        <v>0</v>
      </c>
      <c r="Q1383" s="41">
        <f>ROUND(Q1382/C1376,2)</f>
        <v>0</v>
      </c>
      <c r="R1383" s="41">
        <f>ROUND(R1382/C1376,2)</f>
        <v>0</v>
      </c>
      <c r="S1383" s="41">
        <f>ROUND(S1382/C1376,2)</f>
        <v>0</v>
      </c>
      <c r="T1383" s="41">
        <f>ROUND(T1382/C1376,2)</f>
        <v>0</v>
      </c>
      <c r="U1383" s="41">
        <f>ROUND(U1382/C1376,2)</f>
        <v>0</v>
      </c>
      <c r="V1383" s="41">
        <f>ROUND(V1382/C1376,2)</f>
        <v>0</v>
      </c>
      <c r="W1383" s="41">
        <f>ROUND(W1382/C1376,2)</f>
        <v>0</v>
      </c>
      <c r="X1383" s="41">
        <f>ROUND(X1382/C1376,2)</f>
        <v>0</v>
      </c>
      <c r="Y1383" s="41">
        <f>ROUND(Y1382/C1376,2)</f>
        <v>0</v>
      </c>
      <c r="Z1383" s="41">
        <f>ROUND(Z1382/C1376,2)</f>
        <v>0</v>
      </c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</row>
    <row r="1384" spans="1:41" ht="15" customHeight="1">
      <c r="A1384" s="144"/>
      <c r="B1384" s="147"/>
      <c r="C1384" s="143"/>
      <c r="D1384" s="125" t="s">
        <v>293</v>
      </c>
      <c r="E1384" s="126"/>
      <c r="F1384" s="39" t="s">
        <v>28</v>
      </c>
      <c r="G1384" s="42">
        <f>IF(AC1384=FALSE,0,AC1384)</f>
        <v>0</v>
      </c>
      <c r="H1384" s="42" t="s">
        <v>28</v>
      </c>
      <c r="I1384" s="42">
        <v>1593.66</v>
      </c>
      <c r="J1384" s="42">
        <f>IF(AE1384=FALSE,0,AE1384)</f>
        <v>0</v>
      </c>
      <c r="K1384" s="42" t="s">
        <v>28</v>
      </c>
      <c r="L1384" s="42">
        <f>IF(AF1384=FALSE,0,AF1384)</f>
        <v>0</v>
      </c>
      <c r="M1384" s="42" t="s">
        <v>28</v>
      </c>
      <c r="N1384" s="42" t="s">
        <v>28</v>
      </c>
      <c r="O1384" s="42" t="s">
        <v>28</v>
      </c>
      <c r="P1384" s="42" t="s">
        <v>28</v>
      </c>
      <c r="Q1384" s="42">
        <f>IF(AG1384=FALSE,0,AG1384)</f>
        <v>0</v>
      </c>
      <c r="R1384" s="42" t="s">
        <v>28</v>
      </c>
      <c r="S1384" s="42">
        <f>IF(AH1384=FALSE,0,AH1384)</f>
        <v>0</v>
      </c>
      <c r="T1384" s="42" t="s">
        <v>28</v>
      </c>
      <c r="U1384" s="42">
        <f>IF(AI1384=FALSE,0,AI1384)</f>
        <v>0</v>
      </c>
      <c r="V1384" s="42">
        <f>IF(AJ1384=FALSE,0,AJ1384)</f>
        <v>0</v>
      </c>
      <c r="W1384" s="42">
        <f>IF(AK1384=FALSE,0,AK1384)</f>
        <v>0</v>
      </c>
      <c r="X1384" s="42" t="s">
        <v>28</v>
      </c>
      <c r="Y1384" s="42">
        <f>IF(AL1384=FALSE,0,AL1384)</f>
        <v>0</v>
      </c>
      <c r="Z1384" s="42" t="s">
        <v>28</v>
      </c>
      <c r="AC1384" s="8" t="b">
        <v>0</v>
      </c>
      <c r="AD1384" s="8" t="b">
        <v>0</v>
      </c>
      <c r="AE1384" s="8" t="b">
        <v>0</v>
      </c>
      <c r="AF1384" s="8" t="b">
        <v>0</v>
      </c>
      <c r="AG1384" s="8" t="b">
        <v>0</v>
      </c>
      <c r="AH1384" s="8" t="b">
        <v>0</v>
      </c>
      <c r="AI1384" s="8" t="b">
        <v>0</v>
      </c>
      <c r="AJ1384" s="8" t="b">
        <v>0</v>
      </c>
      <c r="AK1384" s="8" t="b">
        <v>0</v>
      </c>
      <c r="AL1384" s="8" t="b">
        <v>0</v>
      </c>
    </row>
    <row r="1385" spans="1:41" ht="30" customHeight="1">
      <c r="A1385" s="135" t="s">
        <v>139</v>
      </c>
      <c r="B1385" s="145" t="s">
        <v>316</v>
      </c>
      <c r="C1385" s="141">
        <v>18420.3</v>
      </c>
      <c r="D1385" s="145" t="s">
        <v>19</v>
      </c>
      <c r="E1385" s="47" t="s">
        <v>20</v>
      </c>
      <c r="F1385" s="39">
        <f>G1385+I1385+J1385+L1385+Q1385+S1385+U1385+V1385+W1385+Y1385+Z1385</f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  <c r="P1385" s="42">
        <v>0</v>
      </c>
      <c r="Q1385" s="42">
        <v>0</v>
      </c>
      <c r="R1385" s="42">
        <v>0</v>
      </c>
      <c r="S1385" s="42">
        <v>0</v>
      </c>
      <c r="T1385" s="42">
        <v>0</v>
      </c>
      <c r="U1385" s="42">
        <v>0</v>
      </c>
      <c r="V1385" s="42">
        <v>0</v>
      </c>
      <c r="W1385" s="42">
        <v>0</v>
      </c>
      <c r="X1385" s="42">
        <v>0</v>
      </c>
      <c r="Y1385" s="42">
        <v>0</v>
      </c>
      <c r="Z1385" s="42">
        <v>0</v>
      </c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</row>
    <row r="1386" spans="1:41" ht="60" customHeight="1">
      <c r="A1386" s="136"/>
      <c r="B1386" s="146"/>
      <c r="C1386" s="142"/>
      <c r="D1386" s="147"/>
      <c r="E1386" s="47" t="s">
        <v>21</v>
      </c>
      <c r="F1386" s="39">
        <f t="shared" ref="F1386:F1390" si="465">G1386+I1386+J1386+L1386+Q1386+S1386+U1386+V1386+W1386+Y1386+Z1386</f>
        <v>190000</v>
      </c>
      <c r="G1386" s="42"/>
      <c r="H1386" s="42"/>
      <c r="I1386" s="42">
        <v>190000</v>
      </c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</row>
    <row r="1387" spans="1:41" ht="105" customHeight="1">
      <c r="A1387" s="136"/>
      <c r="B1387" s="146"/>
      <c r="C1387" s="142"/>
      <c r="D1387" s="145" t="s">
        <v>22</v>
      </c>
      <c r="E1387" s="47" t="s">
        <v>23</v>
      </c>
      <c r="F1387" s="39">
        <f t="shared" si="465"/>
        <v>0</v>
      </c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</row>
    <row r="1388" spans="1:41" ht="15" customHeight="1">
      <c r="A1388" s="136"/>
      <c r="B1388" s="146"/>
      <c r="C1388" s="142"/>
      <c r="D1388" s="146"/>
      <c r="E1388" s="47" t="s">
        <v>24</v>
      </c>
      <c r="F1388" s="39">
        <f t="shared" si="465"/>
        <v>18810000</v>
      </c>
      <c r="G1388" s="42"/>
      <c r="H1388" s="42"/>
      <c r="I1388" s="42">
        <v>18810000</v>
      </c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</row>
    <row r="1389" spans="1:41" ht="15" customHeight="1">
      <c r="A1389" s="136"/>
      <c r="B1389" s="146"/>
      <c r="C1389" s="142"/>
      <c r="D1389" s="146"/>
      <c r="E1389" s="47" t="s">
        <v>25</v>
      </c>
      <c r="F1389" s="39">
        <f t="shared" si="465"/>
        <v>0</v>
      </c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</row>
    <row r="1390" spans="1:41" ht="15" customHeight="1">
      <c r="A1390" s="136"/>
      <c r="B1390" s="146"/>
      <c r="C1390" s="142"/>
      <c r="D1390" s="147"/>
      <c r="E1390" s="47" t="s">
        <v>26</v>
      </c>
      <c r="F1390" s="39">
        <f t="shared" si="465"/>
        <v>0</v>
      </c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</row>
    <row r="1391" spans="1:41" ht="15" customHeight="1">
      <c r="A1391" s="136"/>
      <c r="B1391" s="146"/>
      <c r="C1391" s="142"/>
      <c r="D1391" s="125" t="s">
        <v>27</v>
      </c>
      <c r="E1391" s="126"/>
      <c r="F1391" s="39">
        <f>F1385+F1386+F1387+F1388+F1389+F1390</f>
        <v>19000000</v>
      </c>
      <c r="G1391" s="39">
        <f t="shared" ref="G1391:Z1391" si="466">G1385+G1386+G1387+G1388+G1389+G1390</f>
        <v>0</v>
      </c>
      <c r="H1391" s="39">
        <f t="shared" si="466"/>
        <v>0</v>
      </c>
      <c r="I1391" s="39">
        <f t="shared" si="466"/>
        <v>19000000</v>
      </c>
      <c r="J1391" s="39">
        <f t="shared" si="466"/>
        <v>0</v>
      </c>
      <c r="K1391" s="39">
        <f t="shared" si="466"/>
        <v>0</v>
      </c>
      <c r="L1391" s="39">
        <f t="shared" si="466"/>
        <v>0</v>
      </c>
      <c r="M1391" s="39">
        <f t="shared" si="466"/>
        <v>0</v>
      </c>
      <c r="N1391" s="39">
        <f t="shared" si="466"/>
        <v>0</v>
      </c>
      <c r="O1391" s="39">
        <f t="shared" si="466"/>
        <v>0</v>
      </c>
      <c r="P1391" s="39">
        <f t="shared" si="466"/>
        <v>0</v>
      </c>
      <c r="Q1391" s="39">
        <f t="shared" si="466"/>
        <v>0</v>
      </c>
      <c r="R1391" s="39">
        <f t="shared" si="466"/>
        <v>0</v>
      </c>
      <c r="S1391" s="39">
        <f t="shared" si="466"/>
        <v>0</v>
      </c>
      <c r="T1391" s="39">
        <f t="shared" si="466"/>
        <v>0</v>
      </c>
      <c r="U1391" s="39">
        <f t="shared" si="466"/>
        <v>0</v>
      </c>
      <c r="V1391" s="39">
        <f t="shared" si="466"/>
        <v>0</v>
      </c>
      <c r="W1391" s="39">
        <f t="shared" si="466"/>
        <v>0</v>
      </c>
      <c r="X1391" s="39">
        <f t="shared" si="466"/>
        <v>0</v>
      </c>
      <c r="Y1391" s="39">
        <f t="shared" si="466"/>
        <v>0</v>
      </c>
      <c r="Z1391" s="39">
        <f t="shared" si="466"/>
        <v>0</v>
      </c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O1391" s="14"/>
    </row>
    <row r="1392" spans="1:41" ht="15" customHeight="1">
      <c r="A1392" s="136"/>
      <c r="B1392" s="146"/>
      <c r="C1392" s="142"/>
      <c r="D1392" s="125" t="s">
        <v>292</v>
      </c>
      <c r="E1392" s="126"/>
      <c r="F1392" s="41">
        <f>ROUND(F1391/C1385,2)</f>
        <v>1031.47</v>
      </c>
      <c r="G1392" s="41">
        <f>ROUND(G1391/C1385,2)</f>
        <v>0</v>
      </c>
      <c r="H1392" s="41">
        <f>ROUND(H1391/C1385,2)</f>
        <v>0</v>
      </c>
      <c r="I1392" s="41">
        <f>ROUND(I1391/C1385,2)</f>
        <v>1031.47</v>
      </c>
      <c r="J1392" s="41">
        <f>ROUND(J1391/C1385,2)</f>
        <v>0</v>
      </c>
      <c r="K1392" s="41">
        <f>ROUND(K1391/C1385,2)</f>
        <v>0</v>
      </c>
      <c r="L1392" s="41">
        <f>ROUND(L1391/C1385,2)</f>
        <v>0</v>
      </c>
      <c r="M1392" s="41">
        <f>ROUND(M1391/C1385,2)</f>
        <v>0</v>
      </c>
      <c r="N1392" s="41">
        <f>ROUND(N1391/C1385,2)</f>
        <v>0</v>
      </c>
      <c r="O1392" s="41">
        <f>ROUND(O1391/C1385,2)</f>
        <v>0</v>
      </c>
      <c r="P1392" s="41">
        <f>ROUND(P1391/C1385,2)</f>
        <v>0</v>
      </c>
      <c r="Q1392" s="41">
        <f>ROUND(Q1391/C1385,2)</f>
        <v>0</v>
      </c>
      <c r="R1392" s="41">
        <f>ROUND(R1391/C1385,2)</f>
        <v>0</v>
      </c>
      <c r="S1392" s="41">
        <f>ROUND(S1391/C1385,2)</f>
        <v>0</v>
      </c>
      <c r="T1392" s="41">
        <f>ROUND(T1391/C1385,2)</f>
        <v>0</v>
      </c>
      <c r="U1392" s="41">
        <f>ROUND(U1391/C1385,2)</f>
        <v>0</v>
      </c>
      <c r="V1392" s="41">
        <f>ROUND(V1391/C1385,2)</f>
        <v>0</v>
      </c>
      <c r="W1392" s="41">
        <f>ROUND(W1391/C1385,2)</f>
        <v>0</v>
      </c>
      <c r="X1392" s="41">
        <f>ROUND(X1391/C1385,2)</f>
        <v>0</v>
      </c>
      <c r="Y1392" s="41">
        <f>ROUND(Y1391/C1385,2)</f>
        <v>0</v>
      </c>
      <c r="Z1392" s="41">
        <f>ROUND(Z1391/C1385,2)</f>
        <v>0</v>
      </c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</row>
    <row r="1393" spans="1:41" ht="15" customHeight="1">
      <c r="A1393" s="137"/>
      <c r="B1393" s="147"/>
      <c r="C1393" s="143"/>
      <c r="D1393" s="125" t="s">
        <v>293</v>
      </c>
      <c r="E1393" s="126"/>
      <c r="F1393" s="39" t="s">
        <v>28</v>
      </c>
      <c r="G1393" s="42">
        <f>IF(AC1393=FALSE,0,AC1393)</f>
        <v>0</v>
      </c>
      <c r="H1393" s="42" t="s">
        <v>28</v>
      </c>
      <c r="I1393" s="42">
        <v>1593.66</v>
      </c>
      <c r="J1393" s="42">
        <f>IF(AE1393=FALSE,0,AE1393)</f>
        <v>0</v>
      </c>
      <c r="K1393" s="42" t="s">
        <v>28</v>
      </c>
      <c r="L1393" s="42">
        <f>IF(AF1393=FALSE,0,AF1393)</f>
        <v>0</v>
      </c>
      <c r="M1393" s="42" t="s">
        <v>28</v>
      </c>
      <c r="N1393" s="42" t="s">
        <v>28</v>
      </c>
      <c r="O1393" s="42" t="s">
        <v>28</v>
      </c>
      <c r="P1393" s="42" t="s">
        <v>28</v>
      </c>
      <c r="Q1393" s="42">
        <f>IF(AG1393=FALSE,0,AG1393)</f>
        <v>0</v>
      </c>
      <c r="R1393" s="42" t="s">
        <v>28</v>
      </c>
      <c r="S1393" s="42">
        <f>IF(AH1393=FALSE,0,AH1393)</f>
        <v>0</v>
      </c>
      <c r="T1393" s="42" t="s">
        <v>28</v>
      </c>
      <c r="U1393" s="42">
        <f>IF(AI1393=FALSE,0,AI1393)</f>
        <v>0</v>
      </c>
      <c r="V1393" s="42">
        <f>IF(AJ1393=FALSE,0,AJ1393)</f>
        <v>0</v>
      </c>
      <c r="W1393" s="42">
        <f>IF(AK1393=FALSE,0,AK1393)</f>
        <v>0</v>
      </c>
      <c r="X1393" s="42" t="s">
        <v>28</v>
      </c>
      <c r="Y1393" s="42">
        <f>IF(AL1393=FALSE,0,AL1393)</f>
        <v>0</v>
      </c>
      <c r="Z1393" s="42" t="s">
        <v>28</v>
      </c>
      <c r="AC1393" s="8" t="b">
        <v>0</v>
      </c>
      <c r="AD1393" s="8" t="b">
        <v>0</v>
      </c>
      <c r="AE1393" s="8" t="b">
        <v>0</v>
      </c>
      <c r="AF1393" s="8" t="b">
        <v>0</v>
      </c>
      <c r="AG1393" s="8" t="b">
        <v>0</v>
      </c>
      <c r="AH1393" s="8" t="b">
        <v>0</v>
      </c>
      <c r="AI1393" s="8" t="b">
        <v>0</v>
      </c>
      <c r="AJ1393" s="8" t="b">
        <v>0</v>
      </c>
      <c r="AK1393" s="8" t="b">
        <v>0</v>
      </c>
      <c r="AL1393" s="8" t="b">
        <v>0</v>
      </c>
    </row>
    <row r="1394" spans="1:41" ht="30" customHeight="1">
      <c r="A1394" s="144" t="s">
        <v>140</v>
      </c>
      <c r="B1394" s="145" t="s">
        <v>317</v>
      </c>
      <c r="C1394" s="141">
        <v>7854.2</v>
      </c>
      <c r="D1394" s="145" t="s">
        <v>19</v>
      </c>
      <c r="E1394" s="47" t="s">
        <v>20</v>
      </c>
      <c r="F1394" s="39">
        <f>G1394+I1394+J1394+L1394+Q1394+S1394+U1394+V1394+W1394+Y1394+Z1394</f>
        <v>0</v>
      </c>
      <c r="G1394" s="42">
        <v>0</v>
      </c>
      <c r="H1394" s="42">
        <v>0</v>
      </c>
      <c r="I1394" s="42">
        <v>0</v>
      </c>
      <c r="J1394" s="42">
        <v>0</v>
      </c>
      <c r="K1394" s="42">
        <v>0</v>
      </c>
      <c r="L1394" s="42">
        <v>0</v>
      </c>
      <c r="M1394" s="42">
        <v>0</v>
      </c>
      <c r="N1394" s="42">
        <v>0</v>
      </c>
      <c r="O1394" s="42">
        <v>0</v>
      </c>
      <c r="P1394" s="42">
        <v>0</v>
      </c>
      <c r="Q1394" s="42">
        <v>0</v>
      </c>
      <c r="R1394" s="42">
        <v>0</v>
      </c>
      <c r="S1394" s="42">
        <v>0</v>
      </c>
      <c r="T1394" s="42">
        <v>0</v>
      </c>
      <c r="U1394" s="42">
        <v>0</v>
      </c>
      <c r="V1394" s="42">
        <v>0</v>
      </c>
      <c r="W1394" s="42">
        <v>0</v>
      </c>
      <c r="X1394" s="42">
        <v>0</v>
      </c>
      <c r="Y1394" s="42">
        <v>0</v>
      </c>
      <c r="Z1394" s="42">
        <v>0</v>
      </c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</row>
    <row r="1395" spans="1:41" ht="60" customHeight="1">
      <c r="A1395" s="144"/>
      <c r="B1395" s="146"/>
      <c r="C1395" s="142"/>
      <c r="D1395" s="147"/>
      <c r="E1395" s="47" t="s">
        <v>21</v>
      </c>
      <c r="F1395" s="39">
        <f t="shared" ref="F1395:F1399" si="467">G1395+I1395+J1395+L1395+Q1395+S1395+U1395+V1395+W1395+Y1395+Z1395</f>
        <v>76000</v>
      </c>
      <c r="G1395" s="42"/>
      <c r="H1395" s="42"/>
      <c r="I1395" s="42">
        <v>76000</v>
      </c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</row>
    <row r="1396" spans="1:41" ht="105" customHeight="1">
      <c r="A1396" s="144"/>
      <c r="B1396" s="146"/>
      <c r="C1396" s="142"/>
      <c r="D1396" s="145" t="s">
        <v>22</v>
      </c>
      <c r="E1396" s="47" t="s">
        <v>23</v>
      </c>
      <c r="F1396" s="39">
        <f t="shared" si="467"/>
        <v>0</v>
      </c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</row>
    <row r="1397" spans="1:41" ht="15" customHeight="1">
      <c r="A1397" s="144"/>
      <c r="B1397" s="146"/>
      <c r="C1397" s="142"/>
      <c r="D1397" s="146"/>
      <c r="E1397" s="47" t="s">
        <v>24</v>
      </c>
      <c r="F1397" s="39">
        <f t="shared" si="467"/>
        <v>7524000</v>
      </c>
      <c r="G1397" s="42"/>
      <c r="H1397" s="42"/>
      <c r="I1397" s="42">
        <v>7524000</v>
      </c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</row>
    <row r="1398" spans="1:41" ht="15" customHeight="1">
      <c r="A1398" s="144"/>
      <c r="B1398" s="146"/>
      <c r="C1398" s="142"/>
      <c r="D1398" s="146"/>
      <c r="E1398" s="47" t="s">
        <v>25</v>
      </c>
      <c r="F1398" s="39">
        <f t="shared" si="467"/>
        <v>0</v>
      </c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</row>
    <row r="1399" spans="1:41" ht="15" customHeight="1">
      <c r="A1399" s="144"/>
      <c r="B1399" s="146"/>
      <c r="C1399" s="142"/>
      <c r="D1399" s="147"/>
      <c r="E1399" s="47" t="s">
        <v>26</v>
      </c>
      <c r="F1399" s="39">
        <f t="shared" si="467"/>
        <v>0</v>
      </c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</row>
    <row r="1400" spans="1:41" ht="15" customHeight="1">
      <c r="A1400" s="144"/>
      <c r="B1400" s="146"/>
      <c r="C1400" s="142"/>
      <c r="D1400" s="125" t="s">
        <v>27</v>
      </c>
      <c r="E1400" s="126"/>
      <c r="F1400" s="39">
        <f>F1394+F1395+F1396+F1397+F1398+F1399</f>
        <v>7600000</v>
      </c>
      <c r="G1400" s="39">
        <f t="shared" ref="G1400:Z1400" si="468">G1394+G1395+G1396+G1397+G1398+G1399</f>
        <v>0</v>
      </c>
      <c r="H1400" s="39">
        <f t="shared" si="468"/>
        <v>0</v>
      </c>
      <c r="I1400" s="39">
        <f t="shared" si="468"/>
        <v>7600000</v>
      </c>
      <c r="J1400" s="39">
        <f t="shared" si="468"/>
        <v>0</v>
      </c>
      <c r="K1400" s="39">
        <f t="shared" si="468"/>
        <v>0</v>
      </c>
      <c r="L1400" s="39">
        <f t="shared" si="468"/>
        <v>0</v>
      </c>
      <c r="M1400" s="39">
        <f t="shared" si="468"/>
        <v>0</v>
      </c>
      <c r="N1400" s="39">
        <f t="shared" si="468"/>
        <v>0</v>
      </c>
      <c r="O1400" s="39">
        <f t="shared" si="468"/>
        <v>0</v>
      </c>
      <c r="P1400" s="39">
        <f t="shared" si="468"/>
        <v>0</v>
      </c>
      <c r="Q1400" s="39">
        <f t="shared" si="468"/>
        <v>0</v>
      </c>
      <c r="R1400" s="39">
        <f t="shared" si="468"/>
        <v>0</v>
      </c>
      <c r="S1400" s="39">
        <f t="shared" si="468"/>
        <v>0</v>
      </c>
      <c r="T1400" s="39">
        <f t="shared" si="468"/>
        <v>0</v>
      </c>
      <c r="U1400" s="39">
        <f t="shared" si="468"/>
        <v>0</v>
      </c>
      <c r="V1400" s="39">
        <f t="shared" si="468"/>
        <v>0</v>
      </c>
      <c r="W1400" s="39">
        <f t="shared" si="468"/>
        <v>0</v>
      </c>
      <c r="X1400" s="39">
        <f t="shared" si="468"/>
        <v>0</v>
      </c>
      <c r="Y1400" s="39">
        <f t="shared" si="468"/>
        <v>0</v>
      </c>
      <c r="Z1400" s="39">
        <f t="shared" si="468"/>
        <v>0</v>
      </c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O1400" s="14"/>
    </row>
    <row r="1401" spans="1:41" ht="15" customHeight="1">
      <c r="A1401" s="144"/>
      <c r="B1401" s="146"/>
      <c r="C1401" s="142"/>
      <c r="D1401" s="125" t="s">
        <v>292</v>
      </c>
      <c r="E1401" s="126"/>
      <c r="F1401" s="41">
        <f>ROUND(F1400/C1394,2)</f>
        <v>967.64</v>
      </c>
      <c r="G1401" s="41">
        <f>ROUND(G1400/C1394,2)</f>
        <v>0</v>
      </c>
      <c r="H1401" s="41">
        <f>ROUND(H1400/C1394,2)</f>
        <v>0</v>
      </c>
      <c r="I1401" s="41">
        <f>ROUND(I1400/C1394,2)</f>
        <v>967.64</v>
      </c>
      <c r="J1401" s="41">
        <f>ROUND(J1400/C1394,2)</f>
        <v>0</v>
      </c>
      <c r="K1401" s="41">
        <f>ROUND(K1400/C1394,2)</f>
        <v>0</v>
      </c>
      <c r="L1401" s="41">
        <f>ROUND(L1400/C1394,2)</f>
        <v>0</v>
      </c>
      <c r="M1401" s="41">
        <f>ROUND(M1400/C1394,2)</f>
        <v>0</v>
      </c>
      <c r="N1401" s="41">
        <f>ROUND(N1400/C1394,2)</f>
        <v>0</v>
      </c>
      <c r="O1401" s="41">
        <f>ROUND(O1400/C1394,2)</f>
        <v>0</v>
      </c>
      <c r="P1401" s="41">
        <f>ROUND(P1400/C1394,2)</f>
        <v>0</v>
      </c>
      <c r="Q1401" s="41">
        <f>ROUND(Q1400/C1394,2)</f>
        <v>0</v>
      </c>
      <c r="R1401" s="41">
        <f>ROUND(R1400/C1394,2)</f>
        <v>0</v>
      </c>
      <c r="S1401" s="41">
        <f>ROUND(S1400/C1394,2)</f>
        <v>0</v>
      </c>
      <c r="T1401" s="41">
        <f>ROUND(T1400/C1394,2)</f>
        <v>0</v>
      </c>
      <c r="U1401" s="41">
        <f>ROUND(U1400/C1394,2)</f>
        <v>0</v>
      </c>
      <c r="V1401" s="41">
        <f>ROUND(V1400/C1394,2)</f>
        <v>0</v>
      </c>
      <c r="W1401" s="41">
        <f>ROUND(W1400/C1394,2)</f>
        <v>0</v>
      </c>
      <c r="X1401" s="41">
        <f>ROUND(X1400/C1394,2)</f>
        <v>0</v>
      </c>
      <c r="Y1401" s="41">
        <f>ROUND(Y1400/C1394,2)</f>
        <v>0</v>
      </c>
      <c r="Z1401" s="41">
        <f>ROUND(Z1400/C1394,2)</f>
        <v>0</v>
      </c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</row>
    <row r="1402" spans="1:41" ht="15" customHeight="1">
      <c r="A1402" s="144"/>
      <c r="B1402" s="147"/>
      <c r="C1402" s="143"/>
      <c r="D1402" s="125" t="s">
        <v>293</v>
      </c>
      <c r="E1402" s="126"/>
      <c r="F1402" s="39" t="s">
        <v>28</v>
      </c>
      <c r="G1402" s="42">
        <f>IF(AC1402=FALSE,0,AC1402)</f>
        <v>0</v>
      </c>
      <c r="H1402" s="42" t="s">
        <v>28</v>
      </c>
      <c r="I1402" s="42">
        <v>1593.66</v>
      </c>
      <c r="J1402" s="42">
        <f>IF(AE1402=FALSE,0,AE1402)</f>
        <v>0</v>
      </c>
      <c r="K1402" s="42" t="s">
        <v>28</v>
      </c>
      <c r="L1402" s="42">
        <f>IF(AF1402=FALSE,0,AF1402)</f>
        <v>0</v>
      </c>
      <c r="M1402" s="42" t="s">
        <v>28</v>
      </c>
      <c r="N1402" s="42" t="s">
        <v>28</v>
      </c>
      <c r="O1402" s="42" t="s">
        <v>28</v>
      </c>
      <c r="P1402" s="42" t="s">
        <v>28</v>
      </c>
      <c r="Q1402" s="42">
        <f>IF(AG1402=FALSE,0,AG1402)</f>
        <v>0</v>
      </c>
      <c r="R1402" s="42" t="s">
        <v>28</v>
      </c>
      <c r="S1402" s="42">
        <f>IF(AH1402=FALSE,0,AH1402)</f>
        <v>0</v>
      </c>
      <c r="T1402" s="42" t="s">
        <v>28</v>
      </c>
      <c r="U1402" s="42">
        <f>IF(AI1402=FALSE,0,AI1402)</f>
        <v>0</v>
      </c>
      <c r="V1402" s="42">
        <f>IF(AJ1402=FALSE,0,AJ1402)</f>
        <v>0</v>
      </c>
      <c r="W1402" s="42">
        <f>IF(AK1402=FALSE,0,AK1402)</f>
        <v>0</v>
      </c>
      <c r="X1402" s="42" t="s">
        <v>28</v>
      </c>
      <c r="Y1402" s="42">
        <f>IF(AL1402=FALSE,0,AL1402)</f>
        <v>0</v>
      </c>
      <c r="Z1402" s="42" t="s">
        <v>28</v>
      </c>
      <c r="AC1402" s="8" t="b">
        <v>0</v>
      </c>
      <c r="AD1402" s="8" t="b">
        <v>0</v>
      </c>
      <c r="AE1402" s="8" t="b">
        <v>0</v>
      </c>
      <c r="AF1402" s="8" t="b">
        <v>0</v>
      </c>
      <c r="AG1402" s="8" t="b">
        <v>0</v>
      </c>
      <c r="AH1402" s="8" t="b">
        <v>0</v>
      </c>
      <c r="AI1402" s="8" t="b">
        <v>0</v>
      </c>
      <c r="AJ1402" s="8" t="b">
        <v>0</v>
      </c>
      <c r="AK1402" s="8" t="b">
        <v>0</v>
      </c>
      <c r="AL1402" s="8" t="b">
        <v>0</v>
      </c>
    </row>
    <row r="1403" spans="1:41" ht="30" customHeight="1">
      <c r="A1403" s="135" t="s">
        <v>141</v>
      </c>
      <c r="B1403" s="145" t="s">
        <v>318</v>
      </c>
      <c r="C1403" s="141">
        <v>6232.9</v>
      </c>
      <c r="D1403" s="145" t="s">
        <v>19</v>
      </c>
      <c r="E1403" s="47" t="s">
        <v>20</v>
      </c>
      <c r="F1403" s="39">
        <f>G1403+I1403+J1403+L1403+Q1403+S1403+U1403+V1403+W1403+Y1403+Z1403</f>
        <v>0</v>
      </c>
      <c r="G1403" s="42">
        <v>0</v>
      </c>
      <c r="H1403" s="42">
        <v>0</v>
      </c>
      <c r="I1403" s="42">
        <v>0</v>
      </c>
      <c r="J1403" s="42">
        <v>0</v>
      </c>
      <c r="K1403" s="42">
        <v>0</v>
      </c>
      <c r="L1403" s="42">
        <v>0</v>
      </c>
      <c r="M1403" s="42">
        <v>0</v>
      </c>
      <c r="N1403" s="42">
        <v>0</v>
      </c>
      <c r="O1403" s="42">
        <v>0</v>
      </c>
      <c r="P1403" s="42">
        <v>0</v>
      </c>
      <c r="Q1403" s="42">
        <v>0</v>
      </c>
      <c r="R1403" s="42">
        <v>0</v>
      </c>
      <c r="S1403" s="42">
        <v>0</v>
      </c>
      <c r="T1403" s="42">
        <v>0</v>
      </c>
      <c r="U1403" s="42">
        <v>0</v>
      </c>
      <c r="V1403" s="42">
        <v>0</v>
      </c>
      <c r="W1403" s="42">
        <v>0</v>
      </c>
      <c r="X1403" s="42">
        <v>0</v>
      </c>
      <c r="Y1403" s="42">
        <v>0</v>
      </c>
      <c r="Z1403" s="42">
        <v>0</v>
      </c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</row>
    <row r="1404" spans="1:41" ht="60" customHeight="1">
      <c r="A1404" s="136"/>
      <c r="B1404" s="146"/>
      <c r="C1404" s="142"/>
      <c r="D1404" s="147"/>
      <c r="E1404" s="47" t="s">
        <v>21</v>
      </c>
      <c r="F1404" s="39">
        <f t="shared" ref="F1404:F1408" si="469">G1404+I1404+J1404+L1404+Q1404+S1404+U1404+V1404+W1404+Y1404+Z1404</f>
        <v>76000</v>
      </c>
      <c r="G1404" s="42"/>
      <c r="H1404" s="42"/>
      <c r="I1404" s="42">
        <v>76000</v>
      </c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</row>
    <row r="1405" spans="1:41" ht="105" customHeight="1">
      <c r="A1405" s="136"/>
      <c r="B1405" s="146"/>
      <c r="C1405" s="142"/>
      <c r="D1405" s="145" t="s">
        <v>22</v>
      </c>
      <c r="E1405" s="47" t="s">
        <v>23</v>
      </c>
      <c r="F1405" s="39">
        <f t="shared" si="469"/>
        <v>0</v>
      </c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</row>
    <row r="1406" spans="1:41" ht="15" customHeight="1">
      <c r="A1406" s="136"/>
      <c r="B1406" s="146"/>
      <c r="C1406" s="142"/>
      <c r="D1406" s="146"/>
      <c r="E1406" s="47" t="s">
        <v>24</v>
      </c>
      <c r="F1406" s="39">
        <f t="shared" si="469"/>
        <v>7524000</v>
      </c>
      <c r="G1406" s="42"/>
      <c r="H1406" s="42"/>
      <c r="I1406" s="42">
        <v>7524000</v>
      </c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</row>
    <row r="1407" spans="1:41" ht="15" customHeight="1">
      <c r="A1407" s="136"/>
      <c r="B1407" s="146"/>
      <c r="C1407" s="142"/>
      <c r="D1407" s="146"/>
      <c r="E1407" s="47" t="s">
        <v>25</v>
      </c>
      <c r="F1407" s="39">
        <f t="shared" si="469"/>
        <v>0</v>
      </c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</row>
    <row r="1408" spans="1:41" ht="15" customHeight="1">
      <c r="A1408" s="136"/>
      <c r="B1408" s="146"/>
      <c r="C1408" s="142"/>
      <c r="D1408" s="147"/>
      <c r="E1408" s="47" t="s">
        <v>26</v>
      </c>
      <c r="F1408" s="39">
        <f t="shared" si="469"/>
        <v>0</v>
      </c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</row>
    <row r="1409" spans="1:41" ht="15" customHeight="1">
      <c r="A1409" s="136"/>
      <c r="B1409" s="146"/>
      <c r="C1409" s="142"/>
      <c r="D1409" s="125" t="s">
        <v>27</v>
      </c>
      <c r="E1409" s="126"/>
      <c r="F1409" s="39">
        <f>F1403+F1404+F1405+F1406+F1407+F1408</f>
        <v>7600000</v>
      </c>
      <c r="G1409" s="39">
        <f t="shared" ref="G1409:Z1409" si="470">G1403+G1404+G1405+G1406+G1407+G1408</f>
        <v>0</v>
      </c>
      <c r="H1409" s="39">
        <f t="shared" si="470"/>
        <v>0</v>
      </c>
      <c r="I1409" s="39">
        <f t="shared" si="470"/>
        <v>7600000</v>
      </c>
      <c r="J1409" s="39">
        <f t="shared" si="470"/>
        <v>0</v>
      </c>
      <c r="K1409" s="39">
        <f t="shared" si="470"/>
        <v>0</v>
      </c>
      <c r="L1409" s="39">
        <f t="shared" si="470"/>
        <v>0</v>
      </c>
      <c r="M1409" s="39">
        <f t="shared" si="470"/>
        <v>0</v>
      </c>
      <c r="N1409" s="39">
        <f t="shared" si="470"/>
        <v>0</v>
      </c>
      <c r="O1409" s="39">
        <f t="shared" si="470"/>
        <v>0</v>
      </c>
      <c r="P1409" s="39">
        <f t="shared" si="470"/>
        <v>0</v>
      </c>
      <c r="Q1409" s="39">
        <f t="shared" si="470"/>
        <v>0</v>
      </c>
      <c r="R1409" s="39">
        <f t="shared" si="470"/>
        <v>0</v>
      </c>
      <c r="S1409" s="39">
        <f t="shared" si="470"/>
        <v>0</v>
      </c>
      <c r="T1409" s="39">
        <f t="shared" si="470"/>
        <v>0</v>
      </c>
      <c r="U1409" s="39">
        <f t="shared" si="470"/>
        <v>0</v>
      </c>
      <c r="V1409" s="39">
        <f t="shared" si="470"/>
        <v>0</v>
      </c>
      <c r="W1409" s="39">
        <f t="shared" si="470"/>
        <v>0</v>
      </c>
      <c r="X1409" s="39">
        <f t="shared" si="470"/>
        <v>0</v>
      </c>
      <c r="Y1409" s="39">
        <f t="shared" si="470"/>
        <v>0</v>
      </c>
      <c r="Z1409" s="39">
        <f t="shared" si="470"/>
        <v>0</v>
      </c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O1409" s="14"/>
    </row>
    <row r="1410" spans="1:41" ht="15" customHeight="1">
      <c r="A1410" s="136"/>
      <c r="B1410" s="146"/>
      <c r="C1410" s="142"/>
      <c r="D1410" s="125" t="s">
        <v>292</v>
      </c>
      <c r="E1410" s="126"/>
      <c r="F1410" s="41">
        <f>ROUND(F1409/C1403,2)</f>
        <v>1219.3399999999999</v>
      </c>
      <c r="G1410" s="41">
        <f>ROUND(G1409/C1403,2)</f>
        <v>0</v>
      </c>
      <c r="H1410" s="41">
        <f>ROUND(H1409/C1403,2)</f>
        <v>0</v>
      </c>
      <c r="I1410" s="41">
        <f>ROUND(I1409/C1403,2)</f>
        <v>1219.3399999999999</v>
      </c>
      <c r="J1410" s="41">
        <f>ROUND(J1409/C1403,2)</f>
        <v>0</v>
      </c>
      <c r="K1410" s="41">
        <f>ROUND(K1409/C1403,2)</f>
        <v>0</v>
      </c>
      <c r="L1410" s="41">
        <f>ROUND(L1409/C1403,2)</f>
        <v>0</v>
      </c>
      <c r="M1410" s="41">
        <f>ROUND(M1409/C1403,2)</f>
        <v>0</v>
      </c>
      <c r="N1410" s="41">
        <f>ROUND(N1409/C1403,2)</f>
        <v>0</v>
      </c>
      <c r="O1410" s="41">
        <f>ROUND(O1409/C1403,2)</f>
        <v>0</v>
      </c>
      <c r="P1410" s="41">
        <f>ROUND(P1409/C1403,2)</f>
        <v>0</v>
      </c>
      <c r="Q1410" s="41">
        <f>ROUND(Q1409/C1403,2)</f>
        <v>0</v>
      </c>
      <c r="R1410" s="41">
        <f>ROUND(R1409/C1403,2)</f>
        <v>0</v>
      </c>
      <c r="S1410" s="41">
        <f>ROUND(S1409/C1403,2)</f>
        <v>0</v>
      </c>
      <c r="T1410" s="41">
        <f>ROUND(T1409/C1403,2)</f>
        <v>0</v>
      </c>
      <c r="U1410" s="41">
        <f>ROUND(U1409/C1403,2)</f>
        <v>0</v>
      </c>
      <c r="V1410" s="41">
        <f>ROUND(V1409/C1403,2)</f>
        <v>0</v>
      </c>
      <c r="W1410" s="41">
        <f>ROUND(W1409/C1403,2)</f>
        <v>0</v>
      </c>
      <c r="X1410" s="41">
        <f>ROUND(X1409/C1403,2)</f>
        <v>0</v>
      </c>
      <c r="Y1410" s="41">
        <f>ROUND(Y1409/C1403,2)</f>
        <v>0</v>
      </c>
      <c r="Z1410" s="41">
        <f>ROUND(Z1409/C1403,2)</f>
        <v>0</v>
      </c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</row>
    <row r="1411" spans="1:41" ht="15" customHeight="1">
      <c r="A1411" s="137"/>
      <c r="B1411" s="147"/>
      <c r="C1411" s="143"/>
      <c r="D1411" s="125" t="s">
        <v>293</v>
      </c>
      <c r="E1411" s="126"/>
      <c r="F1411" s="39" t="s">
        <v>28</v>
      </c>
      <c r="G1411" s="42">
        <f>IF(AC1411=FALSE,0,AC1411)</f>
        <v>0</v>
      </c>
      <c r="H1411" s="42" t="s">
        <v>28</v>
      </c>
      <c r="I1411" s="42">
        <v>1593.66</v>
      </c>
      <c r="J1411" s="42">
        <f>IF(AE1411=FALSE,0,AE1411)</f>
        <v>0</v>
      </c>
      <c r="K1411" s="42" t="s">
        <v>28</v>
      </c>
      <c r="L1411" s="42">
        <f>IF(AF1411=FALSE,0,AF1411)</f>
        <v>0</v>
      </c>
      <c r="M1411" s="42" t="s">
        <v>28</v>
      </c>
      <c r="N1411" s="42" t="s">
        <v>28</v>
      </c>
      <c r="O1411" s="42" t="s">
        <v>28</v>
      </c>
      <c r="P1411" s="42" t="s">
        <v>28</v>
      </c>
      <c r="Q1411" s="42">
        <f>IF(AG1411=FALSE,0,AG1411)</f>
        <v>0</v>
      </c>
      <c r="R1411" s="42" t="s">
        <v>28</v>
      </c>
      <c r="S1411" s="42">
        <f>IF(AH1411=FALSE,0,AH1411)</f>
        <v>0</v>
      </c>
      <c r="T1411" s="42" t="s">
        <v>28</v>
      </c>
      <c r="U1411" s="42">
        <f>IF(AI1411=FALSE,0,AI1411)</f>
        <v>0</v>
      </c>
      <c r="V1411" s="42">
        <f>IF(AJ1411=FALSE,0,AJ1411)</f>
        <v>0</v>
      </c>
      <c r="W1411" s="42">
        <f>IF(AK1411=FALSE,0,AK1411)</f>
        <v>0</v>
      </c>
      <c r="X1411" s="42" t="s">
        <v>28</v>
      </c>
      <c r="Y1411" s="42">
        <f>IF(AL1411=FALSE,0,AL1411)</f>
        <v>0</v>
      </c>
      <c r="Z1411" s="42" t="s">
        <v>28</v>
      </c>
      <c r="AC1411" s="8" t="b">
        <v>0</v>
      </c>
      <c r="AD1411" s="8" t="b">
        <v>0</v>
      </c>
      <c r="AE1411" s="8" t="b">
        <v>0</v>
      </c>
      <c r="AF1411" s="8" t="b">
        <v>0</v>
      </c>
      <c r="AG1411" s="8" t="b">
        <v>0</v>
      </c>
      <c r="AH1411" s="8" t="b">
        <v>0</v>
      </c>
      <c r="AI1411" s="8" t="b">
        <v>0</v>
      </c>
      <c r="AJ1411" s="8" t="b">
        <v>0</v>
      </c>
      <c r="AK1411" s="8" t="b">
        <v>0</v>
      </c>
      <c r="AL1411" s="8" t="b">
        <v>0</v>
      </c>
    </row>
    <row r="1412" spans="1:41" ht="30" customHeight="1">
      <c r="A1412" s="144" t="s">
        <v>142</v>
      </c>
      <c r="B1412" s="145" t="s">
        <v>319</v>
      </c>
      <c r="C1412" s="141">
        <v>10197.799999999999</v>
      </c>
      <c r="D1412" s="145" t="s">
        <v>19</v>
      </c>
      <c r="E1412" s="47" t="s">
        <v>20</v>
      </c>
      <c r="F1412" s="39">
        <f>G1412+I1412+J1412+L1412+Q1412+S1412+U1412+V1412+W1412+Y1412+Z1412</f>
        <v>0</v>
      </c>
      <c r="G1412" s="42">
        <v>0</v>
      </c>
      <c r="H1412" s="42">
        <v>0</v>
      </c>
      <c r="I1412" s="42">
        <v>0</v>
      </c>
      <c r="J1412" s="42">
        <v>0</v>
      </c>
      <c r="K1412" s="42">
        <v>0</v>
      </c>
      <c r="L1412" s="42">
        <v>0</v>
      </c>
      <c r="M1412" s="42">
        <v>0</v>
      </c>
      <c r="N1412" s="42">
        <v>0</v>
      </c>
      <c r="O1412" s="42">
        <v>0</v>
      </c>
      <c r="P1412" s="42">
        <v>0</v>
      </c>
      <c r="Q1412" s="42">
        <v>0</v>
      </c>
      <c r="R1412" s="42">
        <v>0</v>
      </c>
      <c r="S1412" s="42">
        <v>0</v>
      </c>
      <c r="T1412" s="42">
        <v>0</v>
      </c>
      <c r="U1412" s="42">
        <v>0</v>
      </c>
      <c r="V1412" s="42">
        <v>0</v>
      </c>
      <c r="W1412" s="42">
        <v>0</v>
      </c>
      <c r="X1412" s="42">
        <v>0</v>
      </c>
      <c r="Y1412" s="42">
        <v>0</v>
      </c>
      <c r="Z1412" s="42">
        <v>0</v>
      </c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</row>
    <row r="1413" spans="1:41" ht="60" customHeight="1">
      <c r="A1413" s="144"/>
      <c r="B1413" s="146"/>
      <c r="C1413" s="142"/>
      <c r="D1413" s="147"/>
      <c r="E1413" s="47" t="s">
        <v>21</v>
      </c>
      <c r="F1413" s="39">
        <f t="shared" ref="F1413:F1417" si="471">G1413+I1413+J1413+L1413+Q1413+S1413+U1413+V1413+W1413+Y1413+Z1413</f>
        <v>38000</v>
      </c>
      <c r="G1413" s="42"/>
      <c r="H1413" s="42"/>
      <c r="I1413" s="42">
        <v>38000</v>
      </c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</row>
    <row r="1414" spans="1:41" ht="105" customHeight="1">
      <c r="A1414" s="144"/>
      <c r="B1414" s="146"/>
      <c r="C1414" s="142"/>
      <c r="D1414" s="145" t="s">
        <v>22</v>
      </c>
      <c r="E1414" s="47" t="s">
        <v>23</v>
      </c>
      <c r="F1414" s="39">
        <f t="shared" si="471"/>
        <v>0</v>
      </c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</row>
    <row r="1415" spans="1:41" ht="15" customHeight="1">
      <c r="A1415" s="144"/>
      <c r="B1415" s="146"/>
      <c r="C1415" s="142"/>
      <c r="D1415" s="146"/>
      <c r="E1415" s="47" t="s">
        <v>24</v>
      </c>
      <c r="F1415" s="39">
        <f t="shared" si="471"/>
        <v>3762000</v>
      </c>
      <c r="G1415" s="42"/>
      <c r="H1415" s="42"/>
      <c r="I1415" s="42">
        <v>3762000</v>
      </c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</row>
    <row r="1416" spans="1:41" ht="15" customHeight="1">
      <c r="A1416" s="144"/>
      <c r="B1416" s="146"/>
      <c r="C1416" s="142"/>
      <c r="D1416" s="146"/>
      <c r="E1416" s="47" t="s">
        <v>25</v>
      </c>
      <c r="F1416" s="39">
        <f t="shared" si="471"/>
        <v>0</v>
      </c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</row>
    <row r="1417" spans="1:41" ht="15" customHeight="1">
      <c r="A1417" s="144"/>
      <c r="B1417" s="146"/>
      <c r="C1417" s="142"/>
      <c r="D1417" s="147"/>
      <c r="E1417" s="47" t="s">
        <v>26</v>
      </c>
      <c r="F1417" s="39">
        <f t="shared" si="471"/>
        <v>0</v>
      </c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</row>
    <row r="1418" spans="1:41" ht="15" customHeight="1">
      <c r="A1418" s="144"/>
      <c r="B1418" s="146"/>
      <c r="C1418" s="142"/>
      <c r="D1418" s="125" t="s">
        <v>27</v>
      </c>
      <c r="E1418" s="126"/>
      <c r="F1418" s="39">
        <f>F1412+F1413+F1414+F1415+F1416+F1417</f>
        <v>3800000</v>
      </c>
      <c r="G1418" s="39">
        <f t="shared" ref="G1418:Z1418" si="472">G1412+G1413+G1414+G1415+G1416+G1417</f>
        <v>0</v>
      </c>
      <c r="H1418" s="39">
        <f t="shared" si="472"/>
        <v>0</v>
      </c>
      <c r="I1418" s="39">
        <f t="shared" si="472"/>
        <v>3800000</v>
      </c>
      <c r="J1418" s="39">
        <f t="shared" si="472"/>
        <v>0</v>
      </c>
      <c r="K1418" s="39">
        <f t="shared" si="472"/>
        <v>0</v>
      </c>
      <c r="L1418" s="39">
        <f t="shared" si="472"/>
        <v>0</v>
      </c>
      <c r="M1418" s="39">
        <f t="shared" si="472"/>
        <v>0</v>
      </c>
      <c r="N1418" s="39">
        <f t="shared" si="472"/>
        <v>0</v>
      </c>
      <c r="O1418" s="39">
        <f t="shared" si="472"/>
        <v>0</v>
      </c>
      <c r="P1418" s="39">
        <f t="shared" si="472"/>
        <v>0</v>
      </c>
      <c r="Q1418" s="39">
        <f t="shared" si="472"/>
        <v>0</v>
      </c>
      <c r="R1418" s="39">
        <f t="shared" si="472"/>
        <v>0</v>
      </c>
      <c r="S1418" s="39">
        <f t="shared" si="472"/>
        <v>0</v>
      </c>
      <c r="T1418" s="39">
        <f t="shared" si="472"/>
        <v>0</v>
      </c>
      <c r="U1418" s="39">
        <f t="shared" si="472"/>
        <v>0</v>
      </c>
      <c r="V1418" s="39">
        <f t="shared" si="472"/>
        <v>0</v>
      </c>
      <c r="W1418" s="39">
        <f t="shared" si="472"/>
        <v>0</v>
      </c>
      <c r="X1418" s="39">
        <f t="shared" si="472"/>
        <v>0</v>
      </c>
      <c r="Y1418" s="39">
        <f t="shared" si="472"/>
        <v>0</v>
      </c>
      <c r="Z1418" s="39">
        <f t="shared" si="472"/>
        <v>0</v>
      </c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O1418" s="14"/>
    </row>
    <row r="1419" spans="1:41" ht="15" customHeight="1">
      <c r="A1419" s="144"/>
      <c r="B1419" s="146"/>
      <c r="C1419" s="142"/>
      <c r="D1419" s="125" t="s">
        <v>292</v>
      </c>
      <c r="E1419" s="126"/>
      <c r="F1419" s="41">
        <f>ROUND(F1418/C1412,2)</f>
        <v>372.63</v>
      </c>
      <c r="G1419" s="41">
        <f>ROUND(G1418/C1412,2)</f>
        <v>0</v>
      </c>
      <c r="H1419" s="41">
        <f>ROUND(H1418/C1412,2)</f>
        <v>0</v>
      </c>
      <c r="I1419" s="41">
        <f>ROUND(I1418/C1412,2)</f>
        <v>372.63</v>
      </c>
      <c r="J1419" s="41">
        <f>ROUND(J1418/C1412,2)</f>
        <v>0</v>
      </c>
      <c r="K1419" s="41">
        <f>ROUND(K1418/C1412,2)</f>
        <v>0</v>
      </c>
      <c r="L1419" s="41">
        <f>ROUND(L1418/C1412,2)</f>
        <v>0</v>
      </c>
      <c r="M1419" s="41">
        <f>ROUND(M1418/C1412,2)</f>
        <v>0</v>
      </c>
      <c r="N1419" s="41">
        <f>ROUND(N1418/C1412,2)</f>
        <v>0</v>
      </c>
      <c r="O1419" s="41">
        <f>ROUND(O1418/C1412,2)</f>
        <v>0</v>
      </c>
      <c r="P1419" s="41">
        <f>ROUND(P1418/C1412,2)</f>
        <v>0</v>
      </c>
      <c r="Q1419" s="41">
        <f>ROUND(Q1418/C1412,2)</f>
        <v>0</v>
      </c>
      <c r="R1419" s="41">
        <f>ROUND(R1418/C1412,2)</f>
        <v>0</v>
      </c>
      <c r="S1419" s="41">
        <f>ROUND(S1418/C1412,2)</f>
        <v>0</v>
      </c>
      <c r="T1419" s="41">
        <f>ROUND(T1418/C1412,2)</f>
        <v>0</v>
      </c>
      <c r="U1419" s="41">
        <f>ROUND(U1418/C1412,2)</f>
        <v>0</v>
      </c>
      <c r="V1419" s="41">
        <f>ROUND(V1418/C1412,2)</f>
        <v>0</v>
      </c>
      <c r="W1419" s="41">
        <f>ROUND(W1418/C1412,2)</f>
        <v>0</v>
      </c>
      <c r="X1419" s="41">
        <f>ROUND(X1418/C1412,2)</f>
        <v>0</v>
      </c>
      <c r="Y1419" s="41">
        <f>ROUND(Y1418/C1412,2)</f>
        <v>0</v>
      </c>
      <c r="Z1419" s="41">
        <f>ROUND(Z1418/C1412,2)</f>
        <v>0</v>
      </c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</row>
    <row r="1420" spans="1:41" ht="15" customHeight="1">
      <c r="A1420" s="144"/>
      <c r="B1420" s="147"/>
      <c r="C1420" s="143"/>
      <c r="D1420" s="125" t="s">
        <v>293</v>
      </c>
      <c r="E1420" s="126"/>
      <c r="F1420" s="39" t="s">
        <v>28</v>
      </c>
      <c r="G1420" s="42">
        <f>IF(AC1420=FALSE,0,AC1420)</f>
        <v>0</v>
      </c>
      <c r="H1420" s="42" t="s">
        <v>28</v>
      </c>
      <c r="I1420" s="42">
        <v>1593.66</v>
      </c>
      <c r="J1420" s="42">
        <f>IF(AE1420=FALSE,0,AE1420)</f>
        <v>0</v>
      </c>
      <c r="K1420" s="42" t="s">
        <v>28</v>
      </c>
      <c r="L1420" s="42">
        <f>IF(AF1420=FALSE,0,AF1420)</f>
        <v>0</v>
      </c>
      <c r="M1420" s="42" t="s">
        <v>28</v>
      </c>
      <c r="N1420" s="42" t="s">
        <v>28</v>
      </c>
      <c r="O1420" s="42" t="s">
        <v>28</v>
      </c>
      <c r="P1420" s="42" t="s">
        <v>28</v>
      </c>
      <c r="Q1420" s="42">
        <f>IF(AG1420=FALSE,0,AG1420)</f>
        <v>0</v>
      </c>
      <c r="R1420" s="42" t="s">
        <v>28</v>
      </c>
      <c r="S1420" s="42">
        <f>IF(AH1420=FALSE,0,AH1420)</f>
        <v>0</v>
      </c>
      <c r="T1420" s="42" t="s">
        <v>28</v>
      </c>
      <c r="U1420" s="42">
        <f>IF(AI1420=FALSE,0,AI1420)</f>
        <v>0</v>
      </c>
      <c r="V1420" s="42">
        <f>IF(AJ1420=FALSE,0,AJ1420)</f>
        <v>0</v>
      </c>
      <c r="W1420" s="42">
        <f>IF(AK1420=FALSE,0,AK1420)</f>
        <v>0</v>
      </c>
      <c r="X1420" s="42" t="s">
        <v>28</v>
      </c>
      <c r="Y1420" s="42">
        <f>IF(AL1420=FALSE,0,AL1420)</f>
        <v>0</v>
      </c>
      <c r="Z1420" s="42" t="s">
        <v>28</v>
      </c>
      <c r="AC1420" s="8" t="b">
        <v>0</v>
      </c>
      <c r="AD1420" s="8" t="b">
        <v>0</v>
      </c>
      <c r="AE1420" s="8" t="b">
        <v>0</v>
      </c>
      <c r="AF1420" s="8" t="b">
        <v>0</v>
      </c>
      <c r="AG1420" s="8" t="b">
        <v>0</v>
      </c>
      <c r="AH1420" s="8" t="b">
        <v>0</v>
      </c>
      <c r="AI1420" s="8" t="b">
        <v>0</v>
      </c>
      <c r="AJ1420" s="8" t="b">
        <v>0</v>
      </c>
      <c r="AK1420" s="8" t="b">
        <v>0</v>
      </c>
      <c r="AL1420" s="8" t="b">
        <v>0</v>
      </c>
    </row>
    <row r="1421" spans="1:41" ht="30" customHeight="1">
      <c r="A1421" s="135" t="s">
        <v>143</v>
      </c>
      <c r="B1421" s="145" t="s">
        <v>320</v>
      </c>
      <c r="C1421" s="141">
        <v>16205.3</v>
      </c>
      <c r="D1421" s="145" t="s">
        <v>19</v>
      </c>
      <c r="E1421" s="47" t="s">
        <v>20</v>
      </c>
      <c r="F1421" s="39">
        <f>G1421+I1421+J1421+L1421+Q1421+S1421+U1421+V1421+W1421+Y1421+Z1421</f>
        <v>0</v>
      </c>
      <c r="G1421" s="42">
        <v>0</v>
      </c>
      <c r="H1421" s="42">
        <v>0</v>
      </c>
      <c r="I1421" s="42">
        <v>0</v>
      </c>
      <c r="J1421" s="42">
        <v>0</v>
      </c>
      <c r="K1421" s="42">
        <v>0</v>
      </c>
      <c r="L1421" s="42">
        <v>0</v>
      </c>
      <c r="M1421" s="42">
        <v>0</v>
      </c>
      <c r="N1421" s="42">
        <v>0</v>
      </c>
      <c r="O1421" s="42">
        <v>0</v>
      </c>
      <c r="P1421" s="42">
        <v>0</v>
      </c>
      <c r="Q1421" s="42">
        <v>0</v>
      </c>
      <c r="R1421" s="42">
        <v>0</v>
      </c>
      <c r="S1421" s="42">
        <v>0</v>
      </c>
      <c r="T1421" s="42">
        <v>0</v>
      </c>
      <c r="U1421" s="42">
        <v>0</v>
      </c>
      <c r="V1421" s="42">
        <v>0</v>
      </c>
      <c r="W1421" s="42">
        <v>0</v>
      </c>
      <c r="X1421" s="42">
        <v>0</v>
      </c>
      <c r="Y1421" s="42">
        <v>0</v>
      </c>
      <c r="Z1421" s="42">
        <v>0</v>
      </c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</row>
    <row r="1422" spans="1:41" ht="60" customHeight="1">
      <c r="A1422" s="136"/>
      <c r="B1422" s="146"/>
      <c r="C1422" s="142"/>
      <c r="D1422" s="147"/>
      <c r="E1422" s="47" t="s">
        <v>21</v>
      </c>
      <c r="F1422" s="39">
        <f t="shared" ref="F1422:F1426" si="473">G1422+I1422+J1422+L1422+Q1422+S1422+U1422+V1422+W1422+Y1422+Z1422</f>
        <v>171000</v>
      </c>
      <c r="G1422" s="42"/>
      <c r="H1422" s="42"/>
      <c r="I1422" s="42">
        <v>171000</v>
      </c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</row>
    <row r="1423" spans="1:41" ht="105" customHeight="1">
      <c r="A1423" s="136"/>
      <c r="B1423" s="146"/>
      <c r="C1423" s="142"/>
      <c r="D1423" s="145" t="s">
        <v>22</v>
      </c>
      <c r="E1423" s="47" t="s">
        <v>23</v>
      </c>
      <c r="F1423" s="39">
        <f t="shared" si="473"/>
        <v>0</v>
      </c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</row>
    <row r="1424" spans="1:41" ht="15" customHeight="1">
      <c r="A1424" s="136"/>
      <c r="B1424" s="146"/>
      <c r="C1424" s="142"/>
      <c r="D1424" s="146"/>
      <c r="E1424" s="47" t="s">
        <v>24</v>
      </c>
      <c r="F1424" s="39">
        <f t="shared" si="473"/>
        <v>16929000</v>
      </c>
      <c r="G1424" s="42"/>
      <c r="H1424" s="42"/>
      <c r="I1424" s="42">
        <v>16929000</v>
      </c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</row>
    <row r="1425" spans="1:41" ht="15" customHeight="1">
      <c r="A1425" s="136"/>
      <c r="B1425" s="146"/>
      <c r="C1425" s="142"/>
      <c r="D1425" s="146"/>
      <c r="E1425" s="47" t="s">
        <v>25</v>
      </c>
      <c r="F1425" s="39">
        <f t="shared" si="473"/>
        <v>0</v>
      </c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</row>
    <row r="1426" spans="1:41" ht="15" customHeight="1">
      <c r="A1426" s="136"/>
      <c r="B1426" s="146"/>
      <c r="C1426" s="142"/>
      <c r="D1426" s="147"/>
      <c r="E1426" s="47" t="s">
        <v>26</v>
      </c>
      <c r="F1426" s="39">
        <f t="shared" si="473"/>
        <v>0</v>
      </c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</row>
    <row r="1427" spans="1:41" ht="15" customHeight="1">
      <c r="A1427" s="136"/>
      <c r="B1427" s="146"/>
      <c r="C1427" s="142"/>
      <c r="D1427" s="125" t="s">
        <v>27</v>
      </c>
      <c r="E1427" s="126"/>
      <c r="F1427" s="39">
        <f>F1421+F1422+F1423+F1424+F1425+F1426</f>
        <v>17100000</v>
      </c>
      <c r="G1427" s="39">
        <f t="shared" ref="G1427:Z1427" si="474">G1421+G1422+G1423+G1424+G1425+G1426</f>
        <v>0</v>
      </c>
      <c r="H1427" s="39">
        <f t="shared" si="474"/>
        <v>0</v>
      </c>
      <c r="I1427" s="39">
        <f t="shared" si="474"/>
        <v>17100000</v>
      </c>
      <c r="J1427" s="39">
        <f t="shared" si="474"/>
        <v>0</v>
      </c>
      <c r="K1427" s="39">
        <f t="shared" si="474"/>
        <v>0</v>
      </c>
      <c r="L1427" s="39">
        <f t="shared" si="474"/>
        <v>0</v>
      </c>
      <c r="M1427" s="39">
        <f t="shared" si="474"/>
        <v>0</v>
      </c>
      <c r="N1427" s="39">
        <f t="shared" si="474"/>
        <v>0</v>
      </c>
      <c r="O1427" s="39">
        <f t="shared" si="474"/>
        <v>0</v>
      </c>
      <c r="P1427" s="39">
        <f t="shared" si="474"/>
        <v>0</v>
      </c>
      <c r="Q1427" s="39">
        <f t="shared" si="474"/>
        <v>0</v>
      </c>
      <c r="R1427" s="39">
        <f t="shared" si="474"/>
        <v>0</v>
      </c>
      <c r="S1427" s="39">
        <f t="shared" si="474"/>
        <v>0</v>
      </c>
      <c r="T1427" s="39">
        <f t="shared" si="474"/>
        <v>0</v>
      </c>
      <c r="U1427" s="39">
        <f t="shared" si="474"/>
        <v>0</v>
      </c>
      <c r="V1427" s="39">
        <f t="shared" si="474"/>
        <v>0</v>
      </c>
      <c r="W1427" s="39">
        <f t="shared" si="474"/>
        <v>0</v>
      </c>
      <c r="X1427" s="39">
        <f t="shared" si="474"/>
        <v>0</v>
      </c>
      <c r="Y1427" s="39">
        <f t="shared" si="474"/>
        <v>0</v>
      </c>
      <c r="Z1427" s="39">
        <f t="shared" si="474"/>
        <v>0</v>
      </c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O1427" s="14"/>
    </row>
    <row r="1428" spans="1:41" ht="15" customHeight="1">
      <c r="A1428" s="136"/>
      <c r="B1428" s="146"/>
      <c r="C1428" s="142"/>
      <c r="D1428" s="125" t="s">
        <v>292</v>
      </c>
      <c r="E1428" s="126"/>
      <c r="F1428" s="41">
        <f>ROUND(F1427/C1421,2)</f>
        <v>1055.21</v>
      </c>
      <c r="G1428" s="41">
        <f>ROUND(G1427/C1421,2)</f>
        <v>0</v>
      </c>
      <c r="H1428" s="41">
        <f>ROUND(H1427/C1421,2)</f>
        <v>0</v>
      </c>
      <c r="I1428" s="41">
        <f>ROUND(I1427/C1421,2)</f>
        <v>1055.21</v>
      </c>
      <c r="J1428" s="41">
        <f>ROUND(J1427/C1421,2)</f>
        <v>0</v>
      </c>
      <c r="K1428" s="41">
        <f>ROUND(K1427/C1421,2)</f>
        <v>0</v>
      </c>
      <c r="L1428" s="41">
        <f>ROUND(L1427/C1421,2)</f>
        <v>0</v>
      </c>
      <c r="M1428" s="41">
        <f>ROUND(M1427/C1421,2)</f>
        <v>0</v>
      </c>
      <c r="N1428" s="41">
        <f>ROUND(N1427/C1421,2)</f>
        <v>0</v>
      </c>
      <c r="O1428" s="41">
        <f>ROUND(O1427/C1421,2)</f>
        <v>0</v>
      </c>
      <c r="P1428" s="41">
        <f>ROUND(P1427/C1421,2)</f>
        <v>0</v>
      </c>
      <c r="Q1428" s="41">
        <f>ROUND(Q1427/C1421,2)</f>
        <v>0</v>
      </c>
      <c r="R1428" s="41">
        <f>ROUND(R1427/C1421,2)</f>
        <v>0</v>
      </c>
      <c r="S1428" s="41">
        <f>ROUND(S1427/C1421,2)</f>
        <v>0</v>
      </c>
      <c r="T1428" s="41">
        <f>ROUND(T1427/C1421,2)</f>
        <v>0</v>
      </c>
      <c r="U1428" s="41">
        <f>ROUND(U1427/C1421,2)</f>
        <v>0</v>
      </c>
      <c r="V1428" s="41">
        <f>ROUND(V1427/C1421,2)</f>
        <v>0</v>
      </c>
      <c r="W1428" s="41">
        <f>ROUND(W1427/C1421,2)</f>
        <v>0</v>
      </c>
      <c r="X1428" s="41">
        <f>ROUND(X1427/C1421,2)</f>
        <v>0</v>
      </c>
      <c r="Y1428" s="41">
        <f>ROUND(Y1427/C1421,2)</f>
        <v>0</v>
      </c>
      <c r="Z1428" s="41">
        <f>ROUND(Z1427/C1421,2)</f>
        <v>0</v>
      </c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</row>
    <row r="1429" spans="1:41" ht="15" customHeight="1">
      <c r="A1429" s="137"/>
      <c r="B1429" s="147"/>
      <c r="C1429" s="143"/>
      <c r="D1429" s="125" t="s">
        <v>293</v>
      </c>
      <c r="E1429" s="126"/>
      <c r="F1429" s="39" t="s">
        <v>28</v>
      </c>
      <c r="G1429" s="42">
        <f>IF(AC1429=FALSE,0,AC1429)</f>
        <v>0</v>
      </c>
      <c r="H1429" s="42" t="s">
        <v>28</v>
      </c>
      <c r="I1429" s="42">
        <v>1593.66</v>
      </c>
      <c r="J1429" s="42">
        <f>IF(AE1429=FALSE,0,AE1429)</f>
        <v>0</v>
      </c>
      <c r="K1429" s="42" t="s">
        <v>28</v>
      </c>
      <c r="L1429" s="42">
        <f>IF(AF1429=FALSE,0,AF1429)</f>
        <v>0</v>
      </c>
      <c r="M1429" s="42" t="s">
        <v>28</v>
      </c>
      <c r="N1429" s="42" t="s">
        <v>28</v>
      </c>
      <c r="O1429" s="42" t="s">
        <v>28</v>
      </c>
      <c r="P1429" s="42" t="s">
        <v>28</v>
      </c>
      <c r="Q1429" s="42">
        <f>IF(AG1429=FALSE,0,AG1429)</f>
        <v>0</v>
      </c>
      <c r="R1429" s="42" t="s">
        <v>28</v>
      </c>
      <c r="S1429" s="42">
        <f>IF(AH1429=FALSE,0,AH1429)</f>
        <v>0</v>
      </c>
      <c r="T1429" s="42" t="s">
        <v>28</v>
      </c>
      <c r="U1429" s="42">
        <f>IF(AI1429=FALSE,0,AI1429)</f>
        <v>0</v>
      </c>
      <c r="V1429" s="42">
        <f>IF(AJ1429=FALSE,0,AJ1429)</f>
        <v>0</v>
      </c>
      <c r="W1429" s="42">
        <f>IF(AK1429=FALSE,0,AK1429)</f>
        <v>0</v>
      </c>
      <c r="X1429" s="42" t="s">
        <v>28</v>
      </c>
      <c r="Y1429" s="42">
        <f>IF(AL1429=FALSE,0,AL1429)</f>
        <v>0</v>
      </c>
      <c r="Z1429" s="42" t="s">
        <v>28</v>
      </c>
      <c r="AC1429" s="8" t="b">
        <v>0</v>
      </c>
      <c r="AD1429" s="8" t="b">
        <v>0</v>
      </c>
      <c r="AE1429" s="8" t="b">
        <v>0</v>
      </c>
      <c r="AF1429" s="8" t="b">
        <v>0</v>
      </c>
      <c r="AG1429" s="8" t="b">
        <v>0</v>
      </c>
      <c r="AH1429" s="8" t="b">
        <v>0</v>
      </c>
      <c r="AI1429" s="8" t="b">
        <v>0</v>
      </c>
      <c r="AJ1429" s="8" t="b">
        <v>0</v>
      </c>
      <c r="AK1429" s="8" t="b">
        <v>0</v>
      </c>
      <c r="AL1429" s="8" t="b">
        <v>0</v>
      </c>
    </row>
    <row r="1430" spans="1:41" ht="30" hidden="1" customHeight="1">
      <c r="A1430" s="144" t="s">
        <v>144</v>
      </c>
      <c r="B1430" s="145" t="s">
        <v>321</v>
      </c>
      <c r="C1430" s="141"/>
      <c r="D1430" s="145" t="s">
        <v>19</v>
      </c>
      <c r="E1430" s="47" t="s">
        <v>20</v>
      </c>
      <c r="F1430" s="39">
        <f>G1430+I1430+J1430+L1430+Q1430+S1430+U1430+V1430+W1430+Y1430+Z1430</f>
        <v>0</v>
      </c>
      <c r="G1430" s="42">
        <v>0</v>
      </c>
      <c r="H1430" s="42">
        <v>0</v>
      </c>
      <c r="I1430" s="42">
        <v>0</v>
      </c>
      <c r="J1430" s="42">
        <v>0</v>
      </c>
      <c r="K1430" s="42">
        <v>0</v>
      </c>
      <c r="L1430" s="42">
        <v>0</v>
      </c>
      <c r="M1430" s="42">
        <v>0</v>
      </c>
      <c r="N1430" s="42">
        <v>0</v>
      </c>
      <c r="O1430" s="42">
        <v>0</v>
      </c>
      <c r="P1430" s="42">
        <v>0</v>
      </c>
      <c r="Q1430" s="42">
        <v>0</v>
      </c>
      <c r="R1430" s="42">
        <v>0</v>
      </c>
      <c r="S1430" s="42">
        <v>0</v>
      </c>
      <c r="T1430" s="42">
        <v>0</v>
      </c>
      <c r="U1430" s="42">
        <v>0</v>
      </c>
      <c r="V1430" s="42">
        <v>0</v>
      </c>
      <c r="W1430" s="42">
        <v>0</v>
      </c>
      <c r="X1430" s="42">
        <v>0</v>
      </c>
      <c r="Y1430" s="42">
        <v>0</v>
      </c>
      <c r="Z1430" s="42">
        <v>0</v>
      </c>
      <c r="AA1430" s="4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</row>
    <row r="1431" spans="1:41" ht="60" hidden="1" customHeight="1">
      <c r="A1431" s="144"/>
      <c r="B1431" s="146"/>
      <c r="C1431" s="142"/>
      <c r="D1431" s="147"/>
      <c r="E1431" s="47" t="s">
        <v>21</v>
      </c>
      <c r="F1431" s="39">
        <f t="shared" ref="F1431:F1435" si="475">G1431+I1431+J1431+L1431+Q1431+S1431+U1431+V1431+W1431+Y1431+Z1431</f>
        <v>0</v>
      </c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</row>
    <row r="1432" spans="1:41" ht="105" hidden="1" customHeight="1">
      <c r="A1432" s="144"/>
      <c r="B1432" s="146"/>
      <c r="C1432" s="142"/>
      <c r="D1432" s="145" t="s">
        <v>22</v>
      </c>
      <c r="E1432" s="47" t="s">
        <v>23</v>
      </c>
      <c r="F1432" s="39">
        <f t="shared" si="475"/>
        <v>0</v>
      </c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</row>
    <row r="1433" spans="1:41" ht="15" hidden="1" customHeight="1">
      <c r="A1433" s="144"/>
      <c r="B1433" s="146"/>
      <c r="C1433" s="142"/>
      <c r="D1433" s="146"/>
      <c r="E1433" s="47" t="s">
        <v>24</v>
      </c>
      <c r="F1433" s="39">
        <f t="shared" si="475"/>
        <v>0</v>
      </c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</row>
    <row r="1434" spans="1:41" ht="15" hidden="1" customHeight="1">
      <c r="A1434" s="144"/>
      <c r="B1434" s="146"/>
      <c r="C1434" s="142"/>
      <c r="D1434" s="146"/>
      <c r="E1434" s="47" t="s">
        <v>25</v>
      </c>
      <c r="F1434" s="39">
        <f t="shared" si="475"/>
        <v>0</v>
      </c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</row>
    <row r="1435" spans="1:41" ht="15" hidden="1" customHeight="1">
      <c r="A1435" s="144"/>
      <c r="B1435" s="146"/>
      <c r="C1435" s="142"/>
      <c r="D1435" s="147"/>
      <c r="E1435" s="47" t="s">
        <v>26</v>
      </c>
      <c r="F1435" s="39">
        <f t="shared" si="475"/>
        <v>0</v>
      </c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</row>
    <row r="1436" spans="1:41" ht="15" hidden="1" customHeight="1">
      <c r="A1436" s="144"/>
      <c r="B1436" s="146"/>
      <c r="C1436" s="142"/>
      <c r="D1436" s="125" t="s">
        <v>27</v>
      </c>
      <c r="E1436" s="126"/>
      <c r="F1436" s="39">
        <f>F1430+F1431+F1432+F1433+F1434+F1435</f>
        <v>0</v>
      </c>
      <c r="G1436" s="39">
        <f t="shared" ref="G1436:Z1436" si="476">G1430+G1431+G1432+G1433+G1434+G1435</f>
        <v>0</v>
      </c>
      <c r="H1436" s="39">
        <f t="shared" si="476"/>
        <v>0</v>
      </c>
      <c r="I1436" s="39">
        <f t="shared" si="476"/>
        <v>0</v>
      </c>
      <c r="J1436" s="39">
        <f t="shared" si="476"/>
        <v>0</v>
      </c>
      <c r="K1436" s="39">
        <f t="shared" si="476"/>
        <v>0</v>
      </c>
      <c r="L1436" s="39">
        <f t="shared" si="476"/>
        <v>0</v>
      </c>
      <c r="M1436" s="39">
        <f t="shared" si="476"/>
        <v>0</v>
      </c>
      <c r="N1436" s="39">
        <f t="shared" si="476"/>
        <v>0</v>
      </c>
      <c r="O1436" s="39">
        <f t="shared" si="476"/>
        <v>0</v>
      </c>
      <c r="P1436" s="39">
        <f t="shared" si="476"/>
        <v>0</v>
      </c>
      <c r="Q1436" s="39">
        <f t="shared" si="476"/>
        <v>0</v>
      </c>
      <c r="R1436" s="39">
        <f t="shared" si="476"/>
        <v>0</v>
      </c>
      <c r="S1436" s="39">
        <f t="shared" si="476"/>
        <v>0</v>
      </c>
      <c r="T1436" s="39">
        <f t="shared" si="476"/>
        <v>0</v>
      </c>
      <c r="U1436" s="39">
        <f t="shared" si="476"/>
        <v>0</v>
      </c>
      <c r="V1436" s="39">
        <f t="shared" si="476"/>
        <v>0</v>
      </c>
      <c r="W1436" s="39">
        <f t="shared" si="476"/>
        <v>0</v>
      </c>
      <c r="X1436" s="39">
        <f t="shared" si="476"/>
        <v>0</v>
      </c>
      <c r="Y1436" s="39">
        <f t="shared" si="476"/>
        <v>0</v>
      </c>
      <c r="Z1436" s="39">
        <f t="shared" si="476"/>
        <v>0</v>
      </c>
      <c r="AA1436" s="4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O1436" s="14"/>
    </row>
    <row r="1437" spans="1:41" ht="15" hidden="1" customHeight="1">
      <c r="A1437" s="144"/>
      <c r="B1437" s="146"/>
      <c r="C1437" s="142"/>
      <c r="D1437" s="125" t="s">
        <v>292</v>
      </c>
      <c r="E1437" s="126"/>
      <c r="F1437" s="41" t="e">
        <f>ROUND(F1436/C1430,2)</f>
        <v>#DIV/0!</v>
      </c>
      <c r="G1437" s="41" t="e">
        <f>ROUND(G1436/C1430,2)</f>
        <v>#DIV/0!</v>
      </c>
      <c r="H1437" s="41" t="e">
        <f>ROUND(H1436/C1430,2)</f>
        <v>#DIV/0!</v>
      </c>
      <c r="I1437" s="41" t="e">
        <f>ROUND(I1436/C1430,2)</f>
        <v>#DIV/0!</v>
      </c>
      <c r="J1437" s="41" t="e">
        <f>ROUND(J1436/C1430,2)</f>
        <v>#DIV/0!</v>
      </c>
      <c r="K1437" s="41" t="e">
        <f>ROUND(K1436/C1430,2)</f>
        <v>#DIV/0!</v>
      </c>
      <c r="L1437" s="41" t="e">
        <f>ROUND(L1436/C1430,2)</f>
        <v>#DIV/0!</v>
      </c>
      <c r="M1437" s="41" t="e">
        <f>ROUND(M1436/C1430,2)</f>
        <v>#DIV/0!</v>
      </c>
      <c r="N1437" s="41" t="e">
        <f>ROUND(N1436/C1430,2)</f>
        <v>#DIV/0!</v>
      </c>
      <c r="O1437" s="41" t="e">
        <f>ROUND(O1436/C1430,2)</f>
        <v>#DIV/0!</v>
      </c>
      <c r="P1437" s="41" t="e">
        <f>ROUND(P1436/C1430,2)</f>
        <v>#DIV/0!</v>
      </c>
      <c r="Q1437" s="41" t="e">
        <f>ROUND(Q1436/C1430,2)</f>
        <v>#DIV/0!</v>
      </c>
      <c r="R1437" s="41" t="e">
        <f>ROUND(R1436/C1430,2)</f>
        <v>#DIV/0!</v>
      </c>
      <c r="S1437" s="41" t="e">
        <f>ROUND(S1436/C1430,2)</f>
        <v>#DIV/0!</v>
      </c>
      <c r="T1437" s="41" t="e">
        <f>ROUND(T1436/C1430,2)</f>
        <v>#DIV/0!</v>
      </c>
      <c r="U1437" s="41" t="e">
        <f>ROUND(U1436/C1430,2)</f>
        <v>#DIV/0!</v>
      </c>
      <c r="V1437" s="41" t="e">
        <f>ROUND(V1436/C1430,2)</f>
        <v>#DIV/0!</v>
      </c>
      <c r="W1437" s="41" t="e">
        <f>ROUND(W1436/C1430,2)</f>
        <v>#DIV/0!</v>
      </c>
      <c r="X1437" s="41" t="e">
        <f>ROUND(X1436/C1430,2)</f>
        <v>#DIV/0!</v>
      </c>
      <c r="Y1437" s="41" t="e">
        <f>ROUND(Y1436/C1430,2)</f>
        <v>#DIV/0!</v>
      </c>
      <c r="Z1437" s="41" t="e">
        <f>ROUND(Z1436/C1430,2)</f>
        <v>#DIV/0!</v>
      </c>
      <c r="AA1437" s="4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</row>
    <row r="1438" spans="1:41" ht="15" hidden="1" customHeight="1">
      <c r="A1438" s="144"/>
      <c r="B1438" s="147"/>
      <c r="C1438" s="143"/>
      <c r="D1438" s="125" t="s">
        <v>293</v>
      </c>
      <c r="E1438" s="126"/>
      <c r="F1438" s="39" t="s">
        <v>28</v>
      </c>
      <c r="G1438" s="42">
        <f>IF(AC1438=FALSE,0,AC1438)</f>
        <v>0</v>
      </c>
      <c r="H1438" s="42" t="s">
        <v>28</v>
      </c>
      <c r="I1438" s="42" t="e">
        <f>I1437</f>
        <v>#DIV/0!</v>
      </c>
      <c r="J1438" s="42">
        <f>IF(AE1438=FALSE,0,AE1438)</f>
        <v>0</v>
      </c>
      <c r="K1438" s="42" t="s">
        <v>28</v>
      </c>
      <c r="L1438" s="42">
        <f>IF(AF1438=FALSE,0,AF1438)</f>
        <v>0</v>
      </c>
      <c r="M1438" s="42" t="s">
        <v>28</v>
      </c>
      <c r="N1438" s="42" t="s">
        <v>28</v>
      </c>
      <c r="O1438" s="42" t="s">
        <v>28</v>
      </c>
      <c r="P1438" s="42" t="s">
        <v>28</v>
      </c>
      <c r="Q1438" s="42">
        <f>IF(AG1438=FALSE,0,AG1438)</f>
        <v>0</v>
      </c>
      <c r="R1438" s="42" t="s">
        <v>28</v>
      </c>
      <c r="S1438" s="42">
        <f>IF(AH1438=FALSE,0,AH1438)</f>
        <v>0</v>
      </c>
      <c r="T1438" s="42" t="s">
        <v>28</v>
      </c>
      <c r="U1438" s="42">
        <f>IF(AI1438=FALSE,0,AI1438)</f>
        <v>0</v>
      </c>
      <c r="V1438" s="42">
        <f>IF(AJ1438=FALSE,0,AJ1438)</f>
        <v>0</v>
      </c>
      <c r="W1438" s="42">
        <f>IF(AK1438=FALSE,0,AK1438)</f>
        <v>0</v>
      </c>
      <c r="X1438" s="42" t="s">
        <v>28</v>
      </c>
      <c r="Y1438" s="42">
        <f>IF(AL1438=FALSE,0,AL1438)</f>
        <v>0</v>
      </c>
      <c r="Z1438" s="42" t="s">
        <v>28</v>
      </c>
      <c r="AA1438" s="4"/>
      <c r="AC1438" s="8" t="b">
        <v>0</v>
      </c>
      <c r="AD1438" s="8" t="b">
        <v>0</v>
      </c>
      <c r="AE1438" s="8" t="b">
        <v>0</v>
      </c>
      <c r="AF1438" s="8" t="b">
        <v>0</v>
      </c>
      <c r="AG1438" s="8" t="b">
        <v>0</v>
      </c>
      <c r="AH1438" s="8" t="b">
        <v>0</v>
      </c>
      <c r="AI1438" s="8" t="b">
        <v>0</v>
      </c>
      <c r="AJ1438" s="8" t="b">
        <v>0</v>
      </c>
      <c r="AK1438" s="8" t="b">
        <v>0</v>
      </c>
      <c r="AL1438" s="8" t="b">
        <v>0</v>
      </c>
    </row>
    <row r="1439" spans="1:41" ht="30" customHeight="1">
      <c r="A1439" s="135" t="s">
        <v>144</v>
      </c>
      <c r="B1439" s="145" t="s">
        <v>322</v>
      </c>
      <c r="C1439" s="141">
        <v>8358.1</v>
      </c>
      <c r="D1439" s="145" t="s">
        <v>19</v>
      </c>
      <c r="E1439" s="47" t="s">
        <v>20</v>
      </c>
      <c r="F1439" s="39">
        <f>G1439+I1439+J1439+L1439+Q1439+S1439+U1439+V1439+W1439+Y1439+Z1439</f>
        <v>0</v>
      </c>
      <c r="G1439" s="42">
        <v>0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  <c r="P1439" s="42">
        <v>0</v>
      </c>
      <c r="Q1439" s="42">
        <v>0</v>
      </c>
      <c r="R1439" s="42">
        <v>0</v>
      </c>
      <c r="S1439" s="42">
        <v>0</v>
      </c>
      <c r="T1439" s="42">
        <v>0</v>
      </c>
      <c r="U1439" s="42">
        <v>0</v>
      </c>
      <c r="V1439" s="42">
        <v>0</v>
      </c>
      <c r="W1439" s="42">
        <v>0</v>
      </c>
      <c r="X1439" s="42">
        <v>0</v>
      </c>
      <c r="Y1439" s="42">
        <v>0</v>
      </c>
      <c r="Z1439" s="42">
        <v>0</v>
      </c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</row>
    <row r="1440" spans="1:41" ht="60" customHeight="1">
      <c r="A1440" s="136"/>
      <c r="B1440" s="146"/>
      <c r="C1440" s="142"/>
      <c r="D1440" s="147"/>
      <c r="E1440" s="47" t="s">
        <v>21</v>
      </c>
      <c r="F1440" s="39">
        <f t="shared" ref="F1440:F1444" si="477">G1440+I1440+J1440+L1440+Q1440+S1440+U1440+V1440+W1440+Y1440+Z1440</f>
        <v>95000</v>
      </c>
      <c r="G1440" s="42"/>
      <c r="H1440" s="42"/>
      <c r="I1440" s="42">
        <v>95000</v>
      </c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</row>
    <row r="1441" spans="1:41" ht="105" customHeight="1">
      <c r="A1441" s="136"/>
      <c r="B1441" s="146"/>
      <c r="C1441" s="142"/>
      <c r="D1441" s="145" t="s">
        <v>22</v>
      </c>
      <c r="E1441" s="47" t="s">
        <v>23</v>
      </c>
      <c r="F1441" s="39">
        <f t="shared" si="477"/>
        <v>0</v>
      </c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</row>
    <row r="1442" spans="1:41" ht="15" customHeight="1">
      <c r="A1442" s="136"/>
      <c r="B1442" s="146"/>
      <c r="C1442" s="142"/>
      <c r="D1442" s="146"/>
      <c r="E1442" s="47" t="s">
        <v>24</v>
      </c>
      <c r="F1442" s="39">
        <f t="shared" si="477"/>
        <v>9405000</v>
      </c>
      <c r="G1442" s="42"/>
      <c r="H1442" s="42"/>
      <c r="I1442" s="42">
        <v>9405000</v>
      </c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</row>
    <row r="1443" spans="1:41" ht="15" customHeight="1">
      <c r="A1443" s="136"/>
      <c r="B1443" s="146"/>
      <c r="C1443" s="142"/>
      <c r="D1443" s="146"/>
      <c r="E1443" s="47" t="s">
        <v>25</v>
      </c>
      <c r="F1443" s="39">
        <f t="shared" si="477"/>
        <v>0</v>
      </c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</row>
    <row r="1444" spans="1:41" ht="15" customHeight="1">
      <c r="A1444" s="136"/>
      <c r="B1444" s="146"/>
      <c r="C1444" s="142"/>
      <c r="D1444" s="147"/>
      <c r="E1444" s="47" t="s">
        <v>26</v>
      </c>
      <c r="F1444" s="39">
        <f t="shared" si="477"/>
        <v>0</v>
      </c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</row>
    <row r="1445" spans="1:41" ht="15" customHeight="1">
      <c r="A1445" s="136"/>
      <c r="B1445" s="146"/>
      <c r="C1445" s="142"/>
      <c r="D1445" s="125" t="s">
        <v>27</v>
      </c>
      <c r="E1445" s="126"/>
      <c r="F1445" s="39">
        <f>F1439+F1440+F1441+F1442+F1443+F1444</f>
        <v>9500000</v>
      </c>
      <c r="G1445" s="39">
        <f t="shared" ref="G1445:Z1445" si="478">G1439+G1440+G1441+G1442+G1443+G1444</f>
        <v>0</v>
      </c>
      <c r="H1445" s="39">
        <f t="shared" si="478"/>
        <v>0</v>
      </c>
      <c r="I1445" s="39">
        <f t="shared" si="478"/>
        <v>9500000</v>
      </c>
      <c r="J1445" s="39">
        <f t="shared" si="478"/>
        <v>0</v>
      </c>
      <c r="K1445" s="39">
        <f t="shared" si="478"/>
        <v>0</v>
      </c>
      <c r="L1445" s="39">
        <f t="shared" si="478"/>
        <v>0</v>
      </c>
      <c r="M1445" s="39">
        <f t="shared" si="478"/>
        <v>0</v>
      </c>
      <c r="N1445" s="39">
        <f t="shared" si="478"/>
        <v>0</v>
      </c>
      <c r="O1445" s="39">
        <f t="shared" si="478"/>
        <v>0</v>
      </c>
      <c r="P1445" s="39">
        <f t="shared" si="478"/>
        <v>0</v>
      </c>
      <c r="Q1445" s="39">
        <f t="shared" si="478"/>
        <v>0</v>
      </c>
      <c r="R1445" s="39">
        <f t="shared" si="478"/>
        <v>0</v>
      </c>
      <c r="S1445" s="39">
        <f t="shared" si="478"/>
        <v>0</v>
      </c>
      <c r="T1445" s="39">
        <f t="shared" si="478"/>
        <v>0</v>
      </c>
      <c r="U1445" s="39">
        <f t="shared" si="478"/>
        <v>0</v>
      </c>
      <c r="V1445" s="39">
        <f t="shared" si="478"/>
        <v>0</v>
      </c>
      <c r="W1445" s="39">
        <f t="shared" si="478"/>
        <v>0</v>
      </c>
      <c r="X1445" s="39">
        <f t="shared" si="478"/>
        <v>0</v>
      </c>
      <c r="Y1445" s="39">
        <f t="shared" si="478"/>
        <v>0</v>
      </c>
      <c r="Z1445" s="39">
        <f t="shared" si="478"/>
        <v>0</v>
      </c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O1445" s="14"/>
    </row>
    <row r="1446" spans="1:41" ht="15" customHeight="1">
      <c r="A1446" s="136"/>
      <c r="B1446" s="146"/>
      <c r="C1446" s="142"/>
      <c r="D1446" s="125" t="s">
        <v>292</v>
      </c>
      <c r="E1446" s="126"/>
      <c r="F1446" s="41">
        <f>ROUND(F1445/C1439,2)</f>
        <v>1136.6199999999999</v>
      </c>
      <c r="G1446" s="41">
        <f>ROUND(G1445/C1439,2)</f>
        <v>0</v>
      </c>
      <c r="H1446" s="41">
        <f>ROUND(H1445/C1439,2)</f>
        <v>0</v>
      </c>
      <c r="I1446" s="41">
        <f>ROUND(I1445/C1439,2)</f>
        <v>1136.6199999999999</v>
      </c>
      <c r="J1446" s="41">
        <f>ROUND(J1445/C1439,2)</f>
        <v>0</v>
      </c>
      <c r="K1446" s="41">
        <f>ROUND(K1445/C1439,2)</f>
        <v>0</v>
      </c>
      <c r="L1446" s="41">
        <f>ROUND(L1445/C1439,2)</f>
        <v>0</v>
      </c>
      <c r="M1446" s="41">
        <f>ROUND(M1445/C1439,2)</f>
        <v>0</v>
      </c>
      <c r="N1446" s="41">
        <f>ROUND(N1445/C1439,2)</f>
        <v>0</v>
      </c>
      <c r="O1446" s="41">
        <f>ROUND(O1445/C1439,2)</f>
        <v>0</v>
      </c>
      <c r="P1446" s="41">
        <f>ROUND(P1445/C1439,2)</f>
        <v>0</v>
      </c>
      <c r="Q1446" s="41">
        <f>ROUND(Q1445/C1439,2)</f>
        <v>0</v>
      </c>
      <c r="R1446" s="41">
        <f>ROUND(R1445/C1439,2)</f>
        <v>0</v>
      </c>
      <c r="S1446" s="41">
        <f>ROUND(S1445/C1439,2)</f>
        <v>0</v>
      </c>
      <c r="T1446" s="41">
        <f>ROUND(T1445/C1439,2)</f>
        <v>0</v>
      </c>
      <c r="U1446" s="41">
        <f>ROUND(U1445/C1439,2)</f>
        <v>0</v>
      </c>
      <c r="V1446" s="41">
        <f>ROUND(V1445/C1439,2)</f>
        <v>0</v>
      </c>
      <c r="W1446" s="41">
        <f>ROUND(W1445/C1439,2)</f>
        <v>0</v>
      </c>
      <c r="X1446" s="41">
        <f>ROUND(X1445/C1439,2)</f>
        <v>0</v>
      </c>
      <c r="Y1446" s="41">
        <f>ROUND(Y1445/C1439,2)</f>
        <v>0</v>
      </c>
      <c r="Z1446" s="41">
        <f>ROUND(Z1445/C1439,2)</f>
        <v>0</v>
      </c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</row>
    <row r="1447" spans="1:41" ht="15" customHeight="1">
      <c r="A1447" s="137"/>
      <c r="B1447" s="147"/>
      <c r="C1447" s="143"/>
      <c r="D1447" s="125" t="s">
        <v>293</v>
      </c>
      <c r="E1447" s="126"/>
      <c r="F1447" s="39" t="s">
        <v>28</v>
      </c>
      <c r="G1447" s="42">
        <f>IF(AC1447=FALSE,0,AC1447)</f>
        <v>0</v>
      </c>
      <c r="H1447" s="42" t="s">
        <v>28</v>
      </c>
      <c r="I1447" s="42">
        <v>1593.66</v>
      </c>
      <c r="J1447" s="42">
        <f>IF(AE1447=FALSE,0,AE1447)</f>
        <v>0</v>
      </c>
      <c r="K1447" s="42" t="s">
        <v>28</v>
      </c>
      <c r="L1447" s="42">
        <f>IF(AF1447=FALSE,0,AF1447)</f>
        <v>0</v>
      </c>
      <c r="M1447" s="42" t="s">
        <v>28</v>
      </c>
      <c r="N1447" s="42" t="s">
        <v>28</v>
      </c>
      <c r="O1447" s="42" t="s">
        <v>28</v>
      </c>
      <c r="P1447" s="42" t="s">
        <v>28</v>
      </c>
      <c r="Q1447" s="42">
        <f>IF(AG1447=FALSE,0,AG1447)</f>
        <v>0</v>
      </c>
      <c r="R1447" s="42" t="s">
        <v>28</v>
      </c>
      <c r="S1447" s="42">
        <f>IF(AH1447=FALSE,0,AH1447)</f>
        <v>0</v>
      </c>
      <c r="T1447" s="42" t="s">
        <v>28</v>
      </c>
      <c r="U1447" s="42">
        <f>IF(AI1447=FALSE,0,AI1447)</f>
        <v>0</v>
      </c>
      <c r="V1447" s="42">
        <f>IF(AJ1447=FALSE,0,AJ1447)</f>
        <v>0</v>
      </c>
      <c r="W1447" s="42">
        <f>IF(AK1447=FALSE,0,AK1447)</f>
        <v>0</v>
      </c>
      <c r="X1447" s="42" t="s">
        <v>28</v>
      </c>
      <c r="Y1447" s="42">
        <f>IF(AL1447=FALSE,0,AL1447)</f>
        <v>0</v>
      </c>
      <c r="Z1447" s="42" t="s">
        <v>28</v>
      </c>
      <c r="AC1447" s="8" t="b">
        <v>0</v>
      </c>
      <c r="AD1447" s="8" t="b">
        <v>0</v>
      </c>
      <c r="AE1447" s="8" t="b">
        <v>0</v>
      </c>
      <c r="AF1447" s="8" t="b">
        <v>0</v>
      </c>
      <c r="AG1447" s="8" t="b">
        <v>0</v>
      </c>
      <c r="AH1447" s="8" t="b">
        <v>0</v>
      </c>
      <c r="AI1447" s="8" t="b">
        <v>0</v>
      </c>
      <c r="AJ1447" s="8" t="b">
        <v>0</v>
      </c>
      <c r="AK1447" s="8" t="b">
        <v>0</v>
      </c>
      <c r="AL1447" s="8" t="b">
        <v>0</v>
      </c>
    </row>
    <row r="1448" spans="1:41" ht="30" customHeight="1">
      <c r="A1448" s="144" t="s">
        <v>145</v>
      </c>
      <c r="B1448" s="145" t="s">
        <v>323</v>
      </c>
      <c r="C1448" s="141">
        <v>7053.1</v>
      </c>
      <c r="D1448" s="145" t="s">
        <v>19</v>
      </c>
      <c r="E1448" s="47" t="s">
        <v>20</v>
      </c>
      <c r="F1448" s="39">
        <f>G1448+I1448+J1448+L1448+Q1448+S1448+U1448+V1448+W1448+Y1448+Z1448</f>
        <v>0</v>
      </c>
      <c r="G1448" s="42">
        <v>0</v>
      </c>
      <c r="H1448" s="42">
        <v>0</v>
      </c>
      <c r="I1448" s="42">
        <v>0</v>
      </c>
      <c r="J1448" s="42">
        <v>0</v>
      </c>
      <c r="K1448" s="42">
        <v>0</v>
      </c>
      <c r="L1448" s="42">
        <v>0</v>
      </c>
      <c r="M1448" s="42">
        <v>0</v>
      </c>
      <c r="N1448" s="42">
        <v>0</v>
      </c>
      <c r="O1448" s="42">
        <v>0</v>
      </c>
      <c r="P1448" s="42">
        <v>0</v>
      </c>
      <c r="Q1448" s="42">
        <v>0</v>
      </c>
      <c r="R1448" s="42">
        <v>0</v>
      </c>
      <c r="S1448" s="42">
        <v>0</v>
      </c>
      <c r="T1448" s="42">
        <v>0</v>
      </c>
      <c r="U1448" s="42">
        <v>0</v>
      </c>
      <c r="V1448" s="42">
        <v>0</v>
      </c>
      <c r="W1448" s="42">
        <v>0</v>
      </c>
      <c r="X1448" s="42">
        <v>0</v>
      </c>
      <c r="Y1448" s="42">
        <v>0</v>
      </c>
      <c r="Z1448" s="42">
        <v>0</v>
      </c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</row>
    <row r="1449" spans="1:41" ht="60" customHeight="1">
      <c r="A1449" s="144"/>
      <c r="B1449" s="146"/>
      <c r="C1449" s="142"/>
      <c r="D1449" s="147"/>
      <c r="E1449" s="47" t="s">
        <v>21</v>
      </c>
      <c r="F1449" s="39">
        <f t="shared" ref="F1449:F1453" si="479">G1449+I1449+J1449+L1449+Q1449+S1449+U1449+V1449+W1449+Y1449+Z1449</f>
        <v>76000</v>
      </c>
      <c r="G1449" s="42"/>
      <c r="H1449" s="42"/>
      <c r="I1449" s="42">
        <v>76000</v>
      </c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</row>
    <row r="1450" spans="1:41" ht="105" customHeight="1">
      <c r="A1450" s="144"/>
      <c r="B1450" s="146"/>
      <c r="C1450" s="142"/>
      <c r="D1450" s="145" t="s">
        <v>22</v>
      </c>
      <c r="E1450" s="47" t="s">
        <v>23</v>
      </c>
      <c r="F1450" s="39">
        <f t="shared" si="479"/>
        <v>0</v>
      </c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</row>
    <row r="1451" spans="1:41" ht="15" customHeight="1">
      <c r="A1451" s="144"/>
      <c r="B1451" s="146"/>
      <c r="C1451" s="142"/>
      <c r="D1451" s="146"/>
      <c r="E1451" s="47" t="s">
        <v>24</v>
      </c>
      <c r="F1451" s="39">
        <f t="shared" si="479"/>
        <v>7524000</v>
      </c>
      <c r="G1451" s="42"/>
      <c r="H1451" s="42"/>
      <c r="I1451" s="42">
        <v>7524000</v>
      </c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</row>
    <row r="1452" spans="1:41" ht="15" customHeight="1">
      <c r="A1452" s="144"/>
      <c r="B1452" s="146"/>
      <c r="C1452" s="142"/>
      <c r="D1452" s="146"/>
      <c r="E1452" s="47" t="s">
        <v>25</v>
      </c>
      <c r="F1452" s="39">
        <f t="shared" si="479"/>
        <v>0</v>
      </c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</row>
    <row r="1453" spans="1:41" ht="15" customHeight="1">
      <c r="A1453" s="144"/>
      <c r="B1453" s="146"/>
      <c r="C1453" s="142"/>
      <c r="D1453" s="147"/>
      <c r="E1453" s="47" t="s">
        <v>26</v>
      </c>
      <c r="F1453" s="39">
        <f t="shared" si="479"/>
        <v>0</v>
      </c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</row>
    <row r="1454" spans="1:41" ht="15" customHeight="1">
      <c r="A1454" s="144"/>
      <c r="B1454" s="146"/>
      <c r="C1454" s="142"/>
      <c r="D1454" s="125" t="s">
        <v>27</v>
      </c>
      <c r="E1454" s="126"/>
      <c r="F1454" s="39">
        <f>F1448+F1449+F1450+F1451+F1452+F1453</f>
        <v>7600000</v>
      </c>
      <c r="G1454" s="39">
        <f t="shared" ref="G1454:Z1454" si="480">G1448+G1449+G1450+G1451+G1452+G1453</f>
        <v>0</v>
      </c>
      <c r="H1454" s="39">
        <f t="shared" si="480"/>
        <v>0</v>
      </c>
      <c r="I1454" s="39">
        <f t="shared" si="480"/>
        <v>7600000</v>
      </c>
      <c r="J1454" s="39">
        <f t="shared" si="480"/>
        <v>0</v>
      </c>
      <c r="K1454" s="39">
        <f t="shared" si="480"/>
        <v>0</v>
      </c>
      <c r="L1454" s="39">
        <f t="shared" si="480"/>
        <v>0</v>
      </c>
      <c r="M1454" s="39">
        <f t="shared" si="480"/>
        <v>0</v>
      </c>
      <c r="N1454" s="39">
        <f t="shared" si="480"/>
        <v>0</v>
      </c>
      <c r="O1454" s="39">
        <f t="shared" si="480"/>
        <v>0</v>
      </c>
      <c r="P1454" s="39">
        <f t="shared" si="480"/>
        <v>0</v>
      </c>
      <c r="Q1454" s="39">
        <f t="shared" si="480"/>
        <v>0</v>
      </c>
      <c r="R1454" s="39">
        <f t="shared" si="480"/>
        <v>0</v>
      </c>
      <c r="S1454" s="39">
        <f t="shared" si="480"/>
        <v>0</v>
      </c>
      <c r="T1454" s="39">
        <f t="shared" si="480"/>
        <v>0</v>
      </c>
      <c r="U1454" s="39">
        <f t="shared" si="480"/>
        <v>0</v>
      </c>
      <c r="V1454" s="39">
        <f t="shared" si="480"/>
        <v>0</v>
      </c>
      <c r="W1454" s="39">
        <f t="shared" si="480"/>
        <v>0</v>
      </c>
      <c r="X1454" s="39">
        <f t="shared" si="480"/>
        <v>0</v>
      </c>
      <c r="Y1454" s="39">
        <f t="shared" si="480"/>
        <v>0</v>
      </c>
      <c r="Z1454" s="39">
        <f t="shared" si="480"/>
        <v>0</v>
      </c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O1454" s="14"/>
    </row>
    <row r="1455" spans="1:41" ht="15" customHeight="1">
      <c r="A1455" s="144"/>
      <c r="B1455" s="146"/>
      <c r="C1455" s="142"/>
      <c r="D1455" s="125" t="s">
        <v>292</v>
      </c>
      <c r="E1455" s="126"/>
      <c r="F1455" s="41">
        <f>ROUND(F1454/C1448,2)</f>
        <v>1077.54</v>
      </c>
      <c r="G1455" s="41">
        <f>ROUND(G1454/C1448,2)</f>
        <v>0</v>
      </c>
      <c r="H1455" s="41">
        <f>ROUND(H1454/C1448,2)</f>
        <v>0</v>
      </c>
      <c r="I1455" s="41">
        <f>ROUND(I1454/C1448,2)</f>
        <v>1077.54</v>
      </c>
      <c r="J1455" s="41">
        <f>ROUND(J1454/C1448,2)</f>
        <v>0</v>
      </c>
      <c r="K1455" s="41">
        <f>ROUND(K1454/C1448,2)</f>
        <v>0</v>
      </c>
      <c r="L1455" s="41">
        <f>ROUND(L1454/C1448,2)</f>
        <v>0</v>
      </c>
      <c r="M1455" s="41">
        <f>ROUND(M1454/C1448,2)</f>
        <v>0</v>
      </c>
      <c r="N1455" s="41">
        <f>ROUND(N1454/C1448,2)</f>
        <v>0</v>
      </c>
      <c r="O1455" s="41">
        <f>ROUND(O1454/C1448,2)</f>
        <v>0</v>
      </c>
      <c r="P1455" s="41">
        <f>ROUND(P1454/C1448,2)</f>
        <v>0</v>
      </c>
      <c r="Q1455" s="41">
        <f>ROUND(Q1454/C1448,2)</f>
        <v>0</v>
      </c>
      <c r="R1455" s="41">
        <f>ROUND(R1454/C1448,2)</f>
        <v>0</v>
      </c>
      <c r="S1455" s="41">
        <f>ROUND(S1454/C1448,2)</f>
        <v>0</v>
      </c>
      <c r="T1455" s="41">
        <f>ROUND(T1454/C1448,2)</f>
        <v>0</v>
      </c>
      <c r="U1455" s="41">
        <f>ROUND(U1454/C1448,2)</f>
        <v>0</v>
      </c>
      <c r="V1455" s="41">
        <f>ROUND(V1454/C1448,2)</f>
        <v>0</v>
      </c>
      <c r="W1455" s="41">
        <f>ROUND(W1454/C1448,2)</f>
        <v>0</v>
      </c>
      <c r="X1455" s="41">
        <f>ROUND(X1454/C1448,2)</f>
        <v>0</v>
      </c>
      <c r="Y1455" s="41">
        <f>ROUND(Y1454/C1448,2)</f>
        <v>0</v>
      </c>
      <c r="Z1455" s="41">
        <f>ROUND(Z1454/C1448,2)</f>
        <v>0</v>
      </c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</row>
    <row r="1456" spans="1:41" ht="15" customHeight="1">
      <c r="A1456" s="144"/>
      <c r="B1456" s="147"/>
      <c r="C1456" s="143"/>
      <c r="D1456" s="125" t="s">
        <v>293</v>
      </c>
      <c r="E1456" s="126"/>
      <c r="F1456" s="39" t="s">
        <v>28</v>
      </c>
      <c r="G1456" s="42">
        <f>IF(AC1456=FALSE,0,AC1456)</f>
        <v>0</v>
      </c>
      <c r="H1456" s="42" t="s">
        <v>28</v>
      </c>
      <c r="I1456" s="42">
        <v>1593.66</v>
      </c>
      <c r="J1456" s="42">
        <f>IF(AE1456=FALSE,0,AE1456)</f>
        <v>0</v>
      </c>
      <c r="K1456" s="42" t="s">
        <v>28</v>
      </c>
      <c r="L1456" s="42">
        <f>IF(AF1456=FALSE,0,AF1456)</f>
        <v>0</v>
      </c>
      <c r="M1456" s="42" t="s">
        <v>28</v>
      </c>
      <c r="N1456" s="42" t="s">
        <v>28</v>
      </c>
      <c r="O1456" s="42" t="s">
        <v>28</v>
      </c>
      <c r="P1456" s="42" t="s">
        <v>28</v>
      </c>
      <c r="Q1456" s="42">
        <f>IF(AG1456=FALSE,0,AG1456)</f>
        <v>0</v>
      </c>
      <c r="R1456" s="42" t="s">
        <v>28</v>
      </c>
      <c r="S1456" s="42">
        <f>IF(AH1456=FALSE,0,AH1456)</f>
        <v>0</v>
      </c>
      <c r="T1456" s="42" t="s">
        <v>28</v>
      </c>
      <c r="U1456" s="42">
        <f>IF(AI1456=FALSE,0,AI1456)</f>
        <v>0</v>
      </c>
      <c r="V1456" s="42">
        <f>IF(AJ1456=FALSE,0,AJ1456)</f>
        <v>0</v>
      </c>
      <c r="W1456" s="42">
        <f>IF(AK1456=FALSE,0,AK1456)</f>
        <v>0</v>
      </c>
      <c r="X1456" s="42" t="s">
        <v>28</v>
      </c>
      <c r="Y1456" s="42">
        <f>IF(AL1456=FALSE,0,AL1456)</f>
        <v>0</v>
      </c>
      <c r="Z1456" s="42" t="s">
        <v>28</v>
      </c>
      <c r="AC1456" s="8" t="b">
        <v>0</v>
      </c>
      <c r="AD1456" s="8" t="b">
        <v>0</v>
      </c>
      <c r="AE1456" s="8" t="b">
        <v>0</v>
      </c>
      <c r="AF1456" s="8" t="b">
        <v>0</v>
      </c>
      <c r="AG1456" s="8" t="b">
        <v>0</v>
      </c>
      <c r="AH1456" s="8" t="b">
        <v>0</v>
      </c>
      <c r="AI1456" s="8" t="b">
        <v>0</v>
      </c>
      <c r="AJ1456" s="8" t="b">
        <v>0</v>
      </c>
      <c r="AK1456" s="8" t="b">
        <v>0</v>
      </c>
      <c r="AL1456" s="8" t="b">
        <v>0</v>
      </c>
    </row>
    <row r="1457" spans="1:41" ht="30" customHeight="1">
      <c r="A1457" s="135" t="s">
        <v>146</v>
      </c>
      <c r="B1457" s="145" t="s">
        <v>324</v>
      </c>
      <c r="C1457" s="141">
        <v>5779.7</v>
      </c>
      <c r="D1457" s="145" t="s">
        <v>19</v>
      </c>
      <c r="E1457" s="47" t="s">
        <v>20</v>
      </c>
      <c r="F1457" s="39">
        <f>G1457+I1457+J1457+L1457+Q1457+S1457+U1457+V1457+W1457+Y1457+Z1457</f>
        <v>0</v>
      </c>
      <c r="G1457" s="42">
        <v>0</v>
      </c>
      <c r="H1457" s="42">
        <v>0</v>
      </c>
      <c r="I1457" s="42">
        <v>0</v>
      </c>
      <c r="J1457" s="42">
        <v>0</v>
      </c>
      <c r="K1457" s="42">
        <v>0</v>
      </c>
      <c r="L1457" s="42">
        <v>0</v>
      </c>
      <c r="M1457" s="42">
        <v>0</v>
      </c>
      <c r="N1457" s="42">
        <v>0</v>
      </c>
      <c r="O1457" s="42">
        <v>0</v>
      </c>
      <c r="P1457" s="42">
        <v>0</v>
      </c>
      <c r="Q1457" s="42">
        <v>0</v>
      </c>
      <c r="R1457" s="42">
        <v>0</v>
      </c>
      <c r="S1457" s="42">
        <v>0</v>
      </c>
      <c r="T1457" s="42">
        <v>0</v>
      </c>
      <c r="U1457" s="42">
        <v>0</v>
      </c>
      <c r="V1457" s="42">
        <v>0</v>
      </c>
      <c r="W1457" s="42">
        <v>0</v>
      </c>
      <c r="X1457" s="42">
        <v>0</v>
      </c>
      <c r="Y1457" s="42">
        <v>0</v>
      </c>
      <c r="Z1457" s="42">
        <v>0</v>
      </c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</row>
    <row r="1458" spans="1:41" ht="60" customHeight="1">
      <c r="A1458" s="136"/>
      <c r="B1458" s="146"/>
      <c r="C1458" s="142"/>
      <c r="D1458" s="147"/>
      <c r="E1458" s="47" t="s">
        <v>21</v>
      </c>
      <c r="F1458" s="39">
        <f t="shared" ref="F1458:F1462" si="481">G1458+I1458+J1458+L1458+Q1458+S1458+U1458+V1458+W1458+Y1458+Z1458</f>
        <v>38000</v>
      </c>
      <c r="G1458" s="42"/>
      <c r="H1458" s="42"/>
      <c r="I1458" s="42">
        <v>38000</v>
      </c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</row>
    <row r="1459" spans="1:41" ht="105" customHeight="1">
      <c r="A1459" s="136"/>
      <c r="B1459" s="146"/>
      <c r="C1459" s="142"/>
      <c r="D1459" s="145" t="s">
        <v>22</v>
      </c>
      <c r="E1459" s="47" t="s">
        <v>23</v>
      </c>
      <c r="F1459" s="39">
        <f t="shared" si="481"/>
        <v>0</v>
      </c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</row>
    <row r="1460" spans="1:41" ht="15" customHeight="1">
      <c r="A1460" s="136"/>
      <c r="B1460" s="146"/>
      <c r="C1460" s="142"/>
      <c r="D1460" s="146"/>
      <c r="E1460" s="47" t="s">
        <v>24</v>
      </c>
      <c r="F1460" s="39">
        <f t="shared" si="481"/>
        <v>3762000</v>
      </c>
      <c r="G1460" s="42"/>
      <c r="H1460" s="42"/>
      <c r="I1460" s="42">
        <v>3762000</v>
      </c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</row>
    <row r="1461" spans="1:41" ht="15" customHeight="1">
      <c r="A1461" s="136"/>
      <c r="B1461" s="146"/>
      <c r="C1461" s="142"/>
      <c r="D1461" s="146"/>
      <c r="E1461" s="47" t="s">
        <v>25</v>
      </c>
      <c r="F1461" s="39">
        <f t="shared" si="481"/>
        <v>0</v>
      </c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</row>
    <row r="1462" spans="1:41" ht="15" customHeight="1">
      <c r="A1462" s="136"/>
      <c r="B1462" s="146"/>
      <c r="C1462" s="142"/>
      <c r="D1462" s="147"/>
      <c r="E1462" s="47" t="s">
        <v>26</v>
      </c>
      <c r="F1462" s="39">
        <f t="shared" si="481"/>
        <v>0</v>
      </c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</row>
    <row r="1463" spans="1:41" ht="15" customHeight="1">
      <c r="A1463" s="136"/>
      <c r="B1463" s="146"/>
      <c r="C1463" s="142"/>
      <c r="D1463" s="125" t="s">
        <v>27</v>
      </c>
      <c r="E1463" s="126"/>
      <c r="F1463" s="39">
        <f>F1457+F1458+F1459+F1460+F1461+F1462</f>
        <v>3800000</v>
      </c>
      <c r="G1463" s="39">
        <f t="shared" ref="G1463:Z1463" si="482">G1457+G1458+G1459+G1460+G1461+G1462</f>
        <v>0</v>
      </c>
      <c r="H1463" s="39">
        <f t="shared" si="482"/>
        <v>0</v>
      </c>
      <c r="I1463" s="39">
        <f t="shared" si="482"/>
        <v>3800000</v>
      </c>
      <c r="J1463" s="39">
        <f t="shared" si="482"/>
        <v>0</v>
      </c>
      <c r="K1463" s="39">
        <f t="shared" si="482"/>
        <v>0</v>
      </c>
      <c r="L1463" s="39">
        <f t="shared" si="482"/>
        <v>0</v>
      </c>
      <c r="M1463" s="39">
        <f t="shared" si="482"/>
        <v>0</v>
      </c>
      <c r="N1463" s="39">
        <f t="shared" si="482"/>
        <v>0</v>
      </c>
      <c r="O1463" s="39">
        <f t="shared" si="482"/>
        <v>0</v>
      </c>
      <c r="P1463" s="39">
        <f t="shared" si="482"/>
        <v>0</v>
      </c>
      <c r="Q1463" s="39">
        <f t="shared" si="482"/>
        <v>0</v>
      </c>
      <c r="R1463" s="39">
        <f t="shared" si="482"/>
        <v>0</v>
      </c>
      <c r="S1463" s="39">
        <f t="shared" si="482"/>
        <v>0</v>
      </c>
      <c r="T1463" s="39">
        <f t="shared" si="482"/>
        <v>0</v>
      </c>
      <c r="U1463" s="39">
        <f t="shared" si="482"/>
        <v>0</v>
      </c>
      <c r="V1463" s="39">
        <f t="shared" si="482"/>
        <v>0</v>
      </c>
      <c r="W1463" s="39">
        <f t="shared" si="482"/>
        <v>0</v>
      </c>
      <c r="X1463" s="39">
        <f t="shared" si="482"/>
        <v>0</v>
      </c>
      <c r="Y1463" s="39">
        <f t="shared" si="482"/>
        <v>0</v>
      </c>
      <c r="Z1463" s="39">
        <f t="shared" si="482"/>
        <v>0</v>
      </c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O1463" s="14"/>
    </row>
    <row r="1464" spans="1:41" ht="15" customHeight="1">
      <c r="A1464" s="136"/>
      <c r="B1464" s="146"/>
      <c r="C1464" s="142"/>
      <c r="D1464" s="125" t="s">
        <v>292</v>
      </c>
      <c r="E1464" s="126"/>
      <c r="F1464" s="41">
        <f>ROUND(F1463/C1457,2)</f>
        <v>657.47</v>
      </c>
      <c r="G1464" s="41">
        <f>ROUND(G1463/C1457,2)</f>
        <v>0</v>
      </c>
      <c r="H1464" s="41">
        <f>ROUND(H1463/C1457,2)</f>
        <v>0</v>
      </c>
      <c r="I1464" s="41">
        <f>ROUND(I1463/C1457,2)</f>
        <v>657.47</v>
      </c>
      <c r="J1464" s="41">
        <f>ROUND(J1463/C1457,2)</f>
        <v>0</v>
      </c>
      <c r="K1464" s="41">
        <f>ROUND(K1463/C1457,2)</f>
        <v>0</v>
      </c>
      <c r="L1464" s="41">
        <f>ROUND(L1463/C1457,2)</f>
        <v>0</v>
      </c>
      <c r="M1464" s="41">
        <f>ROUND(M1463/C1457,2)</f>
        <v>0</v>
      </c>
      <c r="N1464" s="41">
        <f>ROUND(N1463/C1457,2)</f>
        <v>0</v>
      </c>
      <c r="O1464" s="41">
        <f>ROUND(O1463/C1457,2)</f>
        <v>0</v>
      </c>
      <c r="P1464" s="41">
        <f>ROUND(P1463/C1457,2)</f>
        <v>0</v>
      </c>
      <c r="Q1464" s="41">
        <f>ROUND(Q1463/C1457,2)</f>
        <v>0</v>
      </c>
      <c r="R1464" s="41">
        <f>ROUND(R1463/C1457,2)</f>
        <v>0</v>
      </c>
      <c r="S1464" s="41">
        <f>ROUND(S1463/C1457,2)</f>
        <v>0</v>
      </c>
      <c r="T1464" s="41">
        <f>ROUND(T1463/C1457,2)</f>
        <v>0</v>
      </c>
      <c r="U1464" s="41">
        <f>ROUND(U1463/C1457,2)</f>
        <v>0</v>
      </c>
      <c r="V1464" s="41">
        <f>ROUND(V1463/C1457,2)</f>
        <v>0</v>
      </c>
      <c r="W1464" s="41">
        <f>ROUND(W1463/C1457,2)</f>
        <v>0</v>
      </c>
      <c r="X1464" s="41">
        <f>ROUND(X1463/C1457,2)</f>
        <v>0</v>
      </c>
      <c r="Y1464" s="41">
        <f>ROUND(Y1463/C1457,2)</f>
        <v>0</v>
      </c>
      <c r="Z1464" s="41">
        <f>ROUND(Z1463/C1457,2)</f>
        <v>0</v>
      </c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</row>
    <row r="1465" spans="1:41" ht="15" customHeight="1">
      <c r="A1465" s="137"/>
      <c r="B1465" s="147"/>
      <c r="C1465" s="143"/>
      <c r="D1465" s="125" t="s">
        <v>293</v>
      </c>
      <c r="E1465" s="126"/>
      <c r="F1465" s="39" t="s">
        <v>28</v>
      </c>
      <c r="G1465" s="42">
        <f>IF(AC1465=FALSE,0,AC1465)</f>
        <v>0</v>
      </c>
      <c r="H1465" s="42" t="s">
        <v>28</v>
      </c>
      <c r="I1465" s="42">
        <v>1593.66</v>
      </c>
      <c r="J1465" s="42">
        <f>IF(AE1465=FALSE,0,AE1465)</f>
        <v>0</v>
      </c>
      <c r="K1465" s="42" t="s">
        <v>28</v>
      </c>
      <c r="L1465" s="42">
        <f>IF(AF1465=FALSE,0,AF1465)</f>
        <v>0</v>
      </c>
      <c r="M1465" s="42" t="s">
        <v>28</v>
      </c>
      <c r="N1465" s="42" t="s">
        <v>28</v>
      </c>
      <c r="O1465" s="42" t="s">
        <v>28</v>
      </c>
      <c r="P1465" s="42" t="s">
        <v>28</v>
      </c>
      <c r="Q1465" s="42">
        <f>IF(AG1465=FALSE,0,AG1465)</f>
        <v>0</v>
      </c>
      <c r="R1465" s="42" t="s">
        <v>28</v>
      </c>
      <c r="S1465" s="42">
        <f>IF(AH1465=FALSE,0,AH1465)</f>
        <v>0</v>
      </c>
      <c r="T1465" s="42" t="s">
        <v>28</v>
      </c>
      <c r="U1465" s="42">
        <f>IF(AI1465=FALSE,0,AI1465)</f>
        <v>0</v>
      </c>
      <c r="V1465" s="42">
        <f>IF(AJ1465=FALSE,0,AJ1465)</f>
        <v>0</v>
      </c>
      <c r="W1465" s="42">
        <f>IF(AK1465=FALSE,0,AK1465)</f>
        <v>0</v>
      </c>
      <c r="X1465" s="42" t="s">
        <v>28</v>
      </c>
      <c r="Y1465" s="42">
        <f>IF(AL1465=FALSE,0,AL1465)</f>
        <v>0</v>
      </c>
      <c r="Z1465" s="42" t="s">
        <v>28</v>
      </c>
      <c r="AC1465" s="8" t="b">
        <v>0</v>
      </c>
      <c r="AD1465" s="8" t="b">
        <v>0</v>
      </c>
      <c r="AE1465" s="8" t="b">
        <v>0</v>
      </c>
      <c r="AF1465" s="8" t="b">
        <v>0</v>
      </c>
      <c r="AG1465" s="8" t="b">
        <v>0</v>
      </c>
      <c r="AH1465" s="8" t="b">
        <v>0</v>
      </c>
      <c r="AI1465" s="8" t="b">
        <v>0</v>
      </c>
      <c r="AJ1465" s="8" t="b">
        <v>0</v>
      </c>
      <c r="AK1465" s="8" t="b">
        <v>0</v>
      </c>
      <c r="AL1465" s="8" t="b">
        <v>0</v>
      </c>
    </row>
    <row r="1466" spans="1:41" ht="30" customHeight="1">
      <c r="A1466" s="144" t="s">
        <v>147</v>
      </c>
      <c r="B1466" s="145" t="s">
        <v>325</v>
      </c>
      <c r="C1466" s="141">
        <v>7118.8</v>
      </c>
      <c r="D1466" s="145" t="s">
        <v>19</v>
      </c>
      <c r="E1466" s="47" t="s">
        <v>20</v>
      </c>
      <c r="F1466" s="39">
        <f>G1466+I1466+J1466+L1466+Q1466+S1466+U1466+V1466+W1466+Y1466+Z1466</f>
        <v>0</v>
      </c>
      <c r="G1466" s="42">
        <v>0</v>
      </c>
      <c r="H1466" s="42">
        <v>0</v>
      </c>
      <c r="I1466" s="42">
        <v>0</v>
      </c>
      <c r="J1466" s="42">
        <v>0</v>
      </c>
      <c r="K1466" s="42">
        <v>0</v>
      </c>
      <c r="L1466" s="42">
        <v>0</v>
      </c>
      <c r="M1466" s="42">
        <v>0</v>
      </c>
      <c r="N1466" s="42">
        <v>0</v>
      </c>
      <c r="O1466" s="42">
        <v>0</v>
      </c>
      <c r="P1466" s="42">
        <v>0</v>
      </c>
      <c r="Q1466" s="42">
        <v>0</v>
      </c>
      <c r="R1466" s="42">
        <v>0</v>
      </c>
      <c r="S1466" s="42">
        <v>0</v>
      </c>
      <c r="T1466" s="42">
        <v>0</v>
      </c>
      <c r="U1466" s="42">
        <v>0</v>
      </c>
      <c r="V1466" s="42">
        <v>0</v>
      </c>
      <c r="W1466" s="42">
        <v>0</v>
      </c>
      <c r="X1466" s="42">
        <v>0</v>
      </c>
      <c r="Y1466" s="42">
        <v>0</v>
      </c>
      <c r="Z1466" s="42">
        <v>0</v>
      </c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</row>
    <row r="1467" spans="1:41" ht="60" customHeight="1">
      <c r="A1467" s="144"/>
      <c r="B1467" s="146"/>
      <c r="C1467" s="142"/>
      <c r="D1467" s="147"/>
      <c r="E1467" s="47" t="s">
        <v>21</v>
      </c>
      <c r="F1467" s="39">
        <f t="shared" ref="F1467:F1471" si="483">G1467+I1467+J1467+L1467+Q1467+S1467+U1467+V1467+W1467+Y1467+Z1467</f>
        <v>76000</v>
      </c>
      <c r="G1467" s="42"/>
      <c r="H1467" s="42"/>
      <c r="I1467" s="42">
        <v>76000</v>
      </c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</row>
    <row r="1468" spans="1:41" ht="105" customHeight="1">
      <c r="A1468" s="144"/>
      <c r="B1468" s="146"/>
      <c r="C1468" s="142"/>
      <c r="D1468" s="145" t="s">
        <v>22</v>
      </c>
      <c r="E1468" s="47" t="s">
        <v>23</v>
      </c>
      <c r="F1468" s="39">
        <f t="shared" si="483"/>
        <v>0</v>
      </c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</row>
    <row r="1469" spans="1:41" ht="15" customHeight="1">
      <c r="A1469" s="144"/>
      <c r="B1469" s="146"/>
      <c r="C1469" s="142"/>
      <c r="D1469" s="146"/>
      <c r="E1469" s="47" t="s">
        <v>24</v>
      </c>
      <c r="F1469" s="39">
        <f t="shared" si="483"/>
        <v>7524000</v>
      </c>
      <c r="G1469" s="42"/>
      <c r="H1469" s="42"/>
      <c r="I1469" s="42">
        <v>7524000</v>
      </c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</row>
    <row r="1470" spans="1:41" ht="15" customHeight="1">
      <c r="A1470" s="144"/>
      <c r="B1470" s="146"/>
      <c r="C1470" s="142"/>
      <c r="D1470" s="146"/>
      <c r="E1470" s="47" t="s">
        <v>25</v>
      </c>
      <c r="F1470" s="39">
        <f t="shared" si="483"/>
        <v>0</v>
      </c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</row>
    <row r="1471" spans="1:41" ht="15" customHeight="1">
      <c r="A1471" s="144"/>
      <c r="B1471" s="146"/>
      <c r="C1471" s="142"/>
      <c r="D1471" s="147"/>
      <c r="E1471" s="47" t="s">
        <v>26</v>
      </c>
      <c r="F1471" s="39">
        <f t="shared" si="483"/>
        <v>0</v>
      </c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</row>
    <row r="1472" spans="1:41" ht="15" customHeight="1">
      <c r="A1472" s="144"/>
      <c r="B1472" s="146"/>
      <c r="C1472" s="142"/>
      <c r="D1472" s="125" t="s">
        <v>27</v>
      </c>
      <c r="E1472" s="126"/>
      <c r="F1472" s="39">
        <f>F1466+F1467+F1468+F1469+F1470+F1471</f>
        <v>7600000</v>
      </c>
      <c r="G1472" s="39">
        <f t="shared" ref="G1472:Z1472" si="484">G1466+G1467+G1468+G1469+G1470+G1471</f>
        <v>0</v>
      </c>
      <c r="H1472" s="39">
        <f t="shared" si="484"/>
        <v>0</v>
      </c>
      <c r="I1472" s="39">
        <f t="shared" si="484"/>
        <v>7600000</v>
      </c>
      <c r="J1472" s="39">
        <f t="shared" si="484"/>
        <v>0</v>
      </c>
      <c r="K1472" s="39">
        <f t="shared" si="484"/>
        <v>0</v>
      </c>
      <c r="L1472" s="39">
        <f t="shared" si="484"/>
        <v>0</v>
      </c>
      <c r="M1472" s="39">
        <f t="shared" si="484"/>
        <v>0</v>
      </c>
      <c r="N1472" s="39">
        <f t="shared" si="484"/>
        <v>0</v>
      </c>
      <c r="O1472" s="39">
        <f t="shared" si="484"/>
        <v>0</v>
      </c>
      <c r="P1472" s="39">
        <f t="shared" si="484"/>
        <v>0</v>
      </c>
      <c r="Q1472" s="39">
        <f t="shared" si="484"/>
        <v>0</v>
      </c>
      <c r="R1472" s="39">
        <f t="shared" si="484"/>
        <v>0</v>
      </c>
      <c r="S1472" s="39">
        <f t="shared" si="484"/>
        <v>0</v>
      </c>
      <c r="T1472" s="39">
        <f t="shared" si="484"/>
        <v>0</v>
      </c>
      <c r="U1472" s="39">
        <f t="shared" si="484"/>
        <v>0</v>
      </c>
      <c r="V1472" s="39">
        <f t="shared" si="484"/>
        <v>0</v>
      </c>
      <c r="W1472" s="39">
        <f t="shared" si="484"/>
        <v>0</v>
      </c>
      <c r="X1472" s="39">
        <f t="shared" si="484"/>
        <v>0</v>
      </c>
      <c r="Y1472" s="39">
        <f t="shared" si="484"/>
        <v>0</v>
      </c>
      <c r="Z1472" s="39">
        <f t="shared" si="484"/>
        <v>0</v>
      </c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O1472" s="14"/>
    </row>
    <row r="1473" spans="1:41" ht="15" customHeight="1">
      <c r="A1473" s="144"/>
      <c r="B1473" s="146"/>
      <c r="C1473" s="142"/>
      <c r="D1473" s="125" t="s">
        <v>292</v>
      </c>
      <c r="E1473" s="126"/>
      <c r="F1473" s="41">
        <f>ROUND(F1472/C1466,2)</f>
        <v>1067.5999999999999</v>
      </c>
      <c r="G1473" s="41">
        <f>ROUND(G1472/C1466,2)</f>
        <v>0</v>
      </c>
      <c r="H1473" s="41">
        <f>ROUND(H1472/C1466,2)</f>
        <v>0</v>
      </c>
      <c r="I1473" s="41">
        <f>ROUND(I1472/C1466,2)</f>
        <v>1067.5999999999999</v>
      </c>
      <c r="J1473" s="41">
        <f>ROUND(J1472/C1466,2)</f>
        <v>0</v>
      </c>
      <c r="K1473" s="41">
        <f>ROUND(K1472/C1466,2)</f>
        <v>0</v>
      </c>
      <c r="L1473" s="41">
        <f>ROUND(L1472/C1466,2)</f>
        <v>0</v>
      </c>
      <c r="M1473" s="41">
        <f>ROUND(M1472/C1466,2)</f>
        <v>0</v>
      </c>
      <c r="N1473" s="41">
        <f>ROUND(N1472/C1466,2)</f>
        <v>0</v>
      </c>
      <c r="O1473" s="41">
        <f>ROUND(O1472/C1466,2)</f>
        <v>0</v>
      </c>
      <c r="P1473" s="41">
        <f>ROUND(P1472/C1466,2)</f>
        <v>0</v>
      </c>
      <c r="Q1473" s="41">
        <f>ROUND(Q1472/C1466,2)</f>
        <v>0</v>
      </c>
      <c r="R1473" s="41">
        <f>ROUND(R1472/C1466,2)</f>
        <v>0</v>
      </c>
      <c r="S1473" s="41">
        <f>ROUND(S1472/C1466,2)</f>
        <v>0</v>
      </c>
      <c r="T1473" s="41">
        <f>ROUND(T1472/C1466,2)</f>
        <v>0</v>
      </c>
      <c r="U1473" s="41">
        <f>ROUND(U1472/C1466,2)</f>
        <v>0</v>
      </c>
      <c r="V1473" s="41">
        <f>ROUND(V1472/C1466,2)</f>
        <v>0</v>
      </c>
      <c r="W1473" s="41">
        <f>ROUND(W1472/C1466,2)</f>
        <v>0</v>
      </c>
      <c r="X1473" s="41">
        <f>ROUND(X1472/C1466,2)</f>
        <v>0</v>
      </c>
      <c r="Y1473" s="41">
        <f>ROUND(Y1472/C1466,2)</f>
        <v>0</v>
      </c>
      <c r="Z1473" s="41">
        <f>ROUND(Z1472/C1466,2)</f>
        <v>0</v>
      </c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</row>
    <row r="1474" spans="1:41" ht="15" customHeight="1">
      <c r="A1474" s="144"/>
      <c r="B1474" s="147"/>
      <c r="C1474" s="143"/>
      <c r="D1474" s="125" t="s">
        <v>293</v>
      </c>
      <c r="E1474" s="126"/>
      <c r="F1474" s="39" t="s">
        <v>28</v>
      </c>
      <c r="G1474" s="42">
        <f>IF(AC1474=FALSE,0,AC1474)</f>
        <v>0</v>
      </c>
      <c r="H1474" s="42" t="s">
        <v>28</v>
      </c>
      <c r="I1474" s="42">
        <v>1593.66</v>
      </c>
      <c r="J1474" s="42">
        <f>IF(AE1474=FALSE,0,AE1474)</f>
        <v>0</v>
      </c>
      <c r="K1474" s="42" t="s">
        <v>28</v>
      </c>
      <c r="L1474" s="42">
        <f>IF(AF1474=FALSE,0,AF1474)</f>
        <v>0</v>
      </c>
      <c r="M1474" s="42" t="s">
        <v>28</v>
      </c>
      <c r="N1474" s="42" t="s">
        <v>28</v>
      </c>
      <c r="O1474" s="42" t="s">
        <v>28</v>
      </c>
      <c r="P1474" s="42" t="s">
        <v>28</v>
      </c>
      <c r="Q1474" s="42">
        <f>IF(AG1474=FALSE,0,AG1474)</f>
        <v>0</v>
      </c>
      <c r="R1474" s="42" t="s">
        <v>28</v>
      </c>
      <c r="S1474" s="42">
        <f>IF(AH1474=FALSE,0,AH1474)</f>
        <v>0</v>
      </c>
      <c r="T1474" s="42" t="s">
        <v>28</v>
      </c>
      <c r="U1474" s="42">
        <f>IF(AI1474=FALSE,0,AI1474)</f>
        <v>0</v>
      </c>
      <c r="V1474" s="42">
        <f>IF(AJ1474=FALSE,0,AJ1474)</f>
        <v>0</v>
      </c>
      <c r="W1474" s="42">
        <f>IF(AK1474=FALSE,0,AK1474)</f>
        <v>0</v>
      </c>
      <c r="X1474" s="42" t="s">
        <v>28</v>
      </c>
      <c r="Y1474" s="42">
        <f>IF(AL1474=FALSE,0,AL1474)</f>
        <v>0</v>
      </c>
      <c r="Z1474" s="42" t="s">
        <v>28</v>
      </c>
      <c r="AC1474" s="8" t="b">
        <v>0</v>
      </c>
      <c r="AD1474" s="8" t="b">
        <v>0</v>
      </c>
      <c r="AE1474" s="8" t="b">
        <v>0</v>
      </c>
      <c r="AF1474" s="8" t="b">
        <v>0</v>
      </c>
      <c r="AG1474" s="8" t="b">
        <v>0</v>
      </c>
      <c r="AH1474" s="8" t="b">
        <v>0</v>
      </c>
      <c r="AI1474" s="8" t="b">
        <v>0</v>
      </c>
      <c r="AJ1474" s="8" t="b">
        <v>0</v>
      </c>
      <c r="AK1474" s="8" t="b">
        <v>0</v>
      </c>
      <c r="AL1474" s="8" t="b">
        <v>0</v>
      </c>
    </row>
    <row r="1475" spans="1:41" ht="30" customHeight="1">
      <c r="A1475" s="135" t="s">
        <v>148</v>
      </c>
      <c r="B1475" s="145" t="s">
        <v>326</v>
      </c>
      <c r="C1475" s="141">
        <v>14557.9</v>
      </c>
      <c r="D1475" s="145" t="s">
        <v>19</v>
      </c>
      <c r="E1475" s="47" t="s">
        <v>20</v>
      </c>
      <c r="F1475" s="39">
        <f>G1475+I1475+J1475+L1475+Q1475+S1475+U1475+V1475+W1475+Y1475+Z1475</f>
        <v>0</v>
      </c>
      <c r="G1475" s="42">
        <v>0</v>
      </c>
      <c r="H1475" s="42">
        <v>0</v>
      </c>
      <c r="I1475" s="42">
        <v>0</v>
      </c>
      <c r="J1475" s="42">
        <v>0</v>
      </c>
      <c r="K1475" s="42">
        <v>0</v>
      </c>
      <c r="L1475" s="42">
        <v>0</v>
      </c>
      <c r="M1475" s="42">
        <v>0</v>
      </c>
      <c r="N1475" s="42">
        <v>0</v>
      </c>
      <c r="O1475" s="42">
        <v>0</v>
      </c>
      <c r="P1475" s="42">
        <v>0</v>
      </c>
      <c r="Q1475" s="42">
        <v>0</v>
      </c>
      <c r="R1475" s="42">
        <v>0</v>
      </c>
      <c r="S1475" s="42">
        <v>0</v>
      </c>
      <c r="T1475" s="42">
        <v>0</v>
      </c>
      <c r="U1475" s="42">
        <v>0</v>
      </c>
      <c r="V1475" s="42">
        <v>0</v>
      </c>
      <c r="W1475" s="42">
        <v>0</v>
      </c>
      <c r="X1475" s="42">
        <v>0</v>
      </c>
      <c r="Y1475" s="42">
        <v>0</v>
      </c>
      <c r="Z1475" s="42">
        <v>0</v>
      </c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</row>
    <row r="1476" spans="1:41" ht="60" customHeight="1">
      <c r="A1476" s="136"/>
      <c r="B1476" s="146"/>
      <c r="C1476" s="142"/>
      <c r="D1476" s="147"/>
      <c r="E1476" s="47" t="s">
        <v>21</v>
      </c>
      <c r="F1476" s="39">
        <f t="shared" ref="F1476:F1480" si="485">G1476+I1476+J1476+L1476+Q1476+S1476+U1476+V1476+W1476+Y1476+Z1476</f>
        <v>133000</v>
      </c>
      <c r="G1476" s="42"/>
      <c r="H1476" s="42"/>
      <c r="I1476" s="42">
        <v>133000</v>
      </c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</row>
    <row r="1477" spans="1:41" ht="105" customHeight="1">
      <c r="A1477" s="136"/>
      <c r="B1477" s="146"/>
      <c r="C1477" s="142"/>
      <c r="D1477" s="145" t="s">
        <v>22</v>
      </c>
      <c r="E1477" s="47" t="s">
        <v>23</v>
      </c>
      <c r="F1477" s="39">
        <f t="shared" si="485"/>
        <v>0</v>
      </c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</row>
    <row r="1478" spans="1:41" ht="15" customHeight="1">
      <c r="A1478" s="136"/>
      <c r="B1478" s="146"/>
      <c r="C1478" s="142"/>
      <c r="D1478" s="146"/>
      <c r="E1478" s="47" t="s">
        <v>24</v>
      </c>
      <c r="F1478" s="39">
        <f t="shared" si="485"/>
        <v>13167000</v>
      </c>
      <c r="G1478" s="42"/>
      <c r="H1478" s="42"/>
      <c r="I1478" s="42">
        <v>13167000</v>
      </c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</row>
    <row r="1479" spans="1:41" ht="15" customHeight="1">
      <c r="A1479" s="136"/>
      <c r="B1479" s="146"/>
      <c r="C1479" s="142"/>
      <c r="D1479" s="146"/>
      <c r="E1479" s="47" t="s">
        <v>25</v>
      </c>
      <c r="F1479" s="39">
        <f t="shared" si="485"/>
        <v>0</v>
      </c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</row>
    <row r="1480" spans="1:41" ht="15" customHeight="1">
      <c r="A1480" s="136"/>
      <c r="B1480" s="146"/>
      <c r="C1480" s="142"/>
      <c r="D1480" s="147"/>
      <c r="E1480" s="47" t="s">
        <v>26</v>
      </c>
      <c r="F1480" s="39">
        <f t="shared" si="485"/>
        <v>0</v>
      </c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</row>
    <row r="1481" spans="1:41" ht="15" customHeight="1">
      <c r="A1481" s="136"/>
      <c r="B1481" s="146"/>
      <c r="C1481" s="142"/>
      <c r="D1481" s="125" t="s">
        <v>27</v>
      </c>
      <c r="E1481" s="126"/>
      <c r="F1481" s="39">
        <f>F1475+F1476+F1477+F1478+F1479+F1480</f>
        <v>13300000</v>
      </c>
      <c r="G1481" s="39">
        <f t="shared" ref="G1481:Z1481" si="486">G1475+G1476+G1477+G1478+G1479+G1480</f>
        <v>0</v>
      </c>
      <c r="H1481" s="39">
        <f t="shared" si="486"/>
        <v>0</v>
      </c>
      <c r="I1481" s="39">
        <f t="shared" si="486"/>
        <v>13300000</v>
      </c>
      <c r="J1481" s="39">
        <f t="shared" si="486"/>
        <v>0</v>
      </c>
      <c r="K1481" s="39">
        <f t="shared" si="486"/>
        <v>0</v>
      </c>
      <c r="L1481" s="39">
        <f t="shared" si="486"/>
        <v>0</v>
      </c>
      <c r="M1481" s="39">
        <f t="shared" si="486"/>
        <v>0</v>
      </c>
      <c r="N1481" s="39">
        <f t="shared" si="486"/>
        <v>0</v>
      </c>
      <c r="O1481" s="39">
        <f t="shared" si="486"/>
        <v>0</v>
      </c>
      <c r="P1481" s="39">
        <f t="shared" si="486"/>
        <v>0</v>
      </c>
      <c r="Q1481" s="39">
        <f t="shared" si="486"/>
        <v>0</v>
      </c>
      <c r="R1481" s="39">
        <f t="shared" si="486"/>
        <v>0</v>
      </c>
      <c r="S1481" s="39">
        <f t="shared" si="486"/>
        <v>0</v>
      </c>
      <c r="T1481" s="39">
        <f t="shared" si="486"/>
        <v>0</v>
      </c>
      <c r="U1481" s="39">
        <f t="shared" si="486"/>
        <v>0</v>
      </c>
      <c r="V1481" s="39">
        <f t="shared" si="486"/>
        <v>0</v>
      </c>
      <c r="W1481" s="39">
        <f t="shared" si="486"/>
        <v>0</v>
      </c>
      <c r="X1481" s="39">
        <f t="shared" si="486"/>
        <v>0</v>
      </c>
      <c r="Y1481" s="39">
        <f t="shared" si="486"/>
        <v>0</v>
      </c>
      <c r="Z1481" s="39">
        <f t="shared" si="486"/>
        <v>0</v>
      </c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O1481" s="14"/>
    </row>
    <row r="1482" spans="1:41" ht="15" customHeight="1">
      <c r="A1482" s="136"/>
      <c r="B1482" s="146"/>
      <c r="C1482" s="142"/>
      <c r="D1482" s="125" t="s">
        <v>292</v>
      </c>
      <c r="E1482" s="126"/>
      <c r="F1482" s="41">
        <f>ROUND(F1481/C1475,2)</f>
        <v>913.59</v>
      </c>
      <c r="G1482" s="41">
        <f>ROUND(G1481/C1475,2)</f>
        <v>0</v>
      </c>
      <c r="H1482" s="41">
        <f>ROUND(H1481/C1475,2)</f>
        <v>0</v>
      </c>
      <c r="I1482" s="41">
        <f>ROUND(I1481/C1475,2)</f>
        <v>913.59</v>
      </c>
      <c r="J1482" s="41">
        <f>ROUND(J1481/C1475,2)</f>
        <v>0</v>
      </c>
      <c r="K1482" s="41">
        <f>ROUND(K1481/C1475,2)</f>
        <v>0</v>
      </c>
      <c r="L1482" s="41">
        <f>ROUND(L1481/C1475,2)</f>
        <v>0</v>
      </c>
      <c r="M1482" s="41">
        <f>ROUND(M1481/C1475,2)</f>
        <v>0</v>
      </c>
      <c r="N1482" s="41">
        <f>ROUND(N1481/C1475,2)</f>
        <v>0</v>
      </c>
      <c r="O1482" s="41">
        <f>ROUND(O1481/C1475,2)</f>
        <v>0</v>
      </c>
      <c r="P1482" s="41">
        <f>ROUND(P1481/C1475,2)</f>
        <v>0</v>
      </c>
      <c r="Q1482" s="41">
        <f>ROUND(Q1481/C1475,2)</f>
        <v>0</v>
      </c>
      <c r="R1482" s="41">
        <f>ROUND(R1481/C1475,2)</f>
        <v>0</v>
      </c>
      <c r="S1482" s="41">
        <f>ROUND(S1481/C1475,2)</f>
        <v>0</v>
      </c>
      <c r="T1482" s="41">
        <f>ROUND(T1481/C1475,2)</f>
        <v>0</v>
      </c>
      <c r="U1482" s="41">
        <f>ROUND(U1481/C1475,2)</f>
        <v>0</v>
      </c>
      <c r="V1482" s="41">
        <f>ROUND(V1481/C1475,2)</f>
        <v>0</v>
      </c>
      <c r="W1482" s="41">
        <f>ROUND(W1481/C1475,2)</f>
        <v>0</v>
      </c>
      <c r="X1482" s="41">
        <f>ROUND(X1481/C1475,2)</f>
        <v>0</v>
      </c>
      <c r="Y1482" s="41">
        <f>ROUND(Y1481/C1475,2)</f>
        <v>0</v>
      </c>
      <c r="Z1482" s="41">
        <f>ROUND(Z1481/C1475,2)</f>
        <v>0</v>
      </c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</row>
    <row r="1483" spans="1:41" ht="15" customHeight="1">
      <c r="A1483" s="137"/>
      <c r="B1483" s="147"/>
      <c r="C1483" s="143"/>
      <c r="D1483" s="125" t="s">
        <v>293</v>
      </c>
      <c r="E1483" s="126"/>
      <c r="F1483" s="39" t="s">
        <v>28</v>
      </c>
      <c r="G1483" s="42">
        <f>IF(AC1483=FALSE,0,AC1483)</f>
        <v>0</v>
      </c>
      <c r="H1483" s="42" t="s">
        <v>28</v>
      </c>
      <c r="I1483" s="42">
        <v>1593.66</v>
      </c>
      <c r="J1483" s="42">
        <f>IF(AE1483=FALSE,0,AE1483)</f>
        <v>0</v>
      </c>
      <c r="K1483" s="42" t="s">
        <v>28</v>
      </c>
      <c r="L1483" s="42">
        <f>IF(AF1483=FALSE,0,AF1483)</f>
        <v>0</v>
      </c>
      <c r="M1483" s="42" t="s">
        <v>28</v>
      </c>
      <c r="N1483" s="42" t="s">
        <v>28</v>
      </c>
      <c r="O1483" s="42" t="s">
        <v>28</v>
      </c>
      <c r="P1483" s="42" t="s">
        <v>28</v>
      </c>
      <c r="Q1483" s="42">
        <f>IF(AG1483=FALSE,0,AG1483)</f>
        <v>0</v>
      </c>
      <c r="R1483" s="42" t="s">
        <v>28</v>
      </c>
      <c r="S1483" s="42">
        <f>IF(AH1483=FALSE,0,AH1483)</f>
        <v>0</v>
      </c>
      <c r="T1483" s="42" t="s">
        <v>28</v>
      </c>
      <c r="U1483" s="42">
        <f>IF(AI1483=FALSE,0,AI1483)</f>
        <v>0</v>
      </c>
      <c r="V1483" s="42">
        <f>IF(AJ1483=FALSE,0,AJ1483)</f>
        <v>0</v>
      </c>
      <c r="W1483" s="42">
        <f>IF(AK1483=FALSE,0,AK1483)</f>
        <v>0</v>
      </c>
      <c r="X1483" s="42" t="s">
        <v>28</v>
      </c>
      <c r="Y1483" s="42">
        <f>IF(AL1483=FALSE,0,AL1483)</f>
        <v>0</v>
      </c>
      <c r="Z1483" s="42" t="s">
        <v>28</v>
      </c>
      <c r="AC1483" s="8" t="b">
        <v>0</v>
      </c>
      <c r="AD1483" s="8" t="b">
        <v>0</v>
      </c>
      <c r="AE1483" s="8" t="b">
        <v>0</v>
      </c>
      <c r="AF1483" s="8" t="b">
        <v>0</v>
      </c>
      <c r="AG1483" s="8" t="b">
        <v>0</v>
      </c>
      <c r="AH1483" s="8" t="b">
        <v>0</v>
      </c>
      <c r="AI1483" s="8" t="b">
        <v>0</v>
      </c>
      <c r="AJ1483" s="8" t="b">
        <v>0</v>
      </c>
      <c r="AK1483" s="8" t="b">
        <v>0</v>
      </c>
      <c r="AL1483" s="8" t="b">
        <v>0</v>
      </c>
    </row>
    <row r="1484" spans="1:41" ht="30" customHeight="1">
      <c r="A1484" s="144" t="s">
        <v>149</v>
      </c>
      <c r="B1484" s="145" t="s">
        <v>327</v>
      </c>
      <c r="C1484" s="141">
        <v>5721.26</v>
      </c>
      <c r="D1484" s="145" t="s">
        <v>19</v>
      </c>
      <c r="E1484" s="47" t="s">
        <v>20</v>
      </c>
      <c r="F1484" s="39">
        <f>G1484+I1484+J1484+L1484+Q1484+S1484+U1484+V1484+W1484+Y1484+Z1484</f>
        <v>0</v>
      </c>
      <c r="G1484" s="42">
        <v>0</v>
      </c>
      <c r="H1484" s="42">
        <v>0</v>
      </c>
      <c r="I1484" s="42">
        <v>0</v>
      </c>
      <c r="J1484" s="42">
        <v>0</v>
      </c>
      <c r="K1484" s="42">
        <v>0</v>
      </c>
      <c r="L1484" s="42">
        <v>0</v>
      </c>
      <c r="M1484" s="42">
        <v>0</v>
      </c>
      <c r="N1484" s="42">
        <v>0</v>
      </c>
      <c r="O1484" s="42">
        <v>0</v>
      </c>
      <c r="P1484" s="42">
        <v>0</v>
      </c>
      <c r="Q1484" s="42">
        <v>0</v>
      </c>
      <c r="R1484" s="42">
        <v>0</v>
      </c>
      <c r="S1484" s="42">
        <v>0</v>
      </c>
      <c r="T1484" s="42">
        <v>0</v>
      </c>
      <c r="U1484" s="42">
        <v>0</v>
      </c>
      <c r="V1484" s="42">
        <v>0</v>
      </c>
      <c r="W1484" s="42">
        <v>0</v>
      </c>
      <c r="X1484" s="42">
        <v>0</v>
      </c>
      <c r="Y1484" s="42">
        <v>0</v>
      </c>
      <c r="Z1484" s="42">
        <v>0</v>
      </c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</row>
    <row r="1485" spans="1:41" ht="60" customHeight="1">
      <c r="A1485" s="144"/>
      <c r="B1485" s="146"/>
      <c r="C1485" s="142"/>
      <c r="D1485" s="147"/>
      <c r="E1485" s="47" t="s">
        <v>21</v>
      </c>
      <c r="F1485" s="39">
        <f t="shared" ref="F1485:F1489" si="487">G1485+I1485+J1485+L1485+Q1485+S1485+U1485+V1485+W1485+Y1485+Z1485</f>
        <v>57000</v>
      </c>
      <c r="G1485" s="42"/>
      <c r="H1485" s="42"/>
      <c r="I1485" s="42">
        <v>57000</v>
      </c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</row>
    <row r="1486" spans="1:41" ht="105" customHeight="1">
      <c r="A1486" s="144"/>
      <c r="B1486" s="146"/>
      <c r="C1486" s="142"/>
      <c r="D1486" s="145" t="s">
        <v>22</v>
      </c>
      <c r="E1486" s="47" t="s">
        <v>23</v>
      </c>
      <c r="F1486" s="39">
        <f t="shared" si="487"/>
        <v>0</v>
      </c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</row>
    <row r="1487" spans="1:41" ht="15" customHeight="1">
      <c r="A1487" s="144"/>
      <c r="B1487" s="146"/>
      <c r="C1487" s="142"/>
      <c r="D1487" s="146"/>
      <c r="E1487" s="47" t="s">
        <v>24</v>
      </c>
      <c r="F1487" s="39">
        <f t="shared" si="487"/>
        <v>5643000</v>
      </c>
      <c r="G1487" s="42"/>
      <c r="H1487" s="42"/>
      <c r="I1487" s="42">
        <v>5643000</v>
      </c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</row>
    <row r="1488" spans="1:41" ht="15" customHeight="1">
      <c r="A1488" s="144"/>
      <c r="B1488" s="146"/>
      <c r="C1488" s="142"/>
      <c r="D1488" s="146"/>
      <c r="E1488" s="47" t="s">
        <v>25</v>
      </c>
      <c r="F1488" s="39">
        <f t="shared" si="487"/>
        <v>0</v>
      </c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</row>
    <row r="1489" spans="1:41" ht="15" customHeight="1">
      <c r="A1489" s="144"/>
      <c r="B1489" s="146"/>
      <c r="C1489" s="142"/>
      <c r="D1489" s="147"/>
      <c r="E1489" s="47" t="s">
        <v>26</v>
      </c>
      <c r="F1489" s="39">
        <f t="shared" si="487"/>
        <v>0</v>
      </c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</row>
    <row r="1490" spans="1:41" ht="15" customHeight="1">
      <c r="A1490" s="144"/>
      <c r="B1490" s="146"/>
      <c r="C1490" s="142"/>
      <c r="D1490" s="125" t="s">
        <v>27</v>
      </c>
      <c r="E1490" s="126"/>
      <c r="F1490" s="39">
        <f>F1484+F1485+F1486+F1487+F1488+F1489</f>
        <v>5700000</v>
      </c>
      <c r="G1490" s="39">
        <f t="shared" ref="G1490:Z1490" si="488">G1484+G1485+G1486+G1487+G1488+G1489</f>
        <v>0</v>
      </c>
      <c r="H1490" s="39">
        <f t="shared" si="488"/>
        <v>0</v>
      </c>
      <c r="I1490" s="39">
        <f t="shared" si="488"/>
        <v>5700000</v>
      </c>
      <c r="J1490" s="39">
        <f t="shared" si="488"/>
        <v>0</v>
      </c>
      <c r="K1490" s="39">
        <f t="shared" si="488"/>
        <v>0</v>
      </c>
      <c r="L1490" s="39">
        <f t="shared" si="488"/>
        <v>0</v>
      </c>
      <c r="M1490" s="39">
        <f t="shared" si="488"/>
        <v>0</v>
      </c>
      <c r="N1490" s="39">
        <f t="shared" si="488"/>
        <v>0</v>
      </c>
      <c r="O1490" s="39">
        <f t="shared" si="488"/>
        <v>0</v>
      </c>
      <c r="P1490" s="39">
        <f t="shared" si="488"/>
        <v>0</v>
      </c>
      <c r="Q1490" s="39">
        <f t="shared" si="488"/>
        <v>0</v>
      </c>
      <c r="R1490" s="39">
        <f t="shared" si="488"/>
        <v>0</v>
      </c>
      <c r="S1490" s="39">
        <f t="shared" si="488"/>
        <v>0</v>
      </c>
      <c r="T1490" s="39">
        <f t="shared" si="488"/>
        <v>0</v>
      </c>
      <c r="U1490" s="39">
        <f t="shared" si="488"/>
        <v>0</v>
      </c>
      <c r="V1490" s="39">
        <f t="shared" si="488"/>
        <v>0</v>
      </c>
      <c r="W1490" s="39">
        <f t="shared" si="488"/>
        <v>0</v>
      </c>
      <c r="X1490" s="39">
        <f t="shared" si="488"/>
        <v>0</v>
      </c>
      <c r="Y1490" s="39">
        <f t="shared" si="488"/>
        <v>0</v>
      </c>
      <c r="Z1490" s="39">
        <f t="shared" si="488"/>
        <v>0</v>
      </c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O1490" s="14"/>
    </row>
    <row r="1491" spans="1:41" ht="15" customHeight="1">
      <c r="A1491" s="144"/>
      <c r="B1491" s="146"/>
      <c r="C1491" s="142"/>
      <c r="D1491" s="125" t="s">
        <v>292</v>
      </c>
      <c r="E1491" s="126"/>
      <c r="F1491" s="41">
        <f>ROUND(F1490/C1484,2)</f>
        <v>996.28</v>
      </c>
      <c r="G1491" s="41">
        <f>ROUND(G1490/C1484,2)</f>
        <v>0</v>
      </c>
      <c r="H1491" s="41">
        <f>ROUND(H1490/C1484,2)</f>
        <v>0</v>
      </c>
      <c r="I1491" s="41">
        <f>ROUND(I1490/C1484,2)</f>
        <v>996.28</v>
      </c>
      <c r="J1491" s="41">
        <f>ROUND(J1490/C1484,2)</f>
        <v>0</v>
      </c>
      <c r="K1491" s="41">
        <f>ROUND(K1490/C1484,2)</f>
        <v>0</v>
      </c>
      <c r="L1491" s="41">
        <f>ROUND(L1490/C1484,2)</f>
        <v>0</v>
      </c>
      <c r="M1491" s="41">
        <f>ROUND(M1490/C1484,2)</f>
        <v>0</v>
      </c>
      <c r="N1491" s="41">
        <f>ROUND(N1490/C1484,2)</f>
        <v>0</v>
      </c>
      <c r="O1491" s="41">
        <f>ROUND(O1490/C1484,2)</f>
        <v>0</v>
      </c>
      <c r="P1491" s="41">
        <f>ROUND(P1490/C1484,2)</f>
        <v>0</v>
      </c>
      <c r="Q1491" s="41">
        <f>ROUND(Q1490/C1484,2)</f>
        <v>0</v>
      </c>
      <c r="R1491" s="41">
        <f>ROUND(R1490/C1484,2)</f>
        <v>0</v>
      </c>
      <c r="S1491" s="41">
        <f>ROUND(S1490/C1484,2)</f>
        <v>0</v>
      </c>
      <c r="T1491" s="41">
        <f>ROUND(T1490/C1484,2)</f>
        <v>0</v>
      </c>
      <c r="U1491" s="41">
        <f>ROUND(U1490/C1484,2)</f>
        <v>0</v>
      </c>
      <c r="V1491" s="41">
        <f>ROUND(V1490/C1484,2)</f>
        <v>0</v>
      </c>
      <c r="W1491" s="41">
        <f>ROUND(W1490/C1484,2)</f>
        <v>0</v>
      </c>
      <c r="X1491" s="41">
        <f>ROUND(X1490/C1484,2)</f>
        <v>0</v>
      </c>
      <c r="Y1491" s="41">
        <f>ROUND(Y1490/C1484,2)</f>
        <v>0</v>
      </c>
      <c r="Z1491" s="41">
        <f>ROUND(Z1490/C1484,2)</f>
        <v>0</v>
      </c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</row>
    <row r="1492" spans="1:41" ht="15" customHeight="1">
      <c r="A1492" s="144"/>
      <c r="B1492" s="147"/>
      <c r="C1492" s="143"/>
      <c r="D1492" s="125" t="s">
        <v>293</v>
      </c>
      <c r="E1492" s="126"/>
      <c r="F1492" s="39" t="s">
        <v>28</v>
      </c>
      <c r="G1492" s="42">
        <f>IF(AC1492=FALSE,0,AC1492)</f>
        <v>0</v>
      </c>
      <c r="H1492" s="42" t="s">
        <v>28</v>
      </c>
      <c r="I1492" s="42">
        <v>1593.66</v>
      </c>
      <c r="J1492" s="42">
        <f>IF(AE1492=FALSE,0,AE1492)</f>
        <v>0</v>
      </c>
      <c r="K1492" s="42" t="s">
        <v>28</v>
      </c>
      <c r="L1492" s="42">
        <f>IF(AF1492=FALSE,0,AF1492)</f>
        <v>0</v>
      </c>
      <c r="M1492" s="42" t="s">
        <v>28</v>
      </c>
      <c r="N1492" s="42" t="s">
        <v>28</v>
      </c>
      <c r="O1492" s="42" t="s">
        <v>28</v>
      </c>
      <c r="P1492" s="42" t="s">
        <v>28</v>
      </c>
      <c r="Q1492" s="42">
        <f>IF(AG1492=FALSE,0,AG1492)</f>
        <v>0</v>
      </c>
      <c r="R1492" s="42" t="s">
        <v>28</v>
      </c>
      <c r="S1492" s="42">
        <f>IF(AH1492=FALSE,0,AH1492)</f>
        <v>0</v>
      </c>
      <c r="T1492" s="42" t="s">
        <v>28</v>
      </c>
      <c r="U1492" s="42">
        <f>IF(AI1492=FALSE,0,AI1492)</f>
        <v>0</v>
      </c>
      <c r="V1492" s="42">
        <f>IF(AJ1492=FALSE,0,AJ1492)</f>
        <v>0</v>
      </c>
      <c r="W1492" s="42">
        <f>IF(AK1492=FALSE,0,AK1492)</f>
        <v>0</v>
      </c>
      <c r="X1492" s="42" t="s">
        <v>28</v>
      </c>
      <c r="Y1492" s="42">
        <f>IF(AL1492=FALSE,0,AL1492)</f>
        <v>0</v>
      </c>
      <c r="Z1492" s="42" t="s">
        <v>28</v>
      </c>
      <c r="AC1492" s="8" t="b">
        <v>0</v>
      </c>
      <c r="AD1492" s="8" t="b">
        <v>0</v>
      </c>
      <c r="AE1492" s="8" t="b">
        <v>0</v>
      </c>
      <c r="AF1492" s="8" t="b">
        <v>0</v>
      </c>
      <c r="AG1492" s="8" t="b">
        <v>0</v>
      </c>
      <c r="AH1492" s="8" t="b">
        <v>0</v>
      </c>
      <c r="AI1492" s="8" t="b">
        <v>0</v>
      </c>
      <c r="AJ1492" s="8" t="b">
        <v>0</v>
      </c>
      <c r="AK1492" s="8" t="b">
        <v>0</v>
      </c>
      <c r="AL1492" s="8" t="b">
        <v>0</v>
      </c>
    </row>
    <row r="1493" spans="1:41" s="5" customFormat="1" ht="30" customHeight="1">
      <c r="A1493" s="135" t="s">
        <v>150</v>
      </c>
      <c r="B1493" s="145" t="s">
        <v>328</v>
      </c>
      <c r="C1493" s="141">
        <v>10180.700000000001</v>
      </c>
      <c r="D1493" s="145" t="s">
        <v>19</v>
      </c>
      <c r="E1493" s="47" t="s">
        <v>20</v>
      </c>
      <c r="F1493" s="39"/>
      <c r="G1493" s="42">
        <v>0</v>
      </c>
      <c r="H1493" s="42">
        <v>0</v>
      </c>
      <c r="I1493" s="42"/>
      <c r="J1493" s="42">
        <v>0</v>
      </c>
      <c r="K1493" s="42">
        <v>0</v>
      </c>
      <c r="L1493" s="42">
        <v>0</v>
      </c>
      <c r="M1493" s="42">
        <v>0</v>
      </c>
      <c r="N1493" s="42">
        <v>0</v>
      </c>
      <c r="O1493" s="42">
        <v>0</v>
      </c>
      <c r="P1493" s="42">
        <v>0</v>
      </c>
      <c r="Q1493" s="42">
        <v>0</v>
      </c>
      <c r="R1493" s="42">
        <v>0</v>
      </c>
      <c r="S1493" s="42">
        <v>0</v>
      </c>
      <c r="T1493" s="42">
        <v>0</v>
      </c>
      <c r="U1493" s="42">
        <v>0</v>
      </c>
      <c r="V1493" s="42">
        <v>0</v>
      </c>
      <c r="W1493" s="42">
        <v>0</v>
      </c>
      <c r="X1493" s="42">
        <v>0</v>
      </c>
      <c r="Y1493" s="42">
        <v>0</v>
      </c>
      <c r="Z1493" s="42">
        <v>0</v>
      </c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</row>
    <row r="1494" spans="1:41" s="5" customFormat="1" ht="60" customHeight="1">
      <c r="A1494" s="136"/>
      <c r="B1494" s="146"/>
      <c r="C1494" s="142"/>
      <c r="D1494" s="147"/>
      <c r="E1494" s="47" t="s">
        <v>21</v>
      </c>
      <c r="F1494" s="39">
        <v>38000</v>
      </c>
      <c r="G1494" s="42"/>
      <c r="H1494" s="42"/>
      <c r="I1494" s="42">
        <f>F1494</f>
        <v>38000</v>
      </c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</row>
    <row r="1495" spans="1:41" s="5" customFormat="1" ht="105" customHeight="1">
      <c r="A1495" s="136"/>
      <c r="B1495" s="146"/>
      <c r="C1495" s="142"/>
      <c r="D1495" s="145" t="s">
        <v>22</v>
      </c>
      <c r="E1495" s="47" t="s">
        <v>23</v>
      </c>
      <c r="F1495" s="39">
        <v>3762000</v>
      </c>
      <c r="G1495" s="42"/>
      <c r="H1495" s="42"/>
      <c r="I1495" s="42">
        <f>F1495</f>
        <v>3762000</v>
      </c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</row>
    <row r="1496" spans="1:41" s="5" customFormat="1" ht="15" customHeight="1">
      <c r="A1496" s="136"/>
      <c r="B1496" s="146"/>
      <c r="C1496" s="142"/>
      <c r="D1496" s="146"/>
      <c r="E1496" s="47" t="s">
        <v>24</v>
      </c>
      <c r="F1496" s="39">
        <f t="shared" ref="F1496:F1498" si="489">G1496+I1496+J1496+L1496+Q1496+S1496+U1496+V1496+W1496+Y1496+Z1496</f>
        <v>0</v>
      </c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</row>
    <row r="1497" spans="1:41" s="5" customFormat="1" ht="15" customHeight="1">
      <c r="A1497" s="136"/>
      <c r="B1497" s="146"/>
      <c r="C1497" s="142"/>
      <c r="D1497" s="146"/>
      <c r="E1497" s="47" t="s">
        <v>25</v>
      </c>
      <c r="F1497" s="39">
        <f t="shared" si="489"/>
        <v>0</v>
      </c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</row>
    <row r="1498" spans="1:41" s="5" customFormat="1" ht="15" customHeight="1">
      <c r="A1498" s="136"/>
      <c r="B1498" s="146"/>
      <c r="C1498" s="142"/>
      <c r="D1498" s="147"/>
      <c r="E1498" s="47" t="s">
        <v>26</v>
      </c>
      <c r="F1498" s="39">
        <f t="shared" si="489"/>
        <v>0</v>
      </c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</row>
    <row r="1499" spans="1:41" s="5" customFormat="1" ht="15" customHeight="1">
      <c r="A1499" s="136"/>
      <c r="B1499" s="146"/>
      <c r="C1499" s="142"/>
      <c r="D1499" s="125" t="s">
        <v>27</v>
      </c>
      <c r="E1499" s="126"/>
      <c r="F1499" s="39">
        <f>F1493+F1494+F1495+F1496+F1497+F1498</f>
        <v>3800000</v>
      </c>
      <c r="G1499" s="39">
        <f t="shared" ref="G1499:Z1499" si="490">G1493+G1494+G1495+G1496+G1497+G1498</f>
        <v>0</v>
      </c>
      <c r="H1499" s="39">
        <f t="shared" si="490"/>
        <v>0</v>
      </c>
      <c r="I1499" s="39">
        <f t="shared" si="490"/>
        <v>3800000</v>
      </c>
      <c r="J1499" s="39">
        <f t="shared" si="490"/>
        <v>0</v>
      </c>
      <c r="K1499" s="39">
        <f t="shared" si="490"/>
        <v>0</v>
      </c>
      <c r="L1499" s="39">
        <f t="shared" si="490"/>
        <v>0</v>
      </c>
      <c r="M1499" s="39">
        <f t="shared" si="490"/>
        <v>0</v>
      </c>
      <c r="N1499" s="39">
        <f t="shared" si="490"/>
        <v>0</v>
      </c>
      <c r="O1499" s="39">
        <f t="shared" si="490"/>
        <v>0</v>
      </c>
      <c r="P1499" s="39">
        <f t="shared" si="490"/>
        <v>0</v>
      </c>
      <c r="Q1499" s="39">
        <f t="shared" si="490"/>
        <v>0</v>
      </c>
      <c r="R1499" s="39">
        <f t="shared" si="490"/>
        <v>0</v>
      </c>
      <c r="S1499" s="39">
        <f t="shared" si="490"/>
        <v>0</v>
      </c>
      <c r="T1499" s="39">
        <f t="shared" si="490"/>
        <v>0</v>
      </c>
      <c r="U1499" s="39">
        <f t="shared" si="490"/>
        <v>0</v>
      </c>
      <c r="V1499" s="39">
        <f t="shared" si="490"/>
        <v>0</v>
      </c>
      <c r="W1499" s="39">
        <f t="shared" si="490"/>
        <v>0</v>
      </c>
      <c r="X1499" s="39">
        <f t="shared" si="490"/>
        <v>0</v>
      </c>
      <c r="Y1499" s="39">
        <f t="shared" si="490"/>
        <v>0</v>
      </c>
      <c r="Z1499" s="39">
        <f t="shared" si="490"/>
        <v>0</v>
      </c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O1499" s="24"/>
    </row>
    <row r="1500" spans="1:41" s="5" customFormat="1" ht="15" customHeight="1">
      <c r="A1500" s="136"/>
      <c r="B1500" s="146"/>
      <c r="C1500" s="142"/>
      <c r="D1500" s="125" t="s">
        <v>292</v>
      </c>
      <c r="E1500" s="126"/>
      <c r="F1500" s="41">
        <f>ROUND(F1499/C1493,2)</f>
        <v>373.26</v>
      </c>
      <c r="G1500" s="41">
        <f>ROUND(G1499/C1493,2)</f>
        <v>0</v>
      </c>
      <c r="H1500" s="41">
        <f>ROUND(H1499/C1493,2)</f>
        <v>0</v>
      </c>
      <c r="I1500" s="41">
        <f>ROUND(I1499/C1493,2)</f>
        <v>373.26</v>
      </c>
      <c r="J1500" s="41">
        <f>ROUND(J1499/C1493,2)</f>
        <v>0</v>
      </c>
      <c r="K1500" s="41">
        <f>ROUND(K1499/C1493,2)</f>
        <v>0</v>
      </c>
      <c r="L1500" s="41">
        <f>ROUND(L1499/C1493,2)</f>
        <v>0</v>
      </c>
      <c r="M1500" s="41">
        <f>ROUND(M1499/C1493,2)</f>
        <v>0</v>
      </c>
      <c r="N1500" s="41">
        <f>ROUND(N1499/C1493,2)</f>
        <v>0</v>
      </c>
      <c r="O1500" s="41">
        <f>ROUND(O1499/C1493,2)</f>
        <v>0</v>
      </c>
      <c r="P1500" s="41">
        <f>ROUND(P1499/C1493,2)</f>
        <v>0</v>
      </c>
      <c r="Q1500" s="41">
        <f>ROUND(Q1499/C1493,2)</f>
        <v>0</v>
      </c>
      <c r="R1500" s="41">
        <f>ROUND(R1499/C1493,2)</f>
        <v>0</v>
      </c>
      <c r="S1500" s="41">
        <f>ROUND(S1499/C1493,2)</f>
        <v>0</v>
      </c>
      <c r="T1500" s="41">
        <f>ROUND(T1499/C1493,2)</f>
        <v>0</v>
      </c>
      <c r="U1500" s="41">
        <f>ROUND(U1499/C1493,2)</f>
        <v>0</v>
      </c>
      <c r="V1500" s="41">
        <f>ROUND(V1499/C1493,2)</f>
        <v>0</v>
      </c>
      <c r="W1500" s="41">
        <f>ROUND(W1499/C1493,2)</f>
        <v>0</v>
      </c>
      <c r="X1500" s="41">
        <f>ROUND(X1499/C1493,2)</f>
        <v>0</v>
      </c>
      <c r="Y1500" s="41">
        <f>ROUND(Y1499/C1493,2)</f>
        <v>0</v>
      </c>
      <c r="Z1500" s="41">
        <f>ROUND(Z1499/C1493,2)</f>
        <v>0</v>
      </c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</row>
    <row r="1501" spans="1:41" s="5" customFormat="1" ht="15" customHeight="1">
      <c r="A1501" s="137"/>
      <c r="B1501" s="147"/>
      <c r="C1501" s="143"/>
      <c r="D1501" s="125" t="s">
        <v>293</v>
      </c>
      <c r="E1501" s="126"/>
      <c r="F1501" s="39" t="s">
        <v>28</v>
      </c>
      <c r="G1501" s="42">
        <f>IF(AC1501=FALSE,0,AC1501)</f>
        <v>0</v>
      </c>
      <c r="H1501" s="42" t="s">
        <v>28</v>
      </c>
      <c r="I1501" s="42">
        <f>I1500</f>
        <v>373.26</v>
      </c>
      <c r="J1501" s="42">
        <f>IF(AE1501=FALSE,0,AE1501)</f>
        <v>0</v>
      </c>
      <c r="K1501" s="42" t="s">
        <v>28</v>
      </c>
      <c r="L1501" s="42">
        <f>IF(AF1501=FALSE,0,AF1501)</f>
        <v>0</v>
      </c>
      <c r="M1501" s="42" t="s">
        <v>28</v>
      </c>
      <c r="N1501" s="42" t="s">
        <v>28</v>
      </c>
      <c r="O1501" s="42" t="s">
        <v>28</v>
      </c>
      <c r="P1501" s="42" t="s">
        <v>28</v>
      </c>
      <c r="Q1501" s="42">
        <f>IF(AG1501=FALSE,0,AG1501)</f>
        <v>0</v>
      </c>
      <c r="R1501" s="42" t="s">
        <v>28</v>
      </c>
      <c r="S1501" s="42">
        <f>IF(AH1501=FALSE,0,AH1501)</f>
        <v>0</v>
      </c>
      <c r="T1501" s="42" t="s">
        <v>28</v>
      </c>
      <c r="U1501" s="42">
        <f>IF(AI1501=FALSE,0,AI1501)</f>
        <v>0</v>
      </c>
      <c r="V1501" s="42">
        <f>IF(AJ1501=FALSE,0,AJ1501)</f>
        <v>0</v>
      </c>
      <c r="W1501" s="42">
        <f>IF(AK1501=FALSE,0,AK1501)</f>
        <v>0</v>
      </c>
      <c r="X1501" s="42" t="s">
        <v>28</v>
      </c>
      <c r="Y1501" s="42">
        <f>IF(AL1501=FALSE,0,AL1501)</f>
        <v>0</v>
      </c>
      <c r="Z1501" s="42" t="s">
        <v>28</v>
      </c>
      <c r="AC1501" s="25" t="b">
        <v>0</v>
      </c>
      <c r="AD1501" s="25" t="b">
        <v>0</v>
      </c>
      <c r="AE1501" s="25" t="b">
        <v>0</v>
      </c>
      <c r="AF1501" s="25" t="b">
        <v>0</v>
      </c>
      <c r="AG1501" s="25" t="b">
        <v>0</v>
      </c>
      <c r="AH1501" s="25" t="b">
        <v>0</v>
      </c>
      <c r="AI1501" s="25" t="b">
        <v>0</v>
      </c>
      <c r="AJ1501" s="25" t="b">
        <v>0</v>
      </c>
      <c r="AK1501" s="25" t="b">
        <v>0</v>
      </c>
      <c r="AL1501" s="25" t="b">
        <v>0</v>
      </c>
    </row>
    <row r="1502" spans="1:41" s="5" customFormat="1" ht="30" customHeight="1">
      <c r="A1502" s="144" t="s">
        <v>151</v>
      </c>
      <c r="B1502" s="145" t="s">
        <v>329</v>
      </c>
      <c r="C1502" s="141">
        <v>14497.5</v>
      </c>
      <c r="D1502" s="145" t="s">
        <v>19</v>
      </c>
      <c r="E1502" s="47" t="s">
        <v>20</v>
      </c>
      <c r="F1502" s="39">
        <f>G1502+I1502+J1502+L1502+Q1502+S1502+U1502+V1502+W1502+Y1502+Z1502</f>
        <v>0</v>
      </c>
      <c r="G1502" s="42">
        <v>0</v>
      </c>
      <c r="H1502" s="42">
        <v>0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0</v>
      </c>
      <c r="O1502" s="42">
        <v>0</v>
      </c>
      <c r="P1502" s="42">
        <v>0</v>
      </c>
      <c r="Q1502" s="42">
        <v>0</v>
      </c>
      <c r="R1502" s="42">
        <v>0</v>
      </c>
      <c r="S1502" s="42">
        <v>0</v>
      </c>
      <c r="T1502" s="42">
        <v>0</v>
      </c>
      <c r="U1502" s="42">
        <v>0</v>
      </c>
      <c r="V1502" s="42">
        <v>0</v>
      </c>
      <c r="W1502" s="42">
        <v>0</v>
      </c>
      <c r="X1502" s="42">
        <v>0</v>
      </c>
      <c r="Y1502" s="42">
        <v>0</v>
      </c>
      <c r="Z1502" s="42">
        <v>0</v>
      </c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</row>
    <row r="1503" spans="1:41" s="5" customFormat="1" ht="60" customHeight="1">
      <c r="A1503" s="144"/>
      <c r="B1503" s="146"/>
      <c r="C1503" s="142"/>
      <c r="D1503" s="147"/>
      <c r="E1503" s="47" t="s">
        <v>21</v>
      </c>
      <c r="F1503" s="39">
        <v>95000</v>
      </c>
      <c r="G1503" s="42"/>
      <c r="H1503" s="42"/>
      <c r="I1503" s="42">
        <f>F1503</f>
        <v>95000</v>
      </c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</row>
    <row r="1504" spans="1:41" s="5" customFormat="1" ht="105" customHeight="1">
      <c r="A1504" s="144"/>
      <c r="B1504" s="146"/>
      <c r="C1504" s="142"/>
      <c r="D1504" s="145" t="s">
        <v>22</v>
      </c>
      <c r="E1504" s="47" t="s">
        <v>23</v>
      </c>
      <c r="F1504" s="39">
        <v>9405000</v>
      </c>
      <c r="G1504" s="42"/>
      <c r="H1504" s="42"/>
      <c r="I1504" s="42">
        <f>F1504</f>
        <v>9405000</v>
      </c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</row>
    <row r="1505" spans="1:41" s="5" customFormat="1" ht="15" customHeight="1">
      <c r="A1505" s="144"/>
      <c r="B1505" s="146"/>
      <c r="C1505" s="142"/>
      <c r="D1505" s="146"/>
      <c r="E1505" s="47" t="s">
        <v>24</v>
      </c>
      <c r="F1505" s="39">
        <f t="shared" ref="F1505:F1507" si="491">G1505+I1505+J1505+L1505+Q1505+S1505+U1505+V1505+W1505+Y1505+Z1505</f>
        <v>0</v>
      </c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</row>
    <row r="1506" spans="1:41" s="5" customFormat="1" ht="15" customHeight="1">
      <c r="A1506" s="144"/>
      <c r="B1506" s="146"/>
      <c r="C1506" s="142"/>
      <c r="D1506" s="146"/>
      <c r="E1506" s="47" t="s">
        <v>25</v>
      </c>
      <c r="F1506" s="39">
        <f t="shared" si="491"/>
        <v>0</v>
      </c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</row>
    <row r="1507" spans="1:41" s="5" customFormat="1" ht="15" customHeight="1">
      <c r="A1507" s="144"/>
      <c r="B1507" s="146"/>
      <c r="C1507" s="142"/>
      <c r="D1507" s="147"/>
      <c r="E1507" s="47" t="s">
        <v>26</v>
      </c>
      <c r="F1507" s="39">
        <f t="shared" si="491"/>
        <v>0</v>
      </c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</row>
    <row r="1508" spans="1:41" s="5" customFormat="1" ht="15" customHeight="1">
      <c r="A1508" s="144"/>
      <c r="B1508" s="146"/>
      <c r="C1508" s="142"/>
      <c r="D1508" s="125" t="s">
        <v>27</v>
      </c>
      <c r="E1508" s="126"/>
      <c r="F1508" s="39">
        <f>F1502+F1503+F1504+F1505+F1506+F1507</f>
        <v>9500000</v>
      </c>
      <c r="G1508" s="39">
        <f t="shared" ref="G1508:Z1508" si="492">G1502+G1503+G1504+G1505+G1506+G1507</f>
        <v>0</v>
      </c>
      <c r="H1508" s="39">
        <f t="shared" si="492"/>
        <v>0</v>
      </c>
      <c r="I1508" s="39">
        <f t="shared" si="492"/>
        <v>9500000</v>
      </c>
      <c r="J1508" s="39">
        <f t="shared" si="492"/>
        <v>0</v>
      </c>
      <c r="K1508" s="39">
        <f t="shared" si="492"/>
        <v>0</v>
      </c>
      <c r="L1508" s="39">
        <f t="shared" si="492"/>
        <v>0</v>
      </c>
      <c r="M1508" s="39">
        <f t="shared" si="492"/>
        <v>0</v>
      </c>
      <c r="N1508" s="39">
        <f t="shared" si="492"/>
        <v>0</v>
      </c>
      <c r="O1508" s="39">
        <f t="shared" si="492"/>
        <v>0</v>
      </c>
      <c r="P1508" s="39">
        <f t="shared" si="492"/>
        <v>0</v>
      </c>
      <c r="Q1508" s="39">
        <f t="shared" si="492"/>
        <v>0</v>
      </c>
      <c r="R1508" s="39">
        <f t="shared" si="492"/>
        <v>0</v>
      </c>
      <c r="S1508" s="39">
        <f t="shared" si="492"/>
        <v>0</v>
      </c>
      <c r="T1508" s="39">
        <f t="shared" si="492"/>
        <v>0</v>
      </c>
      <c r="U1508" s="39">
        <f t="shared" si="492"/>
        <v>0</v>
      </c>
      <c r="V1508" s="39">
        <f t="shared" si="492"/>
        <v>0</v>
      </c>
      <c r="W1508" s="39">
        <f t="shared" si="492"/>
        <v>0</v>
      </c>
      <c r="X1508" s="39">
        <f t="shared" si="492"/>
        <v>0</v>
      </c>
      <c r="Y1508" s="39">
        <f t="shared" si="492"/>
        <v>0</v>
      </c>
      <c r="Z1508" s="39">
        <f t="shared" si="492"/>
        <v>0</v>
      </c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O1508" s="24"/>
    </row>
    <row r="1509" spans="1:41" s="5" customFormat="1" ht="15" customHeight="1">
      <c r="A1509" s="144"/>
      <c r="B1509" s="146"/>
      <c r="C1509" s="142"/>
      <c r="D1509" s="125" t="s">
        <v>292</v>
      </c>
      <c r="E1509" s="126"/>
      <c r="F1509" s="41">
        <f>ROUND(F1508/C1502,2)</f>
        <v>655.29</v>
      </c>
      <c r="G1509" s="41">
        <f>ROUND(G1508/C1502,2)</f>
        <v>0</v>
      </c>
      <c r="H1509" s="41">
        <f>ROUND(H1508/C1502,2)</f>
        <v>0</v>
      </c>
      <c r="I1509" s="41">
        <f>ROUND(I1508/C1502,2)</f>
        <v>655.29</v>
      </c>
      <c r="J1509" s="41">
        <f>ROUND(J1508/C1502,2)</f>
        <v>0</v>
      </c>
      <c r="K1509" s="41">
        <f>ROUND(K1508/C1502,2)</f>
        <v>0</v>
      </c>
      <c r="L1509" s="41">
        <f>ROUND(L1508/C1502,2)</f>
        <v>0</v>
      </c>
      <c r="M1509" s="41">
        <f>ROUND(M1508/C1502,2)</f>
        <v>0</v>
      </c>
      <c r="N1509" s="41">
        <f>ROUND(N1508/C1502,2)</f>
        <v>0</v>
      </c>
      <c r="O1509" s="41">
        <f>ROUND(O1508/C1502,2)</f>
        <v>0</v>
      </c>
      <c r="P1509" s="41">
        <f>ROUND(P1508/C1502,2)</f>
        <v>0</v>
      </c>
      <c r="Q1509" s="41">
        <f>ROUND(Q1508/C1502,2)</f>
        <v>0</v>
      </c>
      <c r="R1509" s="41">
        <f>ROUND(R1508/C1502,2)</f>
        <v>0</v>
      </c>
      <c r="S1509" s="41">
        <f>ROUND(S1508/C1502,2)</f>
        <v>0</v>
      </c>
      <c r="T1509" s="41">
        <f>ROUND(T1508/C1502,2)</f>
        <v>0</v>
      </c>
      <c r="U1509" s="41">
        <f>ROUND(U1508/C1502,2)</f>
        <v>0</v>
      </c>
      <c r="V1509" s="41">
        <f>ROUND(V1508/C1502,2)</f>
        <v>0</v>
      </c>
      <c r="W1509" s="41">
        <f>ROUND(W1508/C1502,2)</f>
        <v>0</v>
      </c>
      <c r="X1509" s="41">
        <f>ROUND(X1508/C1502,2)</f>
        <v>0</v>
      </c>
      <c r="Y1509" s="41">
        <f>ROUND(Y1508/C1502,2)</f>
        <v>0</v>
      </c>
      <c r="Z1509" s="41">
        <f>ROUND(Z1508/C1502,2)</f>
        <v>0</v>
      </c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</row>
    <row r="1510" spans="1:41" s="5" customFormat="1" ht="15" customHeight="1">
      <c r="A1510" s="144"/>
      <c r="B1510" s="147"/>
      <c r="C1510" s="143"/>
      <c r="D1510" s="125" t="s">
        <v>293</v>
      </c>
      <c r="E1510" s="126"/>
      <c r="F1510" s="39" t="s">
        <v>28</v>
      </c>
      <c r="G1510" s="42">
        <f>IF(AC1510=FALSE,0,AC1510)</f>
        <v>0</v>
      </c>
      <c r="H1510" s="42" t="s">
        <v>28</v>
      </c>
      <c r="I1510" s="42">
        <f>I1509</f>
        <v>655.29</v>
      </c>
      <c r="J1510" s="42">
        <f>IF(AE1510=FALSE,0,AE1510)</f>
        <v>0</v>
      </c>
      <c r="K1510" s="42" t="s">
        <v>28</v>
      </c>
      <c r="L1510" s="42">
        <f>IF(AF1510=FALSE,0,AF1510)</f>
        <v>0</v>
      </c>
      <c r="M1510" s="42" t="s">
        <v>28</v>
      </c>
      <c r="N1510" s="42" t="s">
        <v>28</v>
      </c>
      <c r="O1510" s="42" t="s">
        <v>28</v>
      </c>
      <c r="P1510" s="42" t="s">
        <v>28</v>
      </c>
      <c r="Q1510" s="42">
        <f>IF(AG1510=FALSE,0,AG1510)</f>
        <v>0</v>
      </c>
      <c r="R1510" s="42" t="s">
        <v>28</v>
      </c>
      <c r="S1510" s="42">
        <f>IF(AH1510=FALSE,0,AH1510)</f>
        <v>0</v>
      </c>
      <c r="T1510" s="42" t="s">
        <v>28</v>
      </c>
      <c r="U1510" s="42">
        <f>IF(AI1510=FALSE,0,AI1510)</f>
        <v>0</v>
      </c>
      <c r="V1510" s="42">
        <f>IF(AJ1510=FALSE,0,AJ1510)</f>
        <v>0</v>
      </c>
      <c r="W1510" s="42">
        <f>IF(AK1510=FALSE,0,AK1510)</f>
        <v>0</v>
      </c>
      <c r="X1510" s="42" t="s">
        <v>28</v>
      </c>
      <c r="Y1510" s="42">
        <f>IF(AL1510=FALSE,0,AL1510)</f>
        <v>0</v>
      </c>
      <c r="Z1510" s="42" t="s">
        <v>28</v>
      </c>
      <c r="AC1510" s="25" t="b">
        <v>0</v>
      </c>
      <c r="AD1510" s="25" t="b">
        <v>0</v>
      </c>
      <c r="AE1510" s="25" t="b">
        <v>0</v>
      </c>
      <c r="AF1510" s="25" t="b">
        <v>0</v>
      </c>
      <c r="AG1510" s="25" t="b">
        <v>0</v>
      </c>
      <c r="AH1510" s="25" t="b">
        <v>0</v>
      </c>
      <c r="AI1510" s="25" t="b">
        <v>0</v>
      </c>
      <c r="AJ1510" s="25" t="b">
        <v>0</v>
      </c>
      <c r="AK1510" s="25" t="b">
        <v>0</v>
      </c>
      <c r="AL1510" s="25" t="b">
        <v>0</v>
      </c>
    </row>
    <row r="1511" spans="1:41" ht="30" customHeight="1">
      <c r="A1511" s="135" t="s">
        <v>152</v>
      </c>
      <c r="B1511" s="145" t="s">
        <v>330</v>
      </c>
      <c r="C1511" s="141">
        <v>2425.9</v>
      </c>
      <c r="D1511" s="145" t="s">
        <v>19</v>
      </c>
      <c r="E1511" s="47" t="s">
        <v>20</v>
      </c>
      <c r="F1511" s="39">
        <f>G1511+I1511+J1511+L1511+Q1511+S1511+U1511+V1511+W1511+Y1511+Z1511</f>
        <v>0</v>
      </c>
      <c r="G1511" s="42">
        <v>0</v>
      </c>
      <c r="H1511" s="42">
        <v>0</v>
      </c>
      <c r="I1511" s="42">
        <v>0</v>
      </c>
      <c r="J1511" s="42">
        <v>0</v>
      </c>
      <c r="K1511" s="42">
        <v>0</v>
      </c>
      <c r="L1511" s="42">
        <v>0</v>
      </c>
      <c r="M1511" s="42">
        <v>0</v>
      </c>
      <c r="N1511" s="42">
        <v>0</v>
      </c>
      <c r="O1511" s="42">
        <v>0</v>
      </c>
      <c r="P1511" s="42">
        <v>0</v>
      </c>
      <c r="Q1511" s="42">
        <v>0</v>
      </c>
      <c r="R1511" s="42">
        <v>0</v>
      </c>
      <c r="S1511" s="42">
        <v>0</v>
      </c>
      <c r="T1511" s="42">
        <v>0</v>
      </c>
      <c r="U1511" s="42">
        <v>0</v>
      </c>
      <c r="V1511" s="42">
        <v>0</v>
      </c>
      <c r="W1511" s="42">
        <v>0</v>
      </c>
      <c r="X1511" s="42">
        <v>0</v>
      </c>
      <c r="Y1511" s="42">
        <v>0</v>
      </c>
      <c r="Z1511" s="42">
        <v>0</v>
      </c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</row>
    <row r="1512" spans="1:41" ht="60" customHeight="1">
      <c r="A1512" s="136"/>
      <c r="B1512" s="146"/>
      <c r="C1512" s="142"/>
      <c r="D1512" s="147"/>
      <c r="E1512" s="47" t="s">
        <v>21</v>
      </c>
      <c r="F1512" s="39">
        <f t="shared" ref="F1512:F1516" si="493">G1512+I1512+J1512+L1512+Q1512+S1512+U1512+V1512+W1512+Y1512+Z1512</f>
        <v>19000</v>
      </c>
      <c r="G1512" s="42"/>
      <c r="H1512" s="42"/>
      <c r="I1512" s="42">
        <v>19000</v>
      </c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</row>
    <row r="1513" spans="1:41" ht="105" customHeight="1">
      <c r="A1513" s="136"/>
      <c r="B1513" s="146"/>
      <c r="C1513" s="142"/>
      <c r="D1513" s="145" t="s">
        <v>22</v>
      </c>
      <c r="E1513" s="47" t="s">
        <v>23</v>
      </c>
      <c r="F1513" s="39">
        <v>830389.69</v>
      </c>
      <c r="G1513" s="42"/>
      <c r="H1513" s="42"/>
      <c r="I1513" s="42">
        <f>F1513</f>
        <v>830389.69</v>
      </c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</row>
    <row r="1514" spans="1:41" ht="15" customHeight="1">
      <c r="A1514" s="136"/>
      <c r="B1514" s="146"/>
      <c r="C1514" s="142"/>
      <c r="D1514" s="146"/>
      <c r="E1514" s="47" t="s">
        <v>24</v>
      </c>
      <c r="F1514" s="39">
        <v>1050610.31</v>
      </c>
      <c r="G1514" s="42"/>
      <c r="H1514" s="42"/>
      <c r="I1514" s="42">
        <f>F1514</f>
        <v>1050610.31</v>
      </c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</row>
    <row r="1515" spans="1:41" ht="15" customHeight="1">
      <c r="A1515" s="136"/>
      <c r="B1515" s="146"/>
      <c r="C1515" s="142"/>
      <c r="D1515" s="146"/>
      <c r="E1515" s="47" t="s">
        <v>25</v>
      </c>
      <c r="F1515" s="39">
        <f t="shared" si="493"/>
        <v>0</v>
      </c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</row>
    <row r="1516" spans="1:41" ht="15" customHeight="1">
      <c r="A1516" s="136"/>
      <c r="B1516" s="146"/>
      <c r="C1516" s="142"/>
      <c r="D1516" s="147"/>
      <c r="E1516" s="47" t="s">
        <v>26</v>
      </c>
      <c r="F1516" s="39">
        <f t="shared" si="493"/>
        <v>0</v>
      </c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</row>
    <row r="1517" spans="1:41" ht="15" customHeight="1">
      <c r="A1517" s="136"/>
      <c r="B1517" s="146"/>
      <c r="C1517" s="142"/>
      <c r="D1517" s="125" t="s">
        <v>27</v>
      </c>
      <c r="E1517" s="126"/>
      <c r="F1517" s="39">
        <f>F1511+F1512+F1513+F1514+F1515+F1516</f>
        <v>1900000</v>
      </c>
      <c r="G1517" s="39">
        <f t="shared" ref="G1517:Z1517" si="494">G1511+G1512+G1513+G1514+G1515+G1516</f>
        <v>0</v>
      </c>
      <c r="H1517" s="39">
        <f t="shared" si="494"/>
        <v>0</v>
      </c>
      <c r="I1517" s="39">
        <f t="shared" si="494"/>
        <v>1900000</v>
      </c>
      <c r="J1517" s="39">
        <f t="shared" si="494"/>
        <v>0</v>
      </c>
      <c r="K1517" s="39">
        <f t="shared" si="494"/>
        <v>0</v>
      </c>
      <c r="L1517" s="39">
        <f t="shared" si="494"/>
        <v>0</v>
      </c>
      <c r="M1517" s="39">
        <f t="shared" si="494"/>
        <v>0</v>
      </c>
      <c r="N1517" s="39">
        <f t="shared" si="494"/>
        <v>0</v>
      </c>
      <c r="O1517" s="39">
        <f t="shared" si="494"/>
        <v>0</v>
      </c>
      <c r="P1517" s="39">
        <f t="shared" si="494"/>
        <v>0</v>
      </c>
      <c r="Q1517" s="39">
        <f t="shared" si="494"/>
        <v>0</v>
      </c>
      <c r="R1517" s="39">
        <f t="shared" si="494"/>
        <v>0</v>
      </c>
      <c r="S1517" s="39">
        <f t="shared" si="494"/>
        <v>0</v>
      </c>
      <c r="T1517" s="39">
        <f t="shared" si="494"/>
        <v>0</v>
      </c>
      <c r="U1517" s="39">
        <f t="shared" si="494"/>
        <v>0</v>
      </c>
      <c r="V1517" s="39">
        <f t="shared" si="494"/>
        <v>0</v>
      </c>
      <c r="W1517" s="39">
        <f t="shared" si="494"/>
        <v>0</v>
      </c>
      <c r="X1517" s="39">
        <f t="shared" si="494"/>
        <v>0</v>
      </c>
      <c r="Y1517" s="39">
        <f t="shared" si="494"/>
        <v>0</v>
      </c>
      <c r="Z1517" s="39">
        <f t="shared" si="494"/>
        <v>0</v>
      </c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O1517" s="14"/>
    </row>
    <row r="1518" spans="1:41" ht="15" customHeight="1">
      <c r="A1518" s="136"/>
      <c r="B1518" s="146"/>
      <c r="C1518" s="142"/>
      <c r="D1518" s="125" t="s">
        <v>292</v>
      </c>
      <c r="E1518" s="126"/>
      <c r="F1518" s="41">
        <f>ROUND(F1517/C1511,2)</f>
        <v>783.21</v>
      </c>
      <c r="G1518" s="41">
        <f>ROUND(G1517/C1511,2)</f>
        <v>0</v>
      </c>
      <c r="H1518" s="41">
        <f>ROUND(H1517/C1511,2)</f>
        <v>0</v>
      </c>
      <c r="I1518" s="41">
        <f>ROUND(I1517/C1511,2)</f>
        <v>783.21</v>
      </c>
      <c r="J1518" s="41">
        <f>ROUND(J1517/C1511,2)</f>
        <v>0</v>
      </c>
      <c r="K1518" s="41">
        <f>ROUND(K1517/C1511,2)</f>
        <v>0</v>
      </c>
      <c r="L1518" s="41">
        <f>ROUND(L1517/C1511,2)</f>
        <v>0</v>
      </c>
      <c r="M1518" s="41">
        <f>ROUND(M1517/C1511,2)</f>
        <v>0</v>
      </c>
      <c r="N1518" s="41">
        <f>ROUND(N1517/C1511,2)</f>
        <v>0</v>
      </c>
      <c r="O1518" s="41">
        <f>ROUND(O1517/C1511,2)</f>
        <v>0</v>
      </c>
      <c r="P1518" s="41">
        <f>ROUND(P1517/C1511,2)</f>
        <v>0</v>
      </c>
      <c r="Q1518" s="41">
        <f>ROUND(Q1517/C1511,2)</f>
        <v>0</v>
      </c>
      <c r="R1518" s="41">
        <f>ROUND(R1517/C1511,2)</f>
        <v>0</v>
      </c>
      <c r="S1518" s="41">
        <f>ROUND(S1517/C1511,2)</f>
        <v>0</v>
      </c>
      <c r="T1518" s="41">
        <f>ROUND(T1517/C1511,2)</f>
        <v>0</v>
      </c>
      <c r="U1518" s="41">
        <f>ROUND(U1517/C1511,2)</f>
        <v>0</v>
      </c>
      <c r="V1518" s="41">
        <f>ROUND(V1517/C1511,2)</f>
        <v>0</v>
      </c>
      <c r="W1518" s="41">
        <f>ROUND(W1517/C1511,2)</f>
        <v>0</v>
      </c>
      <c r="X1518" s="41">
        <f>ROUND(X1517/C1511,2)</f>
        <v>0</v>
      </c>
      <c r="Y1518" s="41">
        <f>ROUND(Y1517/C1511,2)</f>
        <v>0</v>
      </c>
      <c r="Z1518" s="41">
        <f>ROUND(Z1517/C1511,2)</f>
        <v>0</v>
      </c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</row>
    <row r="1519" spans="1:41" ht="15" customHeight="1">
      <c r="A1519" s="137"/>
      <c r="B1519" s="147"/>
      <c r="C1519" s="143"/>
      <c r="D1519" s="125" t="s">
        <v>293</v>
      </c>
      <c r="E1519" s="126"/>
      <c r="F1519" s="39" t="s">
        <v>28</v>
      </c>
      <c r="G1519" s="42">
        <f>IF(AC1519=FALSE,0,AC1519)</f>
        <v>0</v>
      </c>
      <c r="H1519" s="42" t="s">
        <v>28</v>
      </c>
      <c r="I1519" s="42">
        <v>1593.66</v>
      </c>
      <c r="J1519" s="42">
        <f>IF(AE1519=FALSE,0,AE1519)</f>
        <v>0</v>
      </c>
      <c r="K1519" s="42" t="s">
        <v>28</v>
      </c>
      <c r="L1519" s="42">
        <f>IF(AF1519=FALSE,0,AF1519)</f>
        <v>0</v>
      </c>
      <c r="M1519" s="42" t="s">
        <v>28</v>
      </c>
      <c r="N1519" s="42" t="s">
        <v>28</v>
      </c>
      <c r="O1519" s="42" t="s">
        <v>28</v>
      </c>
      <c r="P1519" s="42" t="s">
        <v>28</v>
      </c>
      <c r="Q1519" s="42">
        <f>IF(AG1519=FALSE,0,AG1519)</f>
        <v>0</v>
      </c>
      <c r="R1519" s="42" t="s">
        <v>28</v>
      </c>
      <c r="S1519" s="42">
        <f>IF(AH1519=FALSE,0,AH1519)</f>
        <v>0</v>
      </c>
      <c r="T1519" s="42" t="s">
        <v>28</v>
      </c>
      <c r="U1519" s="42">
        <f>IF(AI1519=FALSE,0,AI1519)</f>
        <v>0</v>
      </c>
      <c r="V1519" s="42">
        <f>IF(AJ1519=FALSE,0,AJ1519)</f>
        <v>0</v>
      </c>
      <c r="W1519" s="42">
        <f>IF(AK1519=FALSE,0,AK1519)</f>
        <v>0</v>
      </c>
      <c r="X1519" s="42" t="s">
        <v>28</v>
      </c>
      <c r="Y1519" s="42">
        <f>IF(AL1519=FALSE,0,AL1519)</f>
        <v>0</v>
      </c>
      <c r="Z1519" s="42" t="s">
        <v>28</v>
      </c>
      <c r="AC1519" s="8" t="b">
        <v>0</v>
      </c>
      <c r="AD1519" s="8" t="b">
        <v>0</v>
      </c>
      <c r="AE1519" s="8" t="b">
        <v>0</v>
      </c>
      <c r="AF1519" s="8" t="b">
        <v>0</v>
      </c>
      <c r="AG1519" s="8" t="b">
        <v>0</v>
      </c>
      <c r="AH1519" s="8" t="b">
        <v>0</v>
      </c>
      <c r="AI1519" s="8" t="b">
        <v>0</v>
      </c>
      <c r="AJ1519" s="8" t="b">
        <v>0</v>
      </c>
      <c r="AK1519" s="8" t="b">
        <v>0</v>
      </c>
      <c r="AL1519" s="8" t="b">
        <v>0</v>
      </c>
    </row>
    <row r="1520" spans="1:41" ht="30" customHeight="1">
      <c r="A1520" s="144" t="s">
        <v>153</v>
      </c>
      <c r="B1520" s="145" t="s">
        <v>331</v>
      </c>
      <c r="C1520" s="141">
        <v>2216.5</v>
      </c>
      <c r="D1520" s="145" t="s">
        <v>19</v>
      </c>
      <c r="E1520" s="47" t="s">
        <v>20</v>
      </c>
      <c r="F1520" s="39">
        <f>G1520+I1520+J1520+L1520+Q1520+S1520+U1520+V1520+W1520+Y1520+Z1520</f>
        <v>0</v>
      </c>
      <c r="G1520" s="42">
        <v>0</v>
      </c>
      <c r="H1520" s="42">
        <v>0</v>
      </c>
      <c r="I1520" s="42">
        <v>0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0</v>
      </c>
      <c r="P1520" s="42">
        <v>0</v>
      </c>
      <c r="Q1520" s="42">
        <v>0</v>
      </c>
      <c r="R1520" s="42">
        <v>0</v>
      </c>
      <c r="S1520" s="42">
        <v>0</v>
      </c>
      <c r="T1520" s="42">
        <v>0</v>
      </c>
      <c r="U1520" s="42">
        <v>0</v>
      </c>
      <c r="V1520" s="42">
        <v>0</v>
      </c>
      <c r="W1520" s="42">
        <v>0</v>
      </c>
      <c r="X1520" s="42">
        <v>0</v>
      </c>
      <c r="Y1520" s="42">
        <v>0</v>
      </c>
      <c r="Z1520" s="42">
        <v>0</v>
      </c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</row>
    <row r="1521" spans="1:41" ht="60" customHeight="1">
      <c r="A1521" s="144"/>
      <c r="B1521" s="146"/>
      <c r="C1521" s="142"/>
      <c r="D1521" s="147"/>
      <c r="E1521" s="47" t="s">
        <v>21</v>
      </c>
      <c r="F1521" s="39">
        <f t="shared" ref="F1521:F1525" si="495">G1521+I1521+J1521+L1521+Q1521+S1521+U1521+V1521+W1521+Y1521+Z1521</f>
        <v>19000</v>
      </c>
      <c r="G1521" s="42"/>
      <c r="H1521" s="42"/>
      <c r="I1521" s="42">
        <v>19000</v>
      </c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</row>
    <row r="1522" spans="1:41" ht="105" customHeight="1">
      <c r="A1522" s="144"/>
      <c r="B1522" s="146"/>
      <c r="C1522" s="142"/>
      <c r="D1522" s="145" t="s">
        <v>22</v>
      </c>
      <c r="E1522" s="47" t="s">
        <v>23</v>
      </c>
      <c r="F1522" s="39">
        <f t="shared" si="495"/>
        <v>0</v>
      </c>
      <c r="G1522" s="42"/>
      <c r="H1522" s="42"/>
      <c r="I1522" s="42">
        <v>0</v>
      </c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</row>
    <row r="1523" spans="1:41" ht="15" customHeight="1">
      <c r="A1523" s="144"/>
      <c r="B1523" s="146"/>
      <c r="C1523" s="142"/>
      <c r="D1523" s="146"/>
      <c r="E1523" s="47" t="s">
        <v>24</v>
      </c>
      <c r="F1523" s="39">
        <f t="shared" si="495"/>
        <v>1881000</v>
      </c>
      <c r="G1523" s="42"/>
      <c r="H1523" s="42"/>
      <c r="I1523" s="42">
        <v>1881000</v>
      </c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</row>
    <row r="1524" spans="1:41" ht="15" customHeight="1">
      <c r="A1524" s="144"/>
      <c r="B1524" s="146"/>
      <c r="C1524" s="142"/>
      <c r="D1524" s="146"/>
      <c r="E1524" s="47" t="s">
        <v>25</v>
      </c>
      <c r="F1524" s="39">
        <f t="shared" si="495"/>
        <v>0</v>
      </c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</row>
    <row r="1525" spans="1:41" ht="15" customHeight="1">
      <c r="A1525" s="144"/>
      <c r="B1525" s="146"/>
      <c r="C1525" s="142"/>
      <c r="D1525" s="147"/>
      <c r="E1525" s="47" t="s">
        <v>26</v>
      </c>
      <c r="F1525" s="39">
        <f t="shared" si="495"/>
        <v>0</v>
      </c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</row>
    <row r="1526" spans="1:41" ht="15" customHeight="1">
      <c r="A1526" s="144"/>
      <c r="B1526" s="146"/>
      <c r="C1526" s="142"/>
      <c r="D1526" s="125" t="s">
        <v>27</v>
      </c>
      <c r="E1526" s="126"/>
      <c r="F1526" s="39">
        <f>F1520+F1521+F1522+F1523+F1524+F1525</f>
        <v>1900000</v>
      </c>
      <c r="G1526" s="39">
        <f t="shared" ref="G1526:Z1526" si="496">G1520+G1521+G1522+G1523+G1524+G1525</f>
        <v>0</v>
      </c>
      <c r="H1526" s="39">
        <f t="shared" si="496"/>
        <v>0</v>
      </c>
      <c r="I1526" s="39">
        <f t="shared" si="496"/>
        <v>1900000</v>
      </c>
      <c r="J1526" s="39">
        <f t="shared" si="496"/>
        <v>0</v>
      </c>
      <c r="K1526" s="39">
        <f t="shared" si="496"/>
        <v>0</v>
      </c>
      <c r="L1526" s="39">
        <f t="shared" si="496"/>
        <v>0</v>
      </c>
      <c r="M1526" s="39">
        <f t="shared" si="496"/>
        <v>0</v>
      </c>
      <c r="N1526" s="39">
        <f t="shared" si="496"/>
        <v>0</v>
      </c>
      <c r="O1526" s="39">
        <f t="shared" si="496"/>
        <v>0</v>
      </c>
      <c r="P1526" s="39">
        <f t="shared" si="496"/>
        <v>0</v>
      </c>
      <c r="Q1526" s="39">
        <f t="shared" si="496"/>
        <v>0</v>
      </c>
      <c r="R1526" s="39">
        <f t="shared" si="496"/>
        <v>0</v>
      </c>
      <c r="S1526" s="39">
        <f t="shared" si="496"/>
        <v>0</v>
      </c>
      <c r="T1526" s="39">
        <f t="shared" si="496"/>
        <v>0</v>
      </c>
      <c r="U1526" s="39">
        <f t="shared" si="496"/>
        <v>0</v>
      </c>
      <c r="V1526" s="39">
        <f t="shared" si="496"/>
        <v>0</v>
      </c>
      <c r="W1526" s="39">
        <f t="shared" si="496"/>
        <v>0</v>
      </c>
      <c r="X1526" s="39">
        <f t="shared" si="496"/>
        <v>0</v>
      </c>
      <c r="Y1526" s="39">
        <f t="shared" si="496"/>
        <v>0</v>
      </c>
      <c r="Z1526" s="39">
        <f t="shared" si="496"/>
        <v>0</v>
      </c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O1526" s="14"/>
    </row>
    <row r="1527" spans="1:41" ht="15" customHeight="1">
      <c r="A1527" s="144"/>
      <c r="B1527" s="146"/>
      <c r="C1527" s="142"/>
      <c r="D1527" s="125" t="s">
        <v>292</v>
      </c>
      <c r="E1527" s="126"/>
      <c r="F1527" s="41">
        <f>ROUND(F1526/C1520,2)</f>
        <v>857.21</v>
      </c>
      <c r="G1527" s="41">
        <f>ROUND(G1526/C1520,2)</f>
        <v>0</v>
      </c>
      <c r="H1527" s="41">
        <f>ROUND(H1526/C1520,2)</f>
        <v>0</v>
      </c>
      <c r="I1527" s="41">
        <f>ROUND(I1526/C1520,2)</f>
        <v>857.21</v>
      </c>
      <c r="J1527" s="41">
        <f>ROUND(J1526/C1520,2)</f>
        <v>0</v>
      </c>
      <c r="K1527" s="41">
        <f>ROUND(K1526/C1520,2)</f>
        <v>0</v>
      </c>
      <c r="L1527" s="41">
        <f>ROUND(L1526/C1520,2)</f>
        <v>0</v>
      </c>
      <c r="M1527" s="41">
        <f>ROUND(M1526/C1520,2)</f>
        <v>0</v>
      </c>
      <c r="N1527" s="41">
        <f>ROUND(N1526/C1520,2)</f>
        <v>0</v>
      </c>
      <c r="O1527" s="41">
        <f>ROUND(O1526/C1520,2)</f>
        <v>0</v>
      </c>
      <c r="P1527" s="41">
        <f>ROUND(P1526/C1520,2)</f>
        <v>0</v>
      </c>
      <c r="Q1527" s="41">
        <f>ROUND(Q1526/C1520,2)</f>
        <v>0</v>
      </c>
      <c r="R1527" s="41">
        <f>ROUND(R1526/C1520,2)</f>
        <v>0</v>
      </c>
      <c r="S1527" s="41">
        <f>ROUND(S1526/C1520,2)</f>
        <v>0</v>
      </c>
      <c r="T1527" s="41">
        <f>ROUND(T1526/C1520,2)</f>
        <v>0</v>
      </c>
      <c r="U1527" s="41">
        <f>ROUND(U1526/C1520,2)</f>
        <v>0</v>
      </c>
      <c r="V1527" s="41">
        <f>ROUND(V1526/C1520,2)</f>
        <v>0</v>
      </c>
      <c r="W1527" s="41">
        <f>ROUND(W1526/C1520,2)</f>
        <v>0</v>
      </c>
      <c r="X1527" s="41">
        <f>ROUND(X1526/C1520,2)</f>
        <v>0</v>
      </c>
      <c r="Y1527" s="41">
        <f>ROUND(Y1526/C1520,2)</f>
        <v>0</v>
      </c>
      <c r="Z1527" s="41">
        <f>ROUND(Z1526/C1520,2)</f>
        <v>0</v>
      </c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</row>
    <row r="1528" spans="1:41" ht="15" customHeight="1">
      <c r="A1528" s="144"/>
      <c r="B1528" s="147"/>
      <c r="C1528" s="143"/>
      <c r="D1528" s="125" t="s">
        <v>293</v>
      </c>
      <c r="E1528" s="126"/>
      <c r="F1528" s="39" t="s">
        <v>28</v>
      </c>
      <c r="G1528" s="42">
        <f>IF(AC1528=FALSE,0,AC1528)</f>
        <v>0</v>
      </c>
      <c r="H1528" s="42" t="s">
        <v>28</v>
      </c>
      <c r="I1528" s="42">
        <v>1593.66</v>
      </c>
      <c r="J1528" s="42">
        <f>IF(AE1528=FALSE,0,AE1528)</f>
        <v>0</v>
      </c>
      <c r="K1528" s="42" t="s">
        <v>28</v>
      </c>
      <c r="L1528" s="42">
        <f>IF(AF1528=FALSE,0,AF1528)</f>
        <v>0</v>
      </c>
      <c r="M1528" s="42" t="s">
        <v>28</v>
      </c>
      <c r="N1528" s="42" t="s">
        <v>28</v>
      </c>
      <c r="O1528" s="42" t="s">
        <v>28</v>
      </c>
      <c r="P1528" s="42" t="s">
        <v>28</v>
      </c>
      <c r="Q1528" s="42">
        <f>IF(AG1528=FALSE,0,AG1528)</f>
        <v>0</v>
      </c>
      <c r="R1528" s="42" t="s">
        <v>28</v>
      </c>
      <c r="S1528" s="42">
        <f>IF(AH1528=FALSE,0,AH1528)</f>
        <v>0</v>
      </c>
      <c r="T1528" s="42" t="s">
        <v>28</v>
      </c>
      <c r="U1528" s="42">
        <f>IF(AI1528=FALSE,0,AI1528)</f>
        <v>0</v>
      </c>
      <c r="V1528" s="42">
        <f>IF(AJ1528=FALSE,0,AJ1528)</f>
        <v>0</v>
      </c>
      <c r="W1528" s="42">
        <f>IF(AK1528=FALSE,0,AK1528)</f>
        <v>0</v>
      </c>
      <c r="X1528" s="42" t="s">
        <v>28</v>
      </c>
      <c r="Y1528" s="42">
        <f>IF(AL1528=FALSE,0,AL1528)</f>
        <v>0</v>
      </c>
      <c r="Z1528" s="42" t="s">
        <v>28</v>
      </c>
      <c r="AC1528" s="8" t="b">
        <v>0</v>
      </c>
      <c r="AD1528" s="8" t="b">
        <v>0</v>
      </c>
      <c r="AE1528" s="8" t="b">
        <v>0</v>
      </c>
      <c r="AF1528" s="8" t="b">
        <v>0</v>
      </c>
      <c r="AG1528" s="8" t="b">
        <v>0</v>
      </c>
      <c r="AH1528" s="8" t="b">
        <v>0</v>
      </c>
      <c r="AI1528" s="8" t="b">
        <v>0</v>
      </c>
      <c r="AJ1528" s="8" t="b">
        <v>0</v>
      </c>
      <c r="AK1528" s="8" t="b">
        <v>0</v>
      </c>
      <c r="AL1528" s="8" t="b">
        <v>0</v>
      </c>
    </row>
    <row r="1529" spans="1:41" ht="30" hidden="1" customHeight="1">
      <c r="A1529" s="135" t="s">
        <v>155</v>
      </c>
      <c r="B1529" s="145" t="s">
        <v>379</v>
      </c>
      <c r="C1529" s="141"/>
      <c r="D1529" s="145" t="s">
        <v>19</v>
      </c>
      <c r="E1529" s="47" t="s">
        <v>20</v>
      </c>
      <c r="F1529" s="39">
        <f>G1529+I1529+J1529+L1529+Q1529+S1529+U1529+V1529+W1529+Y1529+Z1529</f>
        <v>0</v>
      </c>
      <c r="G1529" s="42">
        <v>0</v>
      </c>
      <c r="H1529" s="42">
        <v>0</v>
      </c>
      <c r="I1529" s="42">
        <v>0</v>
      </c>
      <c r="J1529" s="42">
        <v>0</v>
      </c>
      <c r="K1529" s="42">
        <v>0</v>
      </c>
      <c r="L1529" s="42">
        <v>0</v>
      </c>
      <c r="M1529" s="42">
        <v>0</v>
      </c>
      <c r="N1529" s="42">
        <v>0</v>
      </c>
      <c r="O1529" s="42">
        <v>0</v>
      </c>
      <c r="P1529" s="42">
        <v>0</v>
      </c>
      <c r="Q1529" s="42">
        <v>0</v>
      </c>
      <c r="R1529" s="42">
        <v>0</v>
      </c>
      <c r="S1529" s="42">
        <v>0</v>
      </c>
      <c r="T1529" s="42">
        <v>0</v>
      </c>
      <c r="U1529" s="42">
        <v>0</v>
      </c>
      <c r="V1529" s="42">
        <v>0</v>
      </c>
      <c r="W1529" s="42">
        <v>0</v>
      </c>
      <c r="X1529" s="42">
        <v>0</v>
      </c>
      <c r="Y1529" s="42">
        <v>0</v>
      </c>
      <c r="Z1529" s="42">
        <v>0</v>
      </c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</row>
    <row r="1530" spans="1:41" ht="60" hidden="1" customHeight="1">
      <c r="A1530" s="136"/>
      <c r="B1530" s="146"/>
      <c r="C1530" s="142"/>
      <c r="D1530" s="147"/>
      <c r="E1530" s="47" t="s">
        <v>21</v>
      </c>
      <c r="F1530" s="39">
        <f t="shared" ref="F1530:F1534" si="497">G1530+I1530+J1530+L1530+Q1530+S1530+U1530+V1530+W1530+Y1530+Z1530</f>
        <v>0</v>
      </c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</row>
    <row r="1531" spans="1:41" ht="105" hidden="1" customHeight="1">
      <c r="A1531" s="136"/>
      <c r="B1531" s="146"/>
      <c r="C1531" s="142"/>
      <c r="D1531" s="145" t="s">
        <v>22</v>
      </c>
      <c r="E1531" s="47" t="s">
        <v>23</v>
      </c>
      <c r="F1531" s="39">
        <f t="shared" si="497"/>
        <v>0</v>
      </c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</row>
    <row r="1532" spans="1:41" ht="15" hidden="1" customHeight="1">
      <c r="A1532" s="136"/>
      <c r="B1532" s="146"/>
      <c r="C1532" s="142"/>
      <c r="D1532" s="146"/>
      <c r="E1532" s="47" t="s">
        <v>24</v>
      </c>
      <c r="F1532" s="39">
        <f t="shared" si="497"/>
        <v>0</v>
      </c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</row>
    <row r="1533" spans="1:41" ht="15" hidden="1" customHeight="1">
      <c r="A1533" s="136"/>
      <c r="B1533" s="146"/>
      <c r="C1533" s="142"/>
      <c r="D1533" s="146"/>
      <c r="E1533" s="47" t="s">
        <v>25</v>
      </c>
      <c r="F1533" s="39">
        <f t="shared" si="497"/>
        <v>0</v>
      </c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</row>
    <row r="1534" spans="1:41" ht="15" hidden="1" customHeight="1">
      <c r="A1534" s="136"/>
      <c r="B1534" s="146"/>
      <c r="C1534" s="142"/>
      <c r="D1534" s="147"/>
      <c r="E1534" s="47" t="s">
        <v>26</v>
      </c>
      <c r="F1534" s="39">
        <f t="shared" si="497"/>
        <v>0</v>
      </c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</row>
    <row r="1535" spans="1:41" ht="15" hidden="1" customHeight="1">
      <c r="A1535" s="136"/>
      <c r="B1535" s="146"/>
      <c r="C1535" s="142"/>
      <c r="D1535" s="125" t="s">
        <v>27</v>
      </c>
      <c r="E1535" s="126"/>
      <c r="F1535" s="39">
        <f>F1529+F1530+F1531+F1532+F1533+F1534</f>
        <v>0</v>
      </c>
      <c r="G1535" s="39">
        <f t="shared" ref="G1535:Z1535" si="498">G1529+G1530+G1531+G1532+G1533+G1534</f>
        <v>0</v>
      </c>
      <c r="H1535" s="39">
        <f t="shared" si="498"/>
        <v>0</v>
      </c>
      <c r="I1535" s="39">
        <f t="shared" si="498"/>
        <v>0</v>
      </c>
      <c r="J1535" s="39">
        <f t="shared" si="498"/>
        <v>0</v>
      </c>
      <c r="K1535" s="39">
        <f t="shared" si="498"/>
        <v>0</v>
      </c>
      <c r="L1535" s="39">
        <f t="shared" si="498"/>
        <v>0</v>
      </c>
      <c r="M1535" s="39">
        <f t="shared" si="498"/>
        <v>0</v>
      </c>
      <c r="N1535" s="39">
        <f t="shared" si="498"/>
        <v>0</v>
      </c>
      <c r="O1535" s="39">
        <f t="shared" si="498"/>
        <v>0</v>
      </c>
      <c r="P1535" s="39">
        <f t="shared" si="498"/>
        <v>0</v>
      </c>
      <c r="Q1535" s="39">
        <f t="shared" si="498"/>
        <v>0</v>
      </c>
      <c r="R1535" s="39">
        <f t="shared" si="498"/>
        <v>0</v>
      </c>
      <c r="S1535" s="39">
        <f t="shared" si="498"/>
        <v>0</v>
      </c>
      <c r="T1535" s="39">
        <f t="shared" si="498"/>
        <v>0</v>
      </c>
      <c r="U1535" s="39">
        <f t="shared" si="498"/>
        <v>0</v>
      </c>
      <c r="V1535" s="39">
        <f t="shared" si="498"/>
        <v>0</v>
      </c>
      <c r="W1535" s="39">
        <f t="shared" si="498"/>
        <v>0</v>
      </c>
      <c r="X1535" s="39">
        <f t="shared" si="498"/>
        <v>0</v>
      </c>
      <c r="Y1535" s="39">
        <f t="shared" si="498"/>
        <v>0</v>
      </c>
      <c r="Z1535" s="39">
        <f t="shared" si="498"/>
        <v>0</v>
      </c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O1535" s="14"/>
    </row>
    <row r="1536" spans="1:41" ht="15" hidden="1" customHeight="1">
      <c r="A1536" s="136"/>
      <c r="B1536" s="146"/>
      <c r="C1536" s="142"/>
      <c r="D1536" s="125" t="s">
        <v>292</v>
      </c>
      <c r="E1536" s="126"/>
      <c r="F1536" s="41" t="e">
        <f>ROUND(F1535/C1529,2)</f>
        <v>#DIV/0!</v>
      </c>
      <c r="G1536" s="41" t="e">
        <f>ROUND(G1535/C1529,2)</f>
        <v>#DIV/0!</v>
      </c>
      <c r="H1536" s="41" t="e">
        <f>ROUND(H1535/C1529,2)</f>
        <v>#DIV/0!</v>
      </c>
      <c r="I1536" s="41" t="e">
        <f>ROUND(I1535/C1529,2)</f>
        <v>#DIV/0!</v>
      </c>
      <c r="J1536" s="41" t="e">
        <f>ROUND(J1535/C1529,2)</f>
        <v>#DIV/0!</v>
      </c>
      <c r="K1536" s="41" t="e">
        <f>ROUND(K1535/C1529,2)</f>
        <v>#DIV/0!</v>
      </c>
      <c r="L1536" s="41" t="e">
        <f>ROUND(L1535/C1529,2)</f>
        <v>#DIV/0!</v>
      </c>
      <c r="M1536" s="41" t="e">
        <f>ROUND(M1535/C1529,2)</f>
        <v>#DIV/0!</v>
      </c>
      <c r="N1536" s="41" t="e">
        <f>ROUND(N1535/C1529,2)</f>
        <v>#DIV/0!</v>
      </c>
      <c r="O1536" s="41" t="e">
        <f>ROUND(O1535/C1529,2)</f>
        <v>#DIV/0!</v>
      </c>
      <c r="P1536" s="41" t="e">
        <f>ROUND(P1535/C1529,2)</f>
        <v>#DIV/0!</v>
      </c>
      <c r="Q1536" s="41" t="e">
        <f>ROUND(Q1535/C1529,2)</f>
        <v>#DIV/0!</v>
      </c>
      <c r="R1536" s="41" t="e">
        <f>ROUND(R1535/C1529,2)</f>
        <v>#DIV/0!</v>
      </c>
      <c r="S1536" s="41" t="e">
        <f>ROUND(S1535/C1529,2)</f>
        <v>#DIV/0!</v>
      </c>
      <c r="T1536" s="41" t="e">
        <f>ROUND(T1535/C1529,2)</f>
        <v>#DIV/0!</v>
      </c>
      <c r="U1536" s="41" t="e">
        <f>ROUND(U1535/C1529,2)</f>
        <v>#DIV/0!</v>
      </c>
      <c r="V1536" s="41" t="e">
        <f>ROUND(V1535/C1529,2)</f>
        <v>#DIV/0!</v>
      </c>
      <c r="W1536" s="41" t="e">
        <f>ROUND(W1535/C1529,2)</f>
        <v>#DIV/0!</v>
      </c>
      <c r="X1536" s="41" t="e">
        <f>ROUND(X1535/C1529,2)</f>
        <v>#DIV/0!</v>
      </c>
      <c r="Y1536" s="41" t="e">
        <f>ROUND(Y1535/C1529,2)</f>
        <v>#DIV/0!</v>
      </c>
      <c r="Z1536" s="41" t="e">
        <f>ROUND(Z1535/C1529,2)</f>
        <v>#DIV/0!</v>
      </c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</row>
    <row r="1537" spans="1:41" ht="15" hidden="1" customHeight="1">
      <c r="A1537" s="137"/>
      <c r="B1537" s="147"/>
      <c r="C1537" s="143"/>
      <c r="D1537" s="125" t="s">
        <v>293</v>
      </c>
      <c r="E1537" s="126"/>
      <c r="F1537" s="39" t="s">
        <v>28</v>
      </c>
      <c r="G1537" s="42">
        <f>IF(AC1537=FALSE,0,AC1537)</f>
        <v>0</v>
      </c>
      <c r="H1537" s="42" t="s">
        <v>28</v>
      </c>
      <c r="I1537" s="42" t="e">
        <f>I1536</f>
        <v>#DIV/0!</v>
      </c>
      <c r="J1537" s="42">
        <f>IF(AE1537=FALSE,0,AE1537)</f>
        <v>0</v>
      </c>
      <c r="K1537" s="42" t="s">
        <v>28</v>
      </c>
      <c r="L1537" s="42">
        <f>IF(AF1537=FALSE,0,AF1537)</f>
        <v>0</v>
      </c>
      <c r="M1537" s="42" t="s">
        <v>28</v>
      </c>
      <c r="N1537" s="42" t="s">
        <v>28</v>
      </c>
      <c r="O1537" s="42" t="s">
        <v>28</v>
      </c>
      <c r="P1537" s="42" t="s">
        <v>28</v>
      </c>
      <c r="Q1537" s="42">
        <f>IF(AG1537=FALSE,0,AG1537)</f>
        <v>0</v>
      </c>
      <c r="R1537" s="42" t="s">
        <v>28</v>
      </c>
      <c r="S1537" s="42">
        <f>IF(AH1537=FALSE,0,AH1537)</f>
        <v>0</v>
      </c>
      <c r="T1537" s="42" t="s">
        <v>28</v>
      </c>
      <c r="U1537" s="42">
        <f>IF(AI1537=FALSE,0,AI1537)</f>
        <v>0</v>
      </c>
      <c r="V1537" s="42">
        <f>IF(AJ1537=FALSE,0,AJ1537)</f>
        <v>0</v>
      </c>
      <c r="W1537" s="42">
        <f>IF(AK1537=FALSE,0,AK1537)</f>
        <v>0</v>
      </c>
      <c r="X1537" s="42" t="s">
        <v>28</v>
      </c>
      <c r="Y1537" s="42">
        <f>IF(AL1537=FALSE,0,AL1537)</f>
        <v>0</v>
      </c>
      <c r="Z1537" s="42" t="s">
        <v>28</v>
      </c>
      <c r="AC1537" s="8" t="b">
        <v>0</v>
      </c>
      <c r="AD1537" s="8" t="b">
        <v>0</v>
      </c>
      <c r="AE1537" s="8" t="b">
        <v>0</v>
      </c>
      <c r="AF1537" s="8" t="b">
        <v>0</v>
      </c>
      <c r="AG1537" s="8" t="b">
        <v>0</v>
      </c>
      <c r="AH1537" s="8" t="b">
        <v>0</v>
      </c>
      <c r="AI1537" s="8" t="b">
        <v>0</v>
      </c>
      <c r="AJ1537" s="8" t="b">
        <v>0</v>
      </c>
      <c r="AK1537" s="8" t="b">
        <v>0</v>
      </c>
      <c r="AL1537" s="8" t="b">
        <v>0</v>
      </c>
    </row>
    <row r="1538" spans="1:41" ht="30" hidden="1" customHeight="1">
      <c r="A1538" s="144" t="s">
        <v>156</v>
      </c>
      <c r="B1538" s="145" t="s">
        <v>393</v>
      </c>
      <c r="C1538" s="141"/>
      <c r="D1538" s="145" t="s">
        <v>19</v>
      </c>
      <c r="E1538" s="47" t="s">
        <v>20</v>
      </c>
      <c r="F1538" s="39">
        <f>G1538+I1538+J1538+L1538+Q1538+S1538+U1538+V1538+W1538+Y1538+Z1538</f>
        <v>0</v>
      </c>
      <c r="G1538" s="42">
        <v>0</v>
      </c>
      <c r="H1538" s="42">
        <v>0</v>
      </c>
      <c r="I1538" s="42">
        <v>0</v>
      </c>
      <c r="J1538" s="42">
        <v>0</v>
      </c>
      <c r="K1538" s="42">
        <v>0</v>
      </c>
      <c r="L1538" s="42">
        <v>0</v>
      </c>
      <c r="M1538" s="42">
        <v>0</v>
      </c>
      <c r="N1538" s="42">
        <v>0</v>
      </c>
      <c r="O1538" s="42">
        <v>0</v>
      </c>
      <c r="P1538" s="42">
        <v>0</v>
      </c>
      <c r="Q1538" s="42">
        <v>0</v>
      </c>
      <c r="R1538" s="42">
        <v>0</v>
      </c>
      <c r="S1538" s="42">
        <v>0</v>
      </c>
      <c r="T1538" s="42">
        <v>0</v>
      </c>
      <c r="U1538" s="42">
        <v>0</v>
      </c>
      <c r="V1538" s="42">
        <v>0</v>
      </c>
      <c r="W1538" s="42">
        <v>0</v>
      </c>
      <c r="X1538" s="42">
        <v>0</v>
      </c>
      <c r="Y1538" s="42">
        <v>0</v>
      </c>
      <c r="Z1538" s="42">
        <v>0</v>
      </c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</row>
    <row r="1539" spans="1:41" ht="60" hidden="1" customHeight="1">
      <c r="A1539" s="144"/>
      <c r="B1539" s="146"/>
      <c r="C1539" s="142"/>
      <c r="D1539" s="147"/>
      <c r="E1539" s="47" t="s">
        <v>21</v>
      </c>
      <c r="F1539" s="39">
        <f t="shared" ref="F1539:F1543" si="499">G1539+I1539+J1539+L1539+Q1539+S1539+U1539+V1539+W1539+Y1539+Z1539</f>
        <v>0</v>
      </c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</row>
    <row r="1540" spans="1:41" ht="105" hidden="1" customHeight="1">
      <c r="A1540" s="144"/>
      <c r="B1540" s="146"/>
      <c r="C1540" s="142"/>
      <c r="D1540" s="145" t="s">
        <v>22</v>
      </c>
      <c r="E1540" s="47" t="s">
        <v>23</v>
      </c>
      <c r="F1540" s="39">
        <f t="shared" si="499"/>
        <v>0</v>
      </c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</row>
    <row r="1541" spans="1:41" ht="15" hidden="1" customHeight="1">
      <c r="A1541" s="144"/>
      <c r="B1541" s="146"/>
      <c r="C1541" s="142"/>
      <c r="D1541" s="146"/>
      <c r="E1541" s="47" t="s">
        <v>24</v>
      </c>
      <c r="F1541" s="39">
        <f t="shared" si="499"/>
        <v>0</v>
      </c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</row>
    <row r="1542" spans="1:41" ht="15" hidden="1" customHeight="1">
      <c r="A1542" s="144"/>
      <c r="B1542" s="146"/>
      <c r="C1542" s="142"/>
      <c r="D1542" s="146"/>
      <c r="E1542" s="47" t="s">
        <v>25</v>
      </c>
      <c r="F1542" s="39">
        <f t="shared" si="499"/>
        <v>0</v>
      </c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</row>
    <row r="1543" spans="1:41" ht="15" hidden="1" customHeight="1">
      <c r="A1543" s="144"/>
      <c r="B1543" s="146"/>
      <c r="C1543" s="142"/>
      <c r="D1543" s="147"/>
      <c r="E1543" s="47" t="s">
        <v>26</v>
      </c>
      <c r="F1543" s="39">
        <f t="shared" si="499"/>
        <v>0</v>
      </c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</row>
    <row r="1544" spans="1:41" ht="15" hidden="1" customHeight="1">
      <c r="A1544" s="144"/>
      <c r="B1544" s="146"/>
      <c r="C1544" s="142"/>
      <c r="D1544" s="125" t="s">
        <v>27</v>
      </c>
      <c r="E1544" s="126"/>
      <c r="F1544" s="39">
        <f>F1538+F1539+F1540+F1541+F1542+F1543</f>
        <v>0</v>
      </c>
      <c r="G1544" s="39">
        <f t="shared" ref="G1544:Z1544" si="500">G1538+G1539+G1540+G1541+G1542+G1543</f>
        <v>0</v>
      </c>
      <c r="H1544" s="39">
        <f t="shared" si="500"/>
        <v>0</v>
      </c>
      <c r="I1544" s="39">
        <f t="shared" si="500"/>
        <v>0</v>
      </c>
      <c r="J1544" s="39">
        <f t="shared" si="500"/>
        <v>0</v>
      </c>
      <c r="K1544" s="39">
        <f t="shared" si="500"/>
        <v>0</v>
      </c>
      <c r="L1544" s="39">
        <f t="shared" si="500"/>
        <v>0</v>
      </c>
      <c r="M1544" s="39">
        <f t="shared" si="500"/>
        <v>0</v>
      </c>
      <c r="N1544" s="39">
        <f t="shared" si="500"/>
        <v>0</v>
      </c>
      <c r="O1544" s="39">
        <f t="shared" si="500"/>
        <v>0</v>
      </c>
      <c r="P1544" s="39">
        <f t="shared" si="500"/>
        <v>0</v>
      </c>
      <c r="Q1544" s="39">
        <f t="shared" si="500"/>
        <v>0</v>
      </c>
      <c r="R1544" s="39">
        <f t="shared" si="500"/>
        <v>0</v>
      </c>
      <c r="S1544" s="39">
        <f t="shared" si="500"/>
        <v>0</v>
      </c>
      <c r="T1544" s="39">
        <f t="shared" si="500"/>
        <v>0</v>
      </c>
      <c r="U1544" s="39">
        <f t="shared" si="500"/>
        <v>0</v>
      </c>
      <c r="V1544" s="39">
        <f t="shared" si="500"/>
        <v>0</v>
      </c>
      <c r="W1544" s="39">
        <f t="shared" si="500"/>
        <v>0</v>
      </c>
      <c r="X1544" s="39">
        <f t="shared" si="500"/>
        <v>0</v>
      </c>
      <c r="Y1544" s="39">
        <f t="shared" si="500"/>
        <v>0</v>
      </c>
      <c r="Z1544" s="39">
        <f t="shared" si="500"/>
        <v>0</v>
      </c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O1544" s="14"/>
    </row>
    <row r="1545" spans="1:41" ht="15" hidden="1" customHeight="1">
      <c r="A1545" s="144"/>
      <c r="B1545" s="146"/>
      <c r="C1545" s="142"/>
      <c r="D1545" s="125" t="s">
        <v>292</v>
      </c>
      <c r="E1545" s="126"/>
      <c r="F1545" s="41" t="e">
        <f>ROUND(F1544/C1538,2)</f>
        <v>#DIV/0!</v>
      </c>
      <c r="G1545" s="41" t="e">
        <f>ROUND(G1544/C1538,2)</f>
        <v>#DIV/0!</v>
      </c>
      <c r="H1545" s="41" t="e">
        <f>ROUND(H1544/C1538,2)</f>
        <v>#DIV/0!</v>
      </c>
      <c r="I1545" s="41" t="e">
        <f>ROUND(I1544/C1538,2)</f>
        <v>#DIV/0!</v>
      </c>
      <c r="J1545" s="41" t="e">
        <f>ROUND(J1544/C1538,2)</f>
        <v>#DIV/0!</v>
      </c>
      <c r="K1545" s="41" t="e">
        <f>ROUND(K1544/C1538,2)</f>
        <v>#DIV/0!</v>
      </c>
      <c r="L1545" s="41" t="e">
        <f>ROUND(L1544/C1538,2)</f>
        <v>#DIV/0!</v>
      </c>
      <c r="M1545" s="41" t="e">
        <f>ROUND(M1544/C1538,2)</f>
        <v>#DIV/0!</v>
      </c>
      <c r="N1545" s="41" t="e">
        <f>ROUND(N1544/C1538,2)</f>
        <v>#DIV/0!</v>
      </c>
      <c r="O1545" s="41" t="e">
        <f>ROUND(O1544/C1538,2)</f>
        <v>#DIV/0!</v>
      </c>
      <c r="P1545" s="41" t="e">
        <f>ROUND(P1544/C1538,2)</f>
        <v>#DIV/0!</v>
      </c>
      <c r="Q1545" s="41" t="e">
        <f>ROUND(Q1544/C1538,2)</f>
        <v>#DIV/0!</v>
      </c>
      <c r="R1545" s="41" t="e">
        <f>ROUND(R1544/C1538,2)</f>
        <v>#DIV/0!</v>
      </c>
      <c r="S1545" s="41" t="e">
        <f>ROUND(S1544/C1538,2)</f>
        <v>#DIV/0!</v>
      </c>
      <c r="T1545" s="41" t="e">
        <f>ROUND(T1544/C1538,2)</f>
        <v>#DIV/0!</v>
      </c>
      <c r="U1545" s="41" t="e">
        <f>ROUND(U1544/C1538,2)</f>
        <v>#DIV/0!</v>
      </c>
      <c r="V1545" s="41" t="e">
        <f>ROUND(V1544/C1538,2)</f>
        <v>#DIV/0!</v>
      </c>
      <c r="W1545" s="41" t="e">
        <f>ROUND(W1544/C1538,2)</f>
        <v>#DIV/0!</v>
      </c>
      <c r="X1545" s="41" t="e">
        <f>ROUND(X1544/C1538,2)</f>
        <v>#DIV/0!</v>
      </c>
      <c r="Y1545" s="41" t="e">
        <f>ROUND(Y1544/C1538,2)</f>
        <v>#DIV/0!</v>
      </c>
      <c r="Z1545" s="41" t="e">
        <f>ROUND(Z1544/C1538,2)</f>
        <v>#DIV/0!</v>
      </c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</row>
    <row r="1546" spans="1:41" ht="15" hidden="1" customHeight="1">
      <c r="A1546" s="144"/>
      <c r="B1546" s="147"/>
      <c r="C1546" s="143"/>
      <c r="D1546" s="125" t="s">
        <v>293</v>
      </c>
      <c r="E1546" s="126"/>
      <c r="F1546" s="39" t="s">
        <v>28</v>
      </c>
      <c r="G1546" s="42">
        <f>IF(AC1546=FALSE,0,AC1546)</f>
        <v>0</v>
      </c>
      <c r="H1546" s="42" t="s">
        <v>28</v>
      </c>
      <c r="I1546" s="42" t="e">
        <f>I1545</f>
        <v>#DIV/0!</v>
      </c>
      <c r="J1546" s="42">
        <f>IF(AE1546=FALSE,0,AE1546)</f>
        <v>0</v>
      </c>
      <c r="K1546" s="42" t="s">
        <v>28</v>
      </c>
      <c r="L1546" s="42">
        <f>IF(AF1546=FALSE,0,AF1546)</f>
        <v>0</v>
      </c>
      <c r="M1546" s="42" t="s">
        <v>28</v>
      </c>
      <c r="N1546" s="42" t="s">
        <v>28</v>
      </c>
      <c r="O1546" s="42" t="s">
        <v>28</v>
      </c>
      <c r="P1546" s="42" t="s">
        <v>28</v>
      </c>
      <c r="Q1546" s="42">
        <f>IF(AG1546=FALSE,0,AG1546)</f>
        <v>0</v>
      </c>
      <c r="R1546" s="42" t="s">
        <v>28</v>
      </c>
      <c r="S1546" s="42">
        <f>IF(AH1546=FALSE,0,AH1546)</f>
        <v>0</v>
      </c>
      <c r="T1546" s="42" t="s">
        <v>28</v>
      </c>
      <c r="U1546" s="42">
        <f>IF(AI1546=FALSE,0,AI1546)</f>
        <v>0</v>
      </c>
      <c r="V1546" s="42">
        <f>IF(AJ1546=FALSE,0,AJ1546)</f>
        <v>0</v>
      </c>
      <c r="W1546" s="42">
        <f>IF(AK1546=FALSE,0,AK1546)</f>
        <v>0</v>
      </c>
      <c r="X1546" s="42" t="s">
        <v>28</v>
      </c>
      <c r="Y1546" s="42">
        <f>IF(AL1546=FALSE,0,AL1546)</f>
        <v>0</v>
      </c>
      <c r="Z1546" s="42" t="s">
        <v>28</v>
      </c>
      <c r="AC1546" s="8" t="b">
        <v>0</v>
      </c>
      <c r="AD1546" s="8" t="b">
        <v>0</v>
      </c>
      <c r="AE1546" s="8" t="b">
        <v>0</v>
      </c>
      <c r="AF1546" s="8" t="b">
        <v>0</v>
      </c>
      <c r="AG1546" s="8" t="b">
        <v>0</v>
      </c>
      <c r="AH1546" s="8" t="b">
        <v>0</v>
      </c>
      <c r="AI1546" s="8" t="b">
        <v>0</v>
      </c>
      <c r="AJ1546" s="8" t="b">
        <v>0</v>
      </c>
      <c r="AK1546" s="8" t="b">
        <v>0</v>
      </c>
      <c r="AL1546" s="8" t="b">
        <v>0</v>
      </c>
    </row>
    <row r="1547" spans="1:41" s="5" customFormat="1" ht="30" customHeight="1">
      <c r="A1547" s="144" t="s">
        <v>154</v>
      </c>
      <c r="B1547" s="145" t="s">
        <v>419</v>
      </c>
      <c r="C1547" s="141">
        <v>10611.8</v>
      </c>
      <c r="D1547" s="145" t="s">
        <v>19</v>
      </c>
      <c r="E1547" s="47" t="s">
        <v>20</v>
      </c>
      <c r="F1547" s="39">
        <v>0</v>
      </c>
      <c r="G1547" s="39">
        <v>0</v>
      </c>
      <c r="H1547" s="39">
        <v>0</v>
      </c>
      <c r="I1547" s="39">
        <v>0</v>
      </c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</row>
    <row r="1548" spans="1:41" s="5" customFormat="1" ht="60" customHeight="1">
      <c r="A1548" s="144"/>
      <c r="B1548" s="146"/>
      <c r="C1548" s="142"/>
      <c r="D1548" s="147"/>
      <c r="E1548" s="47" t="s">
        <v>21</v>
      </c>
      <c r="F1548" s="39">
        <v>76000</v>
      </c>
      <c r="G1548" s="42"/>
      <c r="H1548" s="42"/>
      <c r="I1548" s="42">
        <f>F1548</f>
        <v>76000</v>
      </c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</row>
    <row r="1549" spans="1:41" s="5" customFormat="1" ht="105" customHeight="1">
      <c r="A1549" s="144"/>
      <c r="B1549" s="146"/>
      <c r="C1549" s="142"/>
      <c r="D1549" s="145" t="s">
        <v>22</v>
      </c>
      <c r="E1549" s="47" t="s">
        <v>23</v>
      </c>
      <c r="F1549" s="39">
        <v>7524000</v>
      </c>
      <c r="G1549" s="42"/>
      <c r="H1549" s="42"/>
      <c r="I1549" s="42">
        <f>F1549</f>
        <v>7524000</v>
      </c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</row>
    <row r="1550" spans="1:41" s="5" customFormat="1" ht="15" customHeight="1">
      <c r="A1550" s="144"/>
      <c r="B1550" s="146"/>
      <c r="C1550" s="142"/>
      <c r="D1550" s="146"/>
      <c r="E1550" s="47" t="s">
        <v>24</v>
      </c>
      <c r="F1550" s="39">
        <f t="shared" ref="F1550:F1552" si="501">G1550+I1550+J1550+L1550+Q1550+S1550+U1550+V1550+W1550+Y1550+Z1550</f>
        <v>0</v>
      </c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</row>
    <row r="1551" spans="1:41" s="5" customFormat="1" ht="15" customHeight="1">
      <c r="A1551" s="144"/>
      <c r="B1551" s="146"/>
      <c r="C1551" s="142"/>
      <c r="D1551" s="146"/>
      <c r="E1551" s="47" t="s">
        <v>25</v>
      </c>
      <c r="F1551" s="39">
        <f t="shared" si="501"/>
        <v>0</v>
      </c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</row>
    <row r="1552" spans="1:41" s="5" customFormat="1" ht="15" customHeight="1">
      <c r="A1552" s="144"/>
      <c r="B1552" s="146"/>
      <c r="C1552" s="142"/>
      <c r="D1552" s="147"/>
      <c r="E1552" s="47" t="s">
        <v>26</v>
      </c>
      <c r="F1552" s="39">
        <f t="shared" si="501"/>
        <v>0</v>
      </c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</row>
    <row r="1553" spans="1:41" s="5" customFormat="1" ht="15" customHeight="1">
      <c r="A1553" s="144"/>
      <c r="B1553" s="146"/>
      <c r="C1553" s="142"/>
      <c r="D1553" s="125" t="s">
        <v>27</v>
      </c>
      <c r="E1553" s="126"/>
      <c r="F1553" s="39">
        <f>F1547+F1548+F1549+F1550+F1551+F1552</f>
        <v>7600000</v>
      </c>
      <c r="G1553" s="39">
        <f t="shared" ref="G1553:Y1554" si="502">G1547+G1548+G1549+G1550+G1551+G1552</f>
        <v>0</v>
      </c>
      <c r="H1553" s="39">
        <f t="shared" si="502"/>
        <v>0</v>
      </c>
      <c r="I1553" s="39">
        <f t="shared" si="502"/>
        <v>7600000</v>
      </c>
      <c r="J1553" s="39">
        <f t="shared" si="502"/>
        <v>0</v>
      </c>
      <c r="K1553" s="39">
        <f t="shared" si="502"/>
        <v>0</v>
      </c>
      <c r="L1553" s="39">
        <f t="shared" si="502"/>
        <v>0</v>
      </c>
      <c r="M1553" s="39">
        <f t="shared" si="502"/>
        <v>0</v>
      </c>
      <c r="N1553" s="39">
        <f t="shared" si="502"/>
        <v>0</v>
      </c>
      <c r="O1553" s="39">
        <f t="shared" si="502"/>
        <v>0</v>
      </c>
      <c r="P1553" s="39">
        <f t="shared" ref="P1553:R1553" si="503">P1547+P1548+P1549+P1550+P1551+P1552</f>
        <v>0</v>
      </c>
      <c r="Q1553" s="39">
        <f t="shared" si="502"/>
        <v>0</v>
      </c>
      <c r="R1553" s="39">
        <f t="shared" si="503"/>
        <v>0</v>
      </c>
      <c r="S1553" s="39">
        <f t="shared" si="502"/>
        <v>0</v>
      </c>
      <c r="T1553" s="39">
        <f t="shared" si="502"/>
        <v>0</v>
      </c>
      <c r="U1553" s="39">
        <f t="shared" si="502"/>
        <v>0</v>
      </c>
      <c r="V1553" s="39">
        <f t="shared" si="502"/>
        <v>0</v>
      </c>
      <c r="W1553" s="39">
        <f t="shared" si="502"/>
        <v>0</v>
      </c>
      <c r="X1553" s="39">
        <f t="shared" ref="X1553:Z1553" si="504">X1547+X1548+X1549+X1550+X1551+X1552</f>
        <v>0</v>
      </c>
      <c r="Y1553" s="39">
        <f t="shared" si="502"/>
        <v>0</v>
      </c>
      <c r="Z1553" s="39">
        <f t="shared" si="504"/>
        <v>0</v>
      </c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O1553" s="24"/>
    </row>
    <row r="1554" spans="1:41" s="5" customFormat="1" ht="15" customHeight="1">
      <c r="A1554" s="144"/>
      <c r="B1554" s="146"/>
      <c r="C1554" s="142"/>
      <c r="D1554" s="125" t="s">
        <v>292</v>
      </c>
      <c r="E1554" s="126"/>
      <c r="F1554" s="39">
        <f>I1554</f>
        <v>716.18387078535216</v>
      </c>
      <c r="G1554" s="42">
        <v>0</v>
      </c>
      <c r="H1554" s="42">
        <v>0</v>
      </c>
      <c r="I1554" s="42">
        <f>I1553/C1547</f>
        <v>716.18387078535216</v>
      </c>
      <c r="J1554" s="39">
        <f t="shared" ref="J1554" si="505">J1548+J1549+J1550+J1551+J1552+J1553</f>
        <v>0</v>
      </c>
      <c r="K1554" s="39">
        <f t="shared" si="502"/>
        <v>0</v>
      </c>
      <c r="L1554" s="39">
        <f t="shared" ref="L1554" si="506">L1548+L1549+L1550+L1551+L1552+L1553</f>
        <v>0</v>
      </c>
      <c r="M1554" s="42">
        <v>0</v>
      </c>
      <c r="N1554" s="39">
        <f t="shared" si="502"/>
        <v>0</v>
      </c>
      <c r="O1554" s="39">
        <f t="shared" si="502"/>
        <v>0</v>
      </c>
      <c r="P1554" s="39">
        <f t="shared" ref="P1554:S1554" si="507">P1548+P1549+P1550+P1551+P1552+P1553</f>
        <v>0</v>
      </c>
      <c r="Q1554" s="42">
        <v>0</v>
      </c>
      <c r="R1554" s="39">
        <f t="shared" si="507"/>
        <v>0</v>
      </c>
      <c r="S1554" s="39">
        <f t="shared" si="507"/>
        <v>0</v>
      </c>
      <c r="T1554" s="39">
        <f t="shared" ref="T1554:W1554" si="508">T1548+T1549+T1550+T1551+T1552+T1553</f>
        <v>0</v>
      </c>
      <c r="U1554" s="39">
        <f t="shared" si="508"/>
        <v>0</v>
      </c>
      <c r="V1554" s="39">
        <f t="shared" si="508"/>
        <v>0</v>
      </c>
      <c r="W1554" s="39">
        <f t="shared" si="508"/>
        <v>0</v>
      </c>
      <c r="X1554" s="39">
        <f t="shared" ref="X1554:Y1554" si="509">X1548+X1549+X1550+X1551+X1552+X1553</f>
        <v>0</v>
      </c>
      <c r="Y1554" s="39">
        <f t="shared" si="509"/>
        <v>0</v>
      </c>
      <c r="Z1554" s="39">
        <f t="shared" ref="Z1554" si="510">Z1548+Z1549+Z1550+Z1551+Z1552+Z1553</f>
        <v>0</v>
      </c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</row>
    <row r="1555" spans="1:41" s="5" customFormat="1" ht="15" customHeight="1">
      <c r="A1555" s="144"/>
      <c r="B1555" s="147"/>
      <c r="C1555" s="143"/>
      <c r="D1555" s="125" t="s">
        <v>293</v>
      </c>
      <c r="E1555" s="126"/>
      <c r="F1555" s="39" t="s">
        <v>28</v>
      </c>
      <c r="G1555" s="42">
        <v>0</v>
      </c>
      <c r="H1555" s="42" t="s">
        <v>28</v>
      </c>
      <c r="I1555" s="42">
        <v>1593.66</v>
      </c>
      <c r="J1555" s="39">
        <f t="shared" ref="J1555" si="511">J1549+J1550+J1551+J1552+J1553+J1554</f>
        <v>0</v>
      </c>
      <c r="K1555" s="42" t="s">
        <v>28</v>
      </c>
      <c r="L1555" s="39">
        <f t="shared" ref="L1555" si="512">L1549+L1550+L1551+L1552+L1553+L1554</f>
        <v>0</v>
      </c>
      <c r="M1555" s="42" t="s">
        <v>28</v>
      </c>
      <c r="N1555" s="42" t="s">
        <v>28</v>
      </c>
      <c r="O1555" s="42" t="s">
        <v>28</v>
      </c>
      <c r="P1555" s="42" t="s">
        <v>28</v>
      </c>
      <c r="Q1555" s="42">
        <v>0</v>
      </c>
      <c r="R1555" s="42" t="s">
        <v>28</v>
      </c>
      <c r="S1555" s="39">
        <f t="shared" ref="S1555" si="513">S1549+S1550+S1551+S1552+S1553+S1554</f>
        <v>0</v>
      </c>
      <c r="T1555" s="42" t="s">
        <v>28</v>
      </c>
      <c r="U1555" s="39">
        <f t="shared" ref="U1555:W1555" si="514">U1549+U1550+U1551+U1552+U1553+U1554</f>
        <v>0</v>
      </c>
      <c r="V1555" s="39">
        <f t="shared" si="514"/>
        <v>0</v>
      </c>
      <c r="W1555" s="39">
        <f t="shared" si="514"/>
        <v>0</v>
      </c>
      <c r="X1555" s="42" t="s">
        <v>28</v>
      </c>
      <c r="Y1555" s="39">
        <f t="shared" ref="Y1555" si="515">Y1549+Y1550+Y1551+Y1552+Y1553+Y1554</f>
        <v>0</v>
      </c>
      <c r="Z1555" s="42" t="s">
        <v>28</v>
      </c>
      <c r="AC1555" s="25" t="b">
        <v>0</v>
      </c>
      <c r="AD1555" s="25" t="b">
        <v>0</v>
      </c>
      <c r="AE1555" s="25" t="b">
        <v>0</v>
      </c>
      <c r="AF1555" s="25" t="b">
        <v>0</v>
      </c>
      <c r="AG1555" s="25" t="b">
        <v>0</v>
      </c>
      <c r="AH1555" s="25" t="b">
        <v>0</v>
      </c>
      <c r="AI1555" s="25" t="b">
        <v>0</v>
      </c>
      <c r="AJ1555" s="25" t="b">
        <v>0</v>
      </c>
      <c r="AK1555" s="25" t="b">
        <v>0</v>
      </c>
      <c r="AL1555" s="25" t="b">
        <v>0</v>
      </c>
    </row>
    <row r="1556" spans="1:41" ht="30" hidden="1" customHeight="1">
      <c r="A1556" s="144" t="s">
        <v>342</v>
      </c>
      <c r="B1556" s="145"/>
      <c r="C1556" s="141"/>
      <c r="D1556" s="145" t="s">
        <v>19</v>
      </c>
      <c r="E1556" s="47" t="s">
        <v>20</v>
      </c>
      <c r="F1556" s="39">
        <f>G1556+I1556+J1556+L1556+Q1556+S1556+U1556+V1556+W1556+Y1556+Z1556</f>
        <v>0</v>
      </c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39">
        <f t="shared" ref="W1556" si="516">W1550+W1551+W1552+W1553+W1554+W1555</f>
        <v>0</v>
      </c>
      <c r="X1556" s="42"/>
      <c r="Y1556" s="42"/>
      <c r="Z1556" s="42"/>
      <c r="AA1556" s="4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</row>
    <row r="1557" spans="1:41" ht="60" hidden="1" customHeight="1">
      <c r="A1557" s="144"/>
      <c r="B1557" s="146"/>
      <c r="C1557" s="142"/>
      <c r="D1557" s="147"/>
      <c r="E1557" s="47" t="s">
        <v>21</v>
      </c>
      <c r="F1557" s="39">
        <f t="shared" ref="F1557:F1561" si="517">G1557+I1557+J1557+L1557+Q1557+S1557+U1557+V1557+W1557+Y1557+Z1557</f>
        <v>0</v>
      </c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39">
        <f t="shared" ref="W1557" si="518">W1551+W1552+W1553+W1554+W1555+W1556</f>
        <v>0</v>
      </c>
      <c r="X1557" s="42"/>
      <c r="Y1557" s="42"/>
      <c r="Z1557" s="42"/>
      <c r="AA1557" s="4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</row>
    <row r="1558" spans="1:41" ht="105" hidden="1" customHeight="1">
      <c r="A1558" s="144"/>
      <c r="B1558" s="146"/>
      <c r="C1558" s="142"/>
      <c r="D1558" s="145" t="s">
        <v>22</v>
      </c>
      <c r="E1558" s="47" t="s">
        <v>23</v>
      </c>
      <c r="F1558" s="39">
        <f t="shared" si="517"/>
        <v>0</v>
      </c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39">
        <f t="shared" ref="W1558" si="519">W1552+W1553+W1554+W1555+W1556+W1557</f>
        <v>0</v>
      </c>
      <c r="X1558" s="42"/>
      <c r="Y1558" s="42"/>
      <c r="Z1558" s="42"/>
      <c r="AA1558" s="4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</row>
    <row r="1559" spans="1:41" ht="15" hidden="1" customHeight="1">
      <c r="A1559" s="144"/>
      <c r="B1559" s="146"/>
      <c r="C1559" s="142"/>
      <c r="D1559" s="146"/>
      <c r="E1559" s="47" t="s">
        <v>24</v>
      </c>
      <c r="F1559" s="39">
        <f t="shared" si="517"/>
        <v>0</v>
      </c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39">
        <f t="shared" ref="W1559" si="520">W1553+W1554+W1555+W1556+W1557+W1558</f>
        <v>0</v>
      </c>
      <c r="X1559" s="42"/>
      <c r="Y1559" s="42"/>
      <c r="Z1559" s="42"/>
      <c r="AA1559" s="4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</row>
    <row r="1560" spans="1:41" ht="15" hidden="1" customHeight="1">
      <c r="A1560" s="144"/>
      <c r="B1560" s="146"/>
      <c r="C1560" s="142"/>
      <c r="D1560" s="146"/>
      <c r="E1560" s="47" t="s">
        <v>25</v>
      </c>
      <c r="F1560" s="39">
        <f t="shared" si="517"/>
        <v>0</v>
      </c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39">
        <f t="shared" ref="W1560" si="521">W1554+W1555+W1556+W1557+W1558+W1559</f>
        <v>0</v>
      </c>
      <c r="X1560" s="42"/>
      <c r="Y1560" s="42"/>
      <c r="Z1560" s="42"/>
      <c r="AA1560" s="4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</row>
    <row r="1561" spans="1:41" ht="15" hidden="1" customHeight="1">
      <c r="A1561" s="144"/>
      <c r="B1561" s="146"/>
      <c r="C1561" s="142"/>
      <c r="D1561" s="147"/>
      <c r="E1561" s="47" t="s">
        <v>26</v>
      </c>
      <c r="F1561" s="39">
        <f t="shared" si="517"/>
        <v>0</v>
      </c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39">
        <f t="shared" ref="W1561" si="522">W1555+W1556+W1557+W1558+W1559+W1560</f>
        <v>0</v>
      </c>
      <c r="X1561" s="42"/>
      <c r="Y1561" s="42"/>
      <c r="Z1561" s="42"/>
      <c r="AA1561" s="4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</row>
    <row r="1562" spans="1:41" ht="15" hidden="1" customHeight="1">
      <c r="A1562" s="144"/>
      <c r="B1562" s="146"/>
      <c r="C1562" s="142"/>
      <c r="D1562" s="125" t="s">
        <v>27</v>
      </c>
      <c r="E1562" s="126"/>
      <c r="F1562" s="39">
        <f>F1556+F1557+F1558+F1559+F1560+F1561</f>
        <v>0</v>
      </c>
      <c r="G1562" s="39">
        <f t="shared" ref="G1562:Z1562" si="523">G1556+G1557+G1558+G1559+G1560+G1561</f>
        <v>0</v>
      </c>
      <c r="H1562" s="39">
        <f t="shared" si="523"/>
        <v>0</v>
      </c>
      <c r="I1562" s="39">
        <f t="shared" si="523"/>
        <v>0</v>
      </c>
      <c r="J1562" s="39">
        <f t="shared" si="523"/>
        <v>0</v>
      </c>
      <c r="K1562" s="39">
        <f t="shared" si="523"/>
        <v>0</v>
      </c>
      <c r="L1562" s="39">
        <f t="shared" si="523"/>
        <v>0</v>
      </c>
      <c r="M1562" s="39">
        <f t="shared" si="523"/>
        <v>0</v>
      </c>
      <c r="N1562" s="39">
        <f t="shared" si="523"/>
        <v>0</v>
      </c>
      <c r="O1562" s="39">
        <f t="shared" si="523"/>
        <v>0</v>
      </c>
      <c r="P1562" s="39">
        <f t="shared" si="523"/>
        <v>0</v>
      </c>
      <c r="Q1562" s="39">
        <f t="shared" si="523"/>
        <v>0</v>
      </c>
      <c r="R1562" s="39">
        <f t="shared" si="523"/>
        <v>0</v>
      </c>
      <c r="S1562" s="39">
        <f t="shared" si="523"/>
        <v>0</v>
      </c>
      <c r="T1562" s="39">
        <f t="shared" si="523"/>
        <v>0</v>
      </c>
      <c r="U1562" s="39">
        <f t="shared" si="523"/>
        <v>0</v>
      </c>
      <c r="V1562" s="39">
        <f t="shared" si="523"/>
        <v>0</v>
      </c>
      <c r="W1562" s="39">
        <f t="shared" si="523"/>
        <v>0</v>
      </c>
      <c r="X1562" s="39">
        <f t="shared" si="523"/>
        <v>0</v>
      </c>
      <c r="Y1562" s="39">
        <f t="shared" si="523"/>
        <v>0</v>
      </c>
      <c r="Z1562" s="39">
        <f t="shared" si="523"/>
        <v>0</v>
      </c>
      <c r="AA1562" s="4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O1562" s="14"/>
    </row>
    <row r="1563" spans="1:41" ht="15" hidden="1" customHeight="1">
      <c r="A1563" s="144"/>
      <c r="B1563" s="146"/>
      <c r="C1563" s="142"/>
      <c r="D1563" s="125" t="s">
        <v>292</v>
      </c>
      <c r="E1563" s="126"/>
      <c r="F1563" s="39"/>
      <c r="G1563" s="42"/>
      <c r="H1563" s="42"/>
      <c r="I1563" s="42" t="e">
        <f>I1562/C1556</f>
        <v>#DIV/0!</v>
      </c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39">
        <f t="shared" ref="W1563" si="524">W1557+W1558+W1559+W1560+W1561+W1562</f>
        <v>0</v>
      </c>
      <c r="X1563" s="42"/>
      <c r="Y1563" s="42"/>
      <c r="Z1563" s="42"/>
      <c r="AA1563" s="4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</row>
    <row r="1564" spans="1:41" ht="15" hidden="1" customHeight="1">
      <c r="A1564" s="144"/>
      <c r="B1564" s="147"/>
      <c r="C1564" s="143"/>
      <c r="D1564" s="125" t="s">
        <v>293</v>
      </c>
      <c r="E1564" s="126"/>
      <c r="F1564" s="39"/>
      <c r="G1564" s="42"/>
      <c r="H1564" s="42"/>
      <c r="I1564" s="42" t="e">
        <f>I1563</f>
        <v>#DIV/0!</v>
      </c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39">
        <f t="shared" ref="W1564" si="525">W1558+W1559+W1560+W1561+W1562+W1563</f>
        <v>0</v>
      </c>
      <c r="X1564" s="42"/>
      <c r="Y1564" s="42"/>
      <c r="Z1564" s="42"/>
      <c r="AA1564" s="4"/>
      <c r="AC1564" s="8" t="b">
        <v>0</v>
      </c>
      <c r="AD1564" s="8" t="b">
        <v>0</v>
      </c>
      <c r="AE1564" s="8" t="b">
        <v>0</v>
      </c>
      <c r="AF1564" s="8" t="b">
        <v>0</v>
      </c>
      <c r="AG1564" s="8" t="b">
        <v>0</v>
      </c>
      <c r="AH1564" s="8" t="b">
        <v>0</v>
      </c>
      <c r="AI1564" s="8" t="b">
        <v>0</v>
      </c>
      <c r="AJ1564" s="8" t="b">
        <v>0</v>
      </c>
      <c r="AK1564" s="8" t="b">
        <v>0</v>
      </c>
      <c r="AL1564" s="8" t="b">
        <v>0</v>
      </c>
    </row>
    <row r="1565" spans="1:41" ht="30" hidden="1" customHeight="1">
      <c r="A1565" s="144" t="s">
        <v>371</v>
      </c>
      <c r="B1565" s="145"/>
      <c r="C1565" s="141"/>
      <c r="D1565" s="145" t="s">
        <v>19</v>
      </c>
      <c r="E1565" s="47" t="s">
        <v>20</v>
      </c>
      <c r="F1565" s="39">
        <f>G1565+I1565+J1565+L1565+Q1565+S1565+U1565+V1565+W1565+Y1565+Z1565</f>
        <v>0</v>
      </c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39">
        <f t="shared" ref="W1565" si="526">W1559+W1560+W1561+W1562+W1563+W1564</f>
        <v>0</v>
      </c>
      <c r="X1565" s="42"/>
      <c r="Y1565" s="42"/>
      <c r="Z1565" s="42"/>
      <c r="AA1565" s="4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</row>
    <row r="1566" spans="1:41" ht="60" hidden="1" customHeight="1">
      <c r="A1566" s="144"/>
      <c r="B1566" s="146"/>
      <c r="C1566" s="142"/>
      <c r="D1566" s="147"/>
      <c r="E1566" s="47" t="s">
        <v>21</v>
      </c>
      <c r="F1566" s="39">
        <f t="shared" ref="F1566:F1570" si="527">G1566+I1566+J1566+L1566+Q1566+S1566+U1566+V1566+W1566+Y1566+Z1566</f>
        <v>0</v>
      </c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39">
        <f t="shared" ref="W1566" si="528">W1560+W1561+W1562+W1563+W1564+W1565</f>
        <v>0</v>
      </c>
      <c r="X1566" s="42"/>
      <c r="Y1566" s="42"/>
      <c r="Z1566" s="42"/>
      <c r="AA1566" s="4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</row>
    <row r="1567" spans="1:41" ht="105" hidden="1" customHeight="1">
      <c r="A1567" s="144"/>
      <c r="B1567" s="146"/>
      <c r="C1567" s="142"/>
      <c r="D1567" s="145" t="s">
        <v>22</v>
      </c>
      <c r="E1567" s="47" t="s">
        <v>23</v>
      </c>
      <c r="F1567" s="39">
        <f t="shared" si="527"/>
        <v>0</v>
      </c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39">
        <f t="shared" ref="W1567" si="529">W1561+W1562+W1563+W1564+W1565+W1566</f>
        <v>0</v>
      </c>
      <c r="X1567" s="42"/>
      <c r="Y1567" s="42"/>
      <c r="Z1567" s="42"/>
      <c r="AA1567" s="4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</row>
    <row r="1568" spans="1:41" ht="15" hidden="1" customHeight="1">
      <c r="A1568" s="144"/>
      <c r="B1568" s="146"/>
      <c r="C1568" s="142"/>
      <c r="D1568" s="146"/>
      <c r="E1568" s="47" t="s">
        <v>24</v>
      </c>
      <c r="F1568" s="39">
        <f t="shared" si="527"/>
        <v>0</v>
      </c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39">
        <f t="shared" ref="W1568" si="530">W1562+W1563+W1564+W1565+W1566+W1567</f>
        <v>0</v>
      </c>
      <c r="X1568" s="42"/>
      <c r="Y1568" s="42"/>
      <c r="Z1568" s="42"/>
      <c r="AA1568" s="4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</row>
    <row r="1569" spans="1:41" ht="15" hidden="1" customHeight="1">
      <c r="A1569" s="144"/>
      <c r="B1569" s="146"/>
      <c r="C1569" s="142"/>
      <c r="D1569" s="146"/>
      <c r="E1569" s="47" t="s">
        <v>25</v>
      </c>
      <c r="F1569" s="39">
        <f t="shared" si="527"/>
        <v>0</v>
      </c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39">
        <f t="shared" ref="W1569" si="531">W1563+W1564+W1565+W1566+W1567+W1568</f>
        <v>0</v>
      </c>
      <c r="X1569" s="42"/>
      <c r="Y1569" s="42"/>
      <c r="Z1569" s="42"/>
      <c r="AA1569" s="4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</row>
    <row r="1570" spans="1:41" ht="15" hidden="1" customHeight="1">
      <c r="A1570" s="144"/>
      <c r="B1570" s="146"/>
      <c r="C1570" s="142"/>
      <c r="D1570" s="147"/>
      <c r="E1570" s="47" t="s">
        <v>26</v>
      </c>
      <c r="F1570" s="39">
        <f t="shared" si="527"/>
        <v>0</v>
      </c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39">
        <f t="shared" ref="W1570" si="532">W1564+W1565+W1566+W1567+W1568+W1569</f>
        <v>0</v>
      </c>
      <c r="X1570" s="42"/>
      <c r="Y1570" s="42"/>
      <c r="Z1570" s="42"/>
      <c r="AA1570" s="4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</row>
    <row r="1571" spans="1:41" ht="15" hidden="1" customHeight="1">
      <c r="A1571" s="144"/>
      <c r="B1571" s="146"/>
      <c r="C1571" s="142"/>
      <c r="D1571" s="125" t="s">
        <v>27</v>
      </c>
      <c r="E1571" s="126"/>
      <c r="F1571" s="39">
        <f>F1565+F1566+F1567+F1568+F1569+F1570</f>
        <v>0</v>
      </c>
      <c r="G1571" s="39">
        <f t="shared" ref="G1571:Z1571" si="533">G1565+G1566+G1567+G1568+G1569+G1570</f>
        <v>0</v>
      </c>
      <c r="H1571" s="39">
        <f t="shared" si="533"/>
        <v>0</v>
      </c>
      <c r="I1571" s="39">
        <f t="shared" si="533"/>
        <v>0</v>
      </c>
      <c r="J1571" s="39">
        <f t="shared" si="533"/>
        <v>0</v>
      </c>
      <c r="K1571" s="39">
        <f t="shared" si="533"/>
        <v>0</v>
      </c>
      <c r="L1571" s="39">
        <f t="shared" si="533"/>
        <v>0</v>
      </c>
      <c r="M1571" s="39">
        <f t="shared" si="533"/>
        <v>0</v>
      </c>
      <c r="N1571" s="39">
        <f t="shared" si="533"/>
        <v>0</v>
      </c>
      <c r="O1571" s="39">
        <f t="shared" si="533"/>
        <v>0</v>
      </c>
      <c r="P1571" s="39">
        <f t="shared" si="533"/>
        <v>0</v>
      </c>
      <c r="Q1571" s="39">
        <f t="shared" si="533"/>
        <v>0</v>
      </c>
      <c r="R1571" s="39">
        <f t="shared" si="533"/>
        <v>0</v>
      </c>
      <c r="S1571" s="39">
        <f t="shared" si="533"/>
        <v>0</v>
      </c>
      <c r="T1571" s="39">
        <f t="shared" si="533"/>
        <v>0</v>
      </c>
      <c r="U1571" s="39">
        <f t="shared" si="533"/>
        <v>0</v>
      </c>
      <c r="V1571" s="39">
        <f t="shared" si="533"/>
        <v>0</v>
      </c>
      <c r="W1571" s="39">
        <f t="shared" si="533"/>
        <v>0</v>
      </c>
      <c r="X1571" s="39">
        <f t="shared" si="533"/>
        <v>0</v>
      </c>
      <c r="Y1571" s="39">
        <f t="shared" si="533"/>
        <v>0</v>
      </c>
      <c r="Z1571" s="39">
        <f t="shared" si="533"/>
        <v>0</v>
      </c>
      <c r="AA1571" s="4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O1571" s="14"/>
    </row>
    <row r="1572" spans="1:41" ht="15" hidden="1" customHeight="1">
      <c r="A1572" s="144"/>
      <c r="B1572" s="146"/>
      <c r="C1572" s="142"/>
      <c r="D1572" s="125" t="s">
        <v>292</v>
      </c>
      <c r="E1572" s="126"/>
      <c r="F1572" s="39"/>
      <c r="G1572" s="42"/>
      <c r="H1572" s="42"/>
      <c r="I1572" s="42" t="e">
        <f>I1571/C1565</f>
        <v>#DIV/0!</v>
      </c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39">
        <f t="shared" ref="W1572" si="534">W1566+W1567+W1568+W1569+W1570+W1571</f>
        <v>0</v>
      </c>
      <c r="X1572" s="42"/>
      <c r="Y1572" s="42"/>
      <c r="Z1572" s="42"/>
      <c r="AA1572" s="4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</row>
    <row r="1573" spans="1:41" ht="15" hidden="1" customHeight="1">
      <c r="A1573" s="144"/>
      <c r="B1573" s="147"/>
      <c r="C1573" s="143"/>
      <c r="D1573" s="125" t="s">
        <v>293</v>
      </c>
      <c r="E1573" s="126"/>
      <c r="F1573" s="39"/>
      <c r="G1573" s="42"/>
      <c r="H1573" s="42"/>
      <c r="I1573" s="42" t="e">
        <f>I1572</f>
        <v>#DIV/0!</v>
      </c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39">
        <f t="shared" ref="W1573" si="535">W1567+W1568+W1569+W1570+W1571+W1572</f>
        <v>0</v>
      </c>
      <c r="X1573" s="42"/>
      <c r="Y1573" s="42"/>
      <c r="Z1573" s="42"/>
      <c r="AA1573" s="4"/>
      <c r="AC1573" s="8" t="b">
        <v>0</v>
      </c>
      <c r="AD1573" s="8" t="b">
        <v>0</v>
      </c>
      <c r="AE1573" s="8" t="b">
        <v>0</v>
      </c>
      <c r="AF1573" s="8" t="b">
        <v>0</v>
      </c>
      <c r="AG1573" s="8" t="b">
        <v>0</v>
      </c>
      <c r="AH1573" s="8" t="b">
        <v>0</v>
      </c>
      <c r="AI1573" s="8" t="b">
        <v>0</v>
      </c>
      <c r="AJ1573" s="8" t="b">
        <v>0</v>
      </c>
      <c r="AK1573" s="8" t="b">
        <v>0</v>
      </c>
      <c r="AL1573" s="8" t="b">
        <v>0</v>
      </c>
    </row>
    <row r="1574" spans="1:41" ht="30" customHeight="1">
      <c r="A1574" s="109"/>
      <c r="B1574" s="109" t="s">
        <v>394</v>
      </c>
      <c r="C1574" s="110">
        <f>SUM(C953:C1573)</f>
        <v>301339.01999999996</v>
      </c>
      <c r="D1574" s="109" t="s">
        <v>19</v>
      </c>
      <c r="E1574" s="47" t="s">
        <v>20</v>
      </c>
      <c r="F1574" s="49">
        <f>F1547+F1520+F1511+F1502+F1493+F1484+F1475+F1466+F1457+F1448+F1439+F1421+F1412+F1403+F1394+F1385+F1376+F1367+F1358+F1349+F1340+F1331+F1322+F1313+F1304+F1295+F1286+F1277+F1268+F1259+F1250+F1241+F1232+F1223+F1214+F1205+F1196+F1187+F1178+F1169+F1160+F1151+F1142+F1133+F1124+F1115+F1106+F1097+F1088+F1079+F1070+F1061+F1052+F1043+F1034+F1025+F1016+F1007+F998+F989+F980+F971+F962+F953</f>
        <v>143351535.87079996</v>
      </c>
      <c r="G1574" s="49">
        <f t="shared" ref="G1574:Q1574" si="536">G1547+G1520+G1511+G1502+G1493+G1484+G1475+G1466+G1457+G1448+G1439+G1421+G1412+G1403+G1394+G1385+G1376+G1367+G1358+G1349+G1340+G1331+G1322+G1313+G1304+G1295+G1286+G1277+G1268+G1259+G1250+G1241+G1232+G1223+G1214+G1205+G1196+G1187+G1178+G1169+G1160+G1151+G1142+G1133+G1124+G1115+G1106+G1097+G1088+G1079+G1070+G1061+G1052+G1043+G1034+G1025+G1016+G1007+G998+G989+G980+G971+G962+G953</f>
        <v>81157638.149999991</v>
      </c>
      <c r="H1574" s="49">
        <f t="shared" si="536"/>
        <v>0</v>
      </c>
      <c r="I1574" s="49">
        <f t="shared" si="536"/>
        <v>0</v>
      </c>
      <c r="J1574" s="49">
        <f t="shared" si="536"/>
        <v>15069967.93</v>
      </c>
      <c r="K1574" s="49">
        <f t="shared" si="536"/>
        <v>300000</v>
      </c>
      <c r="L1574" s="49">
        <f t="shared" si="536"/>
        <v>34112734.445599996</v>
      </c>
      <c r="M1574" s="49">
        <f t="shared" si="536"/>
        <v>34112734.445599996</v>
      </c>
      <c r="N1574" s="49">
        <f t="shared" si="536"/>
        <v>3500000</v>
      </c>
      <c r="O1574" s="49">
        <f t="shared" si="536"/>
        <v>0</v>
      </c>
      <c r="P1574" s="49">
        <f t="shared" si="536"/>
        <v>0</v>
      </c>
      <c r="Q1574" s="49">
        <f t="shared" si="536"/>
        <v>12352871.781200003</v>
      </c>
      <c r="R1574" s="49">
        <f>R1547+R1520+R1511+R1502+R1493+R1484+R1475+R1466+R1457+R1448+R1439+R1430+R1421+R1412+R1403+R1394+R1385+R1376+R1367+R1358+R1349+R1340+R1331+R1322+R1313+R1304+R1295+R1286+R1277+R1268+R1259+R1250+R1241+R1232+R1223+R1214+R1205+R1196+R1187+R1178+R1169+R1160+R1151+R1142+R1133+R1124+R1115+R1106+R1097+R1088+R1079+R1070+R1061+R1052+R1043+R1034+R1025+R1016+R1007+R998+R989+R980+R971+R962+R953</f>
        <v>2750000</v>
      </c>
      <c r="S1574" s="49">
        <f>S1547+S1520+S1511+S1502+S1493+S1484+S1475+S1466+S1457+S1448+S1439+S1430+S1421+S1412+S1403+S1394+S1385+S1376+S1367+S1358+S1349+S1340+S1331+S1322+S1313+S1304+S1295+S1286+S1277+S1268+S1259+S1250+S1241+S1232+S1223+S1214+S1205+S1196+S1187+S1178+S1169+S1160+S1151+S1142+S1133+S1124+S1115+S1106+S1097+S1088+S1079+S1070+S1061+S1052+S1043+S1034+S1025+S1016+S1007+S998+S989+S980+S971+S962+S953</f>
        <v>658323.56999999995</v>
      </c>
      <c r="T1574" s="49">
        <f t="shared" ref="T1574" si="537">T1547+T1520+T1511+T1502+T1493+T1484+T1475+T1466+T1457+T1448+T1439+T1430+T1421+T1412+T1403+T1394+T1385+T1376+T1367+T1358+T1349+T1340+T1331+T1322+T1313+T1304+T1295+T1286+T1277+T1268+T1259+T1250+T1241+T1232+T1223+T1214+T1205+T1196+T1187+T1178+T1169+T1160+T1151+T1142+T1133+T1124+T1115+T1106+T1097+T1088+T1079+T1070+T1061+T1052+T1043+T1034+T1025+T1016+T1007+T998+T989+T980+T971+T962+T953</f>
        <v>100000</v>
      </c>
      <c r="U1574" s="49">
        <f>U1547+U1520+U1511+U1502+U1493+U1484+U1475+U1466+U1457+U1448+U1439+U1430+U1421+U1412+U1403+U1394+U1385+U1376+U1367+U1358+U1349+U1340+U1331+U1322+U1313+U1304+U1295+U1286+U1277+U1268+U1259+U1250+U1241+U1232+U1223+U1214+U1205+U1196+U1187+U1178+U1169+U1160+U1151+U1142+U1133+U1124+U1115+U1106+U1097+U1088+U1079+U1070+U1061+U1052+U1043+U1034+U1025+U1016+U1007+U998+U989+U980+U971+U962+U953</f>
        <v>0</v>
      </c>
      <c r="V1574" s="49">
        <f>V1547+V1520+V1511+V1502+V1493+V1484+V1475+V1466+V1457+V1448+V1439+V1430+V1421+V1412+V1403+V1394+V1385+V1376+V1367+V1358+V1349+V1340+V1331+V1322+V1313+V1304+V1295+V1286+V1277+V1268+V1259+V1250+V1241+V1232+V1223+V1214+V1205+V1196+V1187+V1178+V1169+V1160+V1151+V1142+V1133+V1124+V1115+V1106+V1097+V1088+V1079+V1070+V1061+V1052+V1043+V1034+V1025+V1016+V1007+V998+V989+V980+V971+V962+V953</f>
        <v>0</v>
      </c>
      <c r="W1574" s="49">
        <f t="shared" ref="W1574:Y1574" si="538">W1547+W1520+W1511+W1502+W1493+W1484+W1475+W1466+W1457+W1448+W1439+W1430+W1421+W1412+W1403+W1394+W1385+W1376+W1367+W1358+W1349+W1340+W1331+W1322+W1313+W1304+W1295+W1286+W1277+W1268+W1259+W1250+W1241+W1232+W1223+W1214+W1205+W1196+W1187+W1178+W1169+W1160+W1151+W1142+W1133+W1124+W1115+W1106+W1097+W1088+W1079+W1070+W1061+W1052+W1043+W1034+W1025+W1016+W1007+W998+W989+W980+W971+W962+W953</f>
        <v>0</v>
      </c>
      <c r="X1574" s="49">
        <f t="shared" si="538"/>
        <v>0</v>
      </c>
      <c r="Y1574" s="49">
        <f t="shared" si="538"/>
        <v>0</v>
      </c>
      <c r="Z1574" s="49">
        <f>Z1547+Z1520+Z1511+Z1502+Z1493+Z1484+Z1475+Z1466+Z1457+Z1448+Z1439+Z1430+Z1421+Z1412+Z1403+Z1394+Z1385+Z1376+Z1367+Z1358+Z1349+Z1340+Z1331+Z1322+Z1313+Z1304+Z1295+Z1286+Z1277+Z1268+Z1259+Z1250+Z1241+Z1232+Z1223+Z1214+Z1205+Z1196+Z1187+Z1178+Z1169+Z1160+Z1151+Z1142+Z1133+Z1124+Z1115+Z1106+Z1097+Z1088+Z1079+Z1070+Z1061+Z1052+Z1043+Z1034+Z1025+Z1016+Z1007+Z998+Z989+Z980+Z971+Z962+Z953</f>
        <v>0</v>
      </c>
      <c r="AC1574" s="2" t="e">
        <v>#REF!</v>
      </c>
      <c r="AD1574" s="2" t="e">
        <v>#REF!</v>
      </c>
      <c r="AE1574" s="2" t="e">
        <v>#REF!</v>
      </c>
      <c r="AF1574" s="2" t="e">
        <v>#REF!</v>
      </c>
      <c r="AG1574" s="2" t="e">
        <v>#REF!</v>
      </c>
      <c r="AH1574" s="2" t="e">
        <v>#REF!</v>
      </c>
      <c r="AI1574" s="2" t="e">
        <v>#REF!</v>
      </c>
      <c r="AJ1574" s="2" t="e">
        <v>#REF!</v>
      </c>
      <c r="AK1574" s="2" t="e">
        <v>#REF!</v>
      </c>
      <c r="AL1574" s="2" t="e">
        <v>#REF!</v>
      </c>
      <c r="AN1574" s="6">
        <f>L1574-M1574</f>
        <v>0</v>
      </c>
    </row>
    <row r="1575" spans="1:41" ht="60" customHeight="1">
      <c r="A1575" s="109"/>
      <c r="B1575" s="109"/>
      <c r="C1575" s="110"/>
      <c r="D1575" s="109"/>
      <c r="E1575" s="47" t="s">
        <v>21</v>
      </c>
      <c r="F1575" s="49">
        <f>F1548+F1521+F1512+F1503+F1494+F1485+F1476+F1467+F1458+F1449+F1440+F1422+F1413+F1404+F1395+F1386+F1377+F1368</f>
        <v>1387000</v>
      </c>
      <c r="G1575" s="49">
        <f t="shared" ref="G1575:Z1575" si="539">G1548+G1521+G1512+G1503+G1494+G1485+G1476+G1467+G1458+G1449+G1440+G1422+G1413+G1404+G1395+G1386+G1377+G1368</f>
        <v>0</v>
      </c>
      <c r="H1575" s="49">
        <f t="shared" si="539"/>
        <v>0</v>
      </c>
      <c r="I1575" s="49">
        <f t="shared" si="539"/>
        <v>1387000</v>
      </c>
      <c r="J1575" s="49">
        <f t="shared" si="539"/>
        <v>0</v>
      </c>
      <c r="K1575" s="49">
        <f t="shared" si="539"/>
        <v>0</v>
      </c>
      <c r="L1575" s="49">
        <f t="shared" si="539"/>
        <v>0</v>
      </c>
      <c r="M1575" s="49">
        <f t="shared" si="539"/>
        <v>0</v>
      </c>
      <c r="N1575" s="49">
        <f t="shared" si="539"/>
        <v>0</v>
      </c>
      <c r="O1575" s="49">
        <f t="shared" si="539"/>
        <v>0</v>
      </c>
      <c r="P1575" s="49">
        <f t="shared" si="539"/>
        <v>0</v>
      </c>
      <c r="Q1575" s="49">
        <f t="shared" si="539"/>
        <v>0</v>
      </c>
      <c r="R1575" s="49">
        <f t="shared" si="539"/>
        <v>0</v>
      </c>
      <c r="S1575" s="49">
        <f t="shared" si="539"/>
        <v>0</v>
      </c>
      <c r="T1575" s="49">
        <f t="shared" si="539"/>
        <v>0</v>
      </c>
      <c r="U1575" s="49">
        <f t="shared" si="539"/>
        <v>0</v>
      </c>
      <c r="V1575" s="49">
        <f t="shared" si="539"/>
        <v>0</v>
      </c>
      <c r="W1575" s="49">
        <f t="shared" si="539"/>
        <v>0</v>
      </c>
      <c r="X1575" s="49">
        <f t="shared" si="539"/>
        <v>0</v>
      </c>
      <c r="Y1575" s="49">
        <f t="shared" si="539"/>
        <v>0</v>
      </c>
      <c r="Z1575" s="49">
        <f t="shared" si="539"/>
        <v>0</v>
      </c>
      <c r="AC1575" s="2" t="e">
        <v>#REF!</v>
      </c>
      <c r="AD1575" s="2" t="e">
        <v>#REF!</v>
      </c>
      <c r="AE1575" s="2" t="e">
        <v>#REF!</v>
      </c>
      <c r="AF1575" s="2" t="e">
        <v>#REF!</v>
      </c>
      <c r="AG1575" s="2" t="e">
        <v>#REF!</v>
      </c>
      <c r="AH1575" s="2" t="e">
        <v>#REF!</v>
      </c>
      <c r="AI1575" s="2" t="e">
        <v>#REF!</v>
      </c>
      <c r="AJ1575" s="2" t="e">
        <v>#REF!</v>
      </c>
      <c r="AK1575" s="2" t="e">
        <v>#REF!</v>
      </c>
      <c r="AL1575" s="2" t="e">
        <v>#REF!</v>
      </c>
    </row>
    <row r="1576" spans="1:41" ht="120" customHeight="1">
      <c r="A1576" s="109"/>
      <c r="B1576" s="109"/>
      <c r="C1576" s="110"/>
      <c r="D1576" s="109" t="s">
        <v>22</v>
      </c>
      <c r="E1576" s="47" t="s">
        <v>23</v>
      </c>
      <c r="F1576" s="49">
        <f t="shared" ref="F1576:U1579" si="540">F955+F964+F973+F982+F991+F1000+F1009+F1018+F1027+F1036+F1045+F1054+F1063+F1072+F1081+F1090+F1099+F1108+F1117+F1126+F1135+F1144+F1153+F1162+F1171+F1180+F1189+F1198+F1207+F1216+F1225+F1234+F1243+F1252+F1261+F1270+F1279+F1288+F1297+F1306+F1315+F1324+F1333+F1342+F1351+F1360+F1369+F1378+F1387+F1396+F1405+F1414+F1423+F1432+F1441+F1450+F1459+F1468+F1477+F1486+F1495+F1504+F1513+F1522+F1531+F1549+F1558+F1567+F1540</f>
        <v>21521389.689999998</v>
      </c>
      <c r="G1576" s="49">
        <f t="shared" si="540"/>
        <v>0</v>
      </c>
      <c r="H1576" s="49">
        <f t="shared" si="540"/>
        <v>0</v>
      </c>
      <c r="I1576" s="49">
        <f t="shared" si="540"/>
        <v>21521389.689999998</v>
      </c>
      <c r="J1576" s="49">
        <f t="shared" si="540"/>
        <v>0</v>
      </c>
      <c r="K1576" s="49">
        <f t="shared" si="540"/>
        <v>0</v>
      </c>
      <c r="L1576" s="49">
        <f t="shared" si="540"/>
        <v>0</v>
      </c>
      <c r="M1576" s="49">
        <f t="shared" si="540"/>
        <v>0</v>
      </c>
      <c r="N1576" s="49">
        <f t="shared" si="540"/>
        <v>0</v>
      </c>
      <c r="O1576" s="49">
        <f t="shared" si="540"/>
        <v>0</v>
      </c>
      <c r="P1576" s="49">
        <f t="shared" si="540"/>
        <v>0</v>
      </c>
      <c r="Q1576" s="49">
        <f t="shared" si="540"/>
        <v>0</v>
      </c>
      <c r="R1576" s="49">
        <f t="shared" si="540"/>
        <v>0</v>
      </c>
      <c r="S1576" s="49">
        <f t="shared" si="540"/>
        <v>0</v>
      </c>
      <c r="T1576" s="49">
        <f t="shared" si="540"/>
        <v>0</v>
      </c>
      <c r="U1576" s="49">
        <f t="shared" si="540"/>
        <v>0</v>
      </c>
      <c r="V1576" s="49">
        <f t="shared" ref="V1576:Z1577" si="541">V955+V964+V973+V982+V991+V1000+V1009+V1018+V1027+V1036+V1045+V1054+V1063+V1072+V1081+V1090+V1099+V1108+V1117+V1126+V1135+V1144+V1153+V1162+V1171+V1180+V1189+V1198+V1207+V1216+V1225+V1234+V1243+V1252+V1261+V1270+V1279+V1288+V1297+V1306+V1315+V1324+V1333+V1342+V1351+V1360+V1369+V1378+V1387+V1396+V1405+V1414+V1423+V1432+V1441+V1450+V1459+V1468+V1477+V1486+V1495+V1504+V1513+V1522+V1531+V1549+V1558+V1567+V1540</f>
        <v>0</v>
      </c>
      <c r="W1576" s="49">
        <f t="shared" si="541"/>
        <v>0</v>
      </c>
      <c r="X1576" s="49">
        <f t="shared" si="541"/>
        <v>0</v>
      </c>
      <c r="Y1576" s="49">
        <f t="shared" si="541"/>
        <v>0</v>
      </c>
      <c r="Z1576" s="49">
        <f t="shared" si="541"/>
        <v>0</v>
      </c>
    </row>
    <row r="1577" spans="1:41" ht="30" customHeight="1">
      <c r="A1577" s="109"/>
      <c r="B1577" s="109"/>
      <c r="C1577" s="110"/>
      <c r="D1577" s="109"/>
      <c r="E1577" s="47" t="s">
        <v>24</v>
      </c>
      <c r="F1577" s="49">
        <f t="shared" si="540"/>
        <v>115791610.31</v>
      </c>
      <c r="G1577" s="49">
        <f t="shared" si="540"/>
        <v>0</v>
      </c>
      <c r="H1577" s="49">
        <f t="shared" si="540"/>
        <v>0</v>
      </c>
      <c r="I1577" s="49">
        <f t="shared" si="540"/>
        <v>115791610.31</v>
      </c>
      <c r="J1577" s="49">
        <f t="shared" si="540"/>
        <v>0</v>
      </c>
      <c r="K1577" s="49">
        <f t="shared" si="540"/>
        <v>0</v>
      </c>
      <c r="L1577" s="49">
        <f t="shared" si="540"/>
        <v>0</v>
      </c>
      <c r="M1577" s="49">
        <f t="shared" si="540"/>
        <v>0</v>
      </c>
      <c r="N1577" s="49">
        <f t="shared" si="540"/>
        <v>0</v>
      </c>
      <c r="O1577" s="49">
        <f t="shared" si="540"/>
        <v>0</v>
      </c>
      <c r="P1577" s="49">
        <f t="shared" si="540"/>
        <v>0</v>
      </c>
      <c r="Q1577" s="49">
        <f t="shared" si="540"/>
        <v>0</v>
      </c>
      <c r="R1577" s="49">
        <f t="shared" si="540"/>
        <v>0</v>
      </c>
      <c r="S1577" s="49">
        <f t="shared" si="540"/>
        <v>0</v>
      </c>
      <c r="T1577" s="49">
        <f t="shared" si="540"/>
        <v>0</v>
      </c>
      <c r="U1577" s="49">
        <f t="shared" si="540"/>
        <v>0</v>
      </c>
      <c r="V1577" s="49">
        <f t="shared" si="541"/>
        <v>0</v>
      </c>
      <c r="W1577" s="49">
        <f t="shared" si="541"/>
        <v>0</v>
      </c>
      <c r="X1577" s="49">
        <f t="shared" si="541"/>
        <v>0</v>
      </c>
      <c r="Y1577" s="49">
        <f t="shared" si="541"/>
        <v>0</v>
      </c>
      <c r="Z1577" s="49">
        <f t="shared" si="541"/>
        <v>0</v>
      </c>
    </row>
    <row r="1578" spans="1:41" ht="30" customHeight="1">
      <c r="A1578" s="109"/>
      <c r="B1578" s="109"/>
      <c r="C1578" s="110"/>
      <c r="D1578" s="109"/>
      <c r="E1578" s="47" t="s">
        <v>25</v>
      </c>
      <c r="F1578" s="49">
        <f t="shared" si="540"/>
        <v>0</v>
      </c>
      <c r="G1578" s="49">
        <f t="shared" ref="G1578:Z1579" si="542">G957+G966+G975+G984+G993+G1002+G1011+G1020+G1029+G1038+G1047+G1056+G1065+G1074+G1083+G1092+G1101+G1110+G1119+G1128+G1137+G1146+G1155+G1164+G1173+G1182+G1191+G1200+G1209+G1218+G1227+G1236+G1245+G1254+G1263+G1272+G1281+G1290+G1299+G1308+G1317+G1326+G1335+G1344+G1353+G1362+G1371+G1380+G1389+G1398+G1407+G1416+G1425+G1434+G1443+G1452+G1461+G1470+G1479+G1488+G1497+G1506+G1515+G1524+G1533+G1551+G1560+G1569+G1542</f>
        <v>0</v>
      </c>
      <c r="H1578" s="49">
        <f t="shared" si="542"/>
        <v>0</v>
      </c>
      <c r="I1578" s="49">
        <f t="shared" si="542"/>
        <v>0</v>
      </c>
      <c r="J1578" s="49">
        <f t="shared" si="542"/>
        <v>0</v>
      </c>
      <c r="K1578" s="49">
        <f t="shared" si="542"/>
        <v>0</v>
      </c>
      <c r="L1578" s="49">
        <f t="shared" si="542"/>
        <v>0</v>
      </c>
      <c r="M1578" s="49">
        <f t="shared" si="542"/>
        <v>0</v>
      </c>
      <c r="N1578" s="49">
        <f t="shared" si="542"/>
        <v>0</v>
      </c>
      <c r="O1578" s="49">
        <f t="shared" si="542"/>
        <v>0</v>
      </c>
      <c r="P1578" s="49">
        <f t="shared" si="542"/>
        <v>0</v>
      </c>
      <c r="Q1578" s="49">
        <f t="shared" si="542"/>
        <v>0</v>
      </c>
      <c r="R1578" s="49">
        <f t="shared" si="542"/>
        <v>0</v>
      </c>
      <c r="S1578" s="49">
        <f t="shared" si="542"/>
        <v>0</v>
      </c>
      <c r="T1578" s="49">
        <f t="shared" si="542"/>
        <v>0</v>
      </c>
      <c r="U1578" s="49">
        <f t="shared" si="542"/>
        <v>0</v>
      </c>
      <c r="V1578" s="49">
        <f t="shared" si="542"/>
        <v>0</v>
      </c>
      <c r="W1578" s="49">
        <f t="shared" si="542"/>
        <v>0</v>
      </c>
      <c r="X1578" s="49">
        <f t="shared" si="542"/>
        <v>0</v>
      </c>
      <c r="Y1578" s="49">
        <f t="shared" si="542"/>
        <v>0</v>
      </c>
      <c r="Z1578" s="49">
        <f t="shared" si="542"/>
        <v>0</v>
      </c>
    </row>
    <row r="1579" spans="1:41" ht="30" customHeight="1">
      <c r="A1579" s="109"/>
      <c r="B1579" s="109"/>
      <c r="C1579" s="110"/>
      <c r="D1579" s="109"/>
      <c r="E1579" s="47" t="s">
        <v>26</v>
      </c>
      <c r="F1579" s="49">
        <f t="shared" si="540"/>
        <v>0</v>
      </c>
      <c r="G1579" s="49">
        <f t="shared" si="542"/>
        <v>0</v>
      </c>
      <c r="H1579" s="49">
        <f t="shared" si="542"/>
        <v>0</v>
      </c>
      <c r="I1579" s="49">
        <f t="shared" si="542"/>
        <v>0</v>
      </c>
      <c r="J1579" s="49">
        <f t="shared" si="542"/>
        <v>0</v>
      </c>
      <c r="K1579" s="49">
        <f t="shared" si="542"/>
        <v>0</v>
      </c>
      <c r="L1579" s="49">
        <f t="shared" si="542"/>
        <v>0</v>
      </c>
      <c r="M1579" s="49">
        <f t="shared" si="542"/>
        <v>0</v>
      </c>
      <c r="N1579" s="49">
        <f t="shared" si="542"/>
        <v>0</v>
      </c>
      <c r="O1579" s="49">
        <f t="shared" si="542"/>
        <v>0</v>
      </c>
      <c r="P1579" s="49">
        <f t="shared" si="542"/>
        <v>0</v>
      </c>
      <c r="Q1579" s="49">
        <f t="shared" si="542"/>
        <v>0</v>
      </c>
      <c r="R1579" s="49">
        <f t="shared" si="542"/>
        <v>0</v>
      </c>
      <c r="S1579" s="49">
        <f t="shared" si="542"/>
        <v>0</v>
      </c>
      <c r="T1579" s="49">
        <f t="shared" si="542"/>
        <v>0</v>
      </c>
      <c r="U1579" s="49">
        <f t="shared" si="542"/>
        <v>0</v>
      </c>
      <c r="V1579" s="49">
        <f t="shared" si="542"/>
        <v>0</v>
      </c>
      <c r="W1579" s="49">
        <f t="shared" si="542"/>
        <v>0</v>
      </c>
      <c r="X1579" s="49">
        <f t="shared" si="542"/>
        <v>0</v>
      </c>
      <c r="Y1579" s="49">
        <f t="shared" si="542"/>
        <v>0</v>
      </c>
      <c r="Z1579" s="49">
        <f t="shared" si="542"/>
        <v>0</v>
      </c>
    </row>
    <row r="1580" spans="1:41" ht="30" customHeight="1">
      <c r="A1580" s="109"/>
      <c r="B1580" s="109"/>
      <c r="C1580" s="110"/>
      <c r="D1580" s="111" t="s">
        <v>27</v>
      </c>
      <c r="E1580" s="111"/>
      <c r="F1580" s="39">
        <f>F1574+F1575+F1576+F1577+F1578+F1579</f>
        <v>282051535.87079996</v>
      </c>
      <c r="G1580" s="39">
        <f t="shared" ref="G1580:L1580" si="543">G1574+G1575+G1576+G1577+G1578+G1579</f>
        <v>81157638.149999991</v>
      </c>
      <c r="H1580" s="39">
        <f t="shared" si="543"/>
        <v>0</v>
      </c>
      <c r="I1580" s="39">
        <f t="shared" si="543"/>
        <v>138700000</v>
      </c>
      <c r="J1580" s="39">
        <f t="shared" si="543"/>
        <v>15069967.93</v>
      </c>
      <c r="K1580" s="39">
        <f t="shared" si="543"/>
        <v>300000</v>
      </c>
      <c r="L1580" s="39">
        <f t="shared" si="543"/>
        <v>34112734.445599996</v>
      </c>
      <c r="M1580" s="39">
        <f t="shared" ref="M1580:Z1580" si="544">M1574+M1575+M1576+M1577+M1578+M1579</f>
        <v>34112734.445599996</v>
      </c>
      <c r="N1580" s="39">
        <f t="shared" si="544"/>
        <v>3500000</v>
      </c>
      <c r="O1580" s="39">
        <f t="shared" si="544"/>
        <v>0</v>
      </c>
      <c r="P1580" s="39">
        <f t="shared" si="544"/>
        <v>0</v>
      </c>
      <c r="Q1580" s="39">
        <f t="shared" si="544"/>
        <v>12352871.781200003</v>
      </c>
      <c r="R1580" s="39">
        <f t="shared" si="544"/>
        <v>2750000</v>
      </c>
      <c r="S1580" s="39">
        <f t="shared" si="544"/>
        <v>658323.56999999995</v>
      </c>
      <c r="T1580" s="39">
        <f t="shared" si="544"/>
        <v>100000</v>
      </c>
      <c r="U1580" s="39">
        <f t="shared" si="544"/>
        <v>0</v>
      </c>
      <c r="V1580" s="39">
        <f t="shared" si="544"/>
        <v>0</v>
      </c>
      <c r="W1580" s="39">
        <f t="shared" si="544"/>
        <v>0</v>
      </c>
      <c r="X1580" s="39">
        <f t="shared" si="544"/>
        <v>0</v>
      </c>
      <c r="Y1580" s="39">
        <f t="shared" si="544"/>
        <v>0</v>
      </c>
      <c r="Z1580" s="39">
        <f t="shared" si="544"/>
        <v>0</v>
      </c>
      <c r="AN1580" s="6">
        <f>L1580-M1580</f>
        <v>0</v>
      </c>
      <c r="AO1580" s="14"/>
    </row>
    <row r="1581" spans="1:41" s="2" customFormat="1" ht="75" customHeight="1">
      <c r="A1581" s="109"/>
      <c r="B1581" s="109"/>
      <c r="C1581" s="110"/>
      <c r="D1581" s="111" t="s">
        <v>292</v>
      </c>
      <c r="E1581" s="111"/>
      <c r="F1581" s="41">
        <f>ROUND(F1580/C1574,2)</f>
        <v>935.99</v>
      </c>
      <c r="G1581" s="41">
        <f>ROUND(G1580/C1574,2)</f>
        <v>269.32</v>
      </c>
      <c r="H1581" s="41">
        <f>ROUND(H1580/C1574,2)</f>
        <v>0</v>
      </c>
      <c r="I1581" s="41">
        <f>ROUND(I1580/C1574,2)</f>
        <v>460.28</v>
      </c>
      <c r="J1581" s="41">
        <f>ROUND(J1580/C1574,2)</f>
        <v>50.01</v>
      </c>
      <c r="K1581" s="41">
        <f>ROUND(K1580/C1574,2)</f>
        <v>1</v>
      </c>
      <c r="L1581" s="41">
        <f>ROUND(L1580/C1574,2)</f>
        <v>113.2</v>
      </c>
      <c r="M1581" s="41">
        <f>ROUND(M1580/C1574,2)</f>
        <v>113.2</v>
      </c>
      <c r="N1581" s="41">
        <f>ROUND(N1580/C1574,2)</f>
        <v>11.61</v>
      </c>
      <c r="O1581" s="41">
        <f>ROUND(O1580/C1574,2)</f>
        <v>0</v>
      </c>
      <c r="P1581" s="41">
        <f>ROUND(P1580/C1574,2)</f>
        <v>0</v>
      </c>
      <c r="Q1581" s="41">
        <f>ROUND(Q1580/C1574,2)</f>
        <v>40.99</v>
      </c>
      <c r="R1581" s="41">
        <f>ROUND(R1580/C1574,2)</f>
        <v>9.1300000000000008</v>
      </c>
      <c r="S1581" s="41">
        <f>ROUND(S1580/C1574,2)</f>
        <v>2.1800000000000002</v>
      </c>
      <c r="T1581" s="41">
        <f>ROUND(T1580/C1574,2)</f>
        <v>0.33</v>
      </c>
      <c r="U1581" s="41">
        <f>ROUND(U1580/C1574,2)</f>
        <v>0</v>
      </c>
      <c r="V1581" s="41">
        <f>ROUND(V1580/C1574,2)</f>
        <v>0</v>
      </c>
      <c r="W1581" s="41">
        <f>ROUND(W1580/C1574,2)</f>
        <v>0</v>
      </c>
      <c r="X1581" s="41">
        <f>ROUND(X1580/C1574,2)</f>
        <v>0</v>
      </c>
      <c r="Y1581" s="41">
        <f>ROUND(Y1580/C1574,2)</f>
        <v>0</v>
      </c>
      <c r="Z1581" s="41">
        <f>ROUND(Z1580/C1574,2)</f>
        <v>0</v>
      </c>
      <c r="AC1581" s="8" t="b">
        <v>0</v>
      </c>
      <c r="AD1581" s="8" t="b">
        <v>0</v>
      </c>
      <c r="AE1581" s="8" t="b">
        <v>0</v>
      </c>
      <c r="AF1581" s="8" t="b">
        <v>0</v>
      </c>
      <c r="AG1581" s="8" t="b">
        <v>0</v>
      </c>
      <c r="AH1581" s="8" t="b">
        <v>0</v>
      </c>
      <c r="AI1581" s="8" t="b">
        <v>0</v>
      </c>
      <c r="AJ1581" s="8" t="b">
        <v>0</v>
      </c>
      <c r="AK1581" s="8" t="b">
        <v>0</v>
      </c>
      <c r="AL1581" s="8" t="b">
        <v>0</v>
      </c>
    </row>
    <row r="1582" spans="1:41" ht="90" customHeight="1">
      <c r="A1582" s="109"/>
      <c r="B1582" s="109"/>
      <c r="C1582" s="110"/>
      <c r="D1582" s="111" t="s">
        <v>293</v>
      </c>
      <c r="E1582" s="111"/>
      <c r="F1582" s="39" t="s">
        <v>28</v>
      </c>
      <c r="G1582" s="42">
        <f>IF(AC1582=FALSE,0,AC1582)</f>
        <v>0</v>
      </c>
      <c r="H1582" s="42" t="s">
        <v>28</v>
      </c>
      <c r="I1582" s="42">
        <f>IF(AD1582=FALSE,0,AD1582)</f>
        <v>0</v>
      </c>
      <c r="J1582" s="42">
        <f>IF(AE1582=FALSE,0,AE1582)</f>
        <v>0</v>
      </c>
      <c r="K1582" s="42" t="s">
        <v>28</v>
      </c>
      <c r="L1582" s="42">
        <f>IF(AF1582=FALSE,0,AF1582)</f>
        <v>0</v>
      </c>
      <c r="M1582" s="42" t="s">
        <v>28</v>
      </c>
      <c r="N1582" s="42" t="s">
        <v>28</v>
      </c>
      <c r="O1582" s="42" t="s">
        <v>28</v>
      </c>
      <c r="P1582" s="42" t="s">
        <v>28</v>
      </c>
      <c r="Q1582" s="42">
        <f>IF(AG1582=FALSE,0,AG1582)</f>
        <v>0</v>
      </c>
      <c r="R1582" s="42" t="s">
        <v>28</v>
      </c>
      <c r="S1582" s="42">
        <f>IF(AH1582=FALSE,0,AH1582)</f>
        <v>0</v>
      </c>
      <c r="T1582" s="42" t="s">
        <v>28</v>
      </c>
      <c r="U1582" s="42">
        <f>IF(AI1582=FALSE,0,AI1582)</f>
        <v>0</v>
      </c>
      <c r="V1582" s="42">
        <f>IF(AJ1582=FALSE,0,AJ1582)</f>
        <v>0</v>
      </c>
      <c r="W1582" s="42">
        <f>IF(AK1582=FALSE,0,AK1582)</f>
        <v>0</v>
      </c>
      <c r="X1582" s="42" t="s">
        <v>28</v>
      </c>
      <c r="Y1582" s="42">
        <f>IF(AL1582=FALSE,0,AL1582)</f>
        <v>0</v>
      </c>
      <c r="Z1582" s="42" t="s">
        <v>28</v>
      </c>
      <c r="AC1582" s="8" t="b">
        <v>0</v>
      </c>
      <c r="AD1582" s="8" t="b">
        <v>0</v>
      </c>
      <c r="AE1582" s="8" t="b">
        <v>0</v>
      </c>
      <c r="AF1582" s="8" t="b">
        <v>0</v>
      </c>
      <c r="AG1582" s="8" t="b">
        <v>0</v>
      </c>
      <c r="AH1582" s="8" t="b">
        <v>0</v>
      </c>
      <c r="AI1582" s="8" t="b">
        <v>0</v>
      </c>
      <c r="AJ1582" s="8" t="b">
        <v>0</v>
      </c>
      <c r="AK1582" s="8" t="b">
        <v>0</v>
      </c>
      <c r="AL1582" s="8" t="b">
        <v>0</v>
      </c>
    </row>
    <row r="1583" spans="1:41" ht="30" customHeight="1">
      <c r="A1583" s="144" t="s">
        <v>17</v>
      </c>
      <c r="B1583" s="109" t="s">
        <v>420</v>
      </c>
      <c r="C1583" s="110">
        <v>19054.27</v>
      </c>
      <c r="D1583" s="109" t="s">
        <v>19</v>
      </c>
      <c r="E1583" s="47" t="s">
        <v>20</v>
      </c>
      <c r="F1583" s="49">
        <v>1720710.83</v>
      </c>
      <c r="G1583" s="49">
        <f t="shared" ref="G1583:H1588" si="545">G1565</f>
        <v>0</v>
      </c>
      <c r="H1583" s="49">
        <f t="shared" si="545"/>
        <v>0</v>
      </c>
      <c r="I1583" s="49">
        <f>F1583</f>
        <v>1720710.83</v>
      </c>
      <c r="J1583" s="49">
        <f t="shared" ref="J1583:Z1583" si="546">J1565</f>
        <v>0</v>
      </c>
      <c r="K1583" s="49">
        <f t="shared" si="546"/>
        <v>0</v>
      </c>
      <c r="L1583" s="49">
        <f t="shared" si="546"/>
        <v>0</v>
      </c>
      <c r="M1583" s="49">
        <f t="shared" si="546"/>
        <v>0</v>
      </c>
      <c r="N1583" s="49">
        <f t="shared" si="546"/>
        <v>0</v>
      </c>
      <c r="O1583" s="49">
        <f t="shared" si="546"/>
        <v>0</v>
      </c>
      <c r="P1583" s="49">
        <f t="shared" si="546"/>
        <v>0</v>
      </c>
      <c r="Q1583" s="49">
        <f t="shared" si="546"/>
        <v>0</v>
      </c>
      <c r="R1583" s="49">
        <f t="shared" si="546"/>
        <v>0</v>
      </c>
      <c r="S1583" s="49">
        <f t="shared" si="546"/>
        <v>0</v>
      </c>
      <c r="T1583" s="49">
        <f t="shared" si="546"/>
        <v>0</v>
      </c>
      <c r="U1583" s="49">
        <f t="shared" si="546"/>
        <v>0</v>
      </c>
      <c r="V1583" s="49">
        <f t="shared" si="546"/>
        <v>0</v>
      </c>
      <c r="W1583" s="49">
        <f t="shared" si="546"/>
        <v>0</v>
      </c>
      <c r="X1583" s="49">
        <f t="shared" si="546"/>
        <v>0</v>
      </c>
      <c r="Y1583" s="49">
        <f t="shared" si="546"/>
        <v>0</v>
      </c>
      <c r="Z1583" s="49">
        <f t="shared" si="546"/>
        <v>0</v>
      </c>
      <c r="AC1583" s="8" t="e">
        <v>#REF!</v>
      </c>
      <c r="AD1583" s="8" t="e">
        <v>#REF!</v>
      </c>
      <c r="AE1583" s="8" t="e">
        <v>#REF!</v>
      </c>
      <c r="AF1583" s="8" t="e">
        <v>#REF!</v>
      </c>
      <c r="AG1583" s="8" t="e">
        <v>#REF!</v>
      </c>
      <c r="AH1583" s="8" t="e">
        <v>#REF!</v>
      </c>
      <c r="AI1583" s="8" t="e">
        <v>#REF!</v>
      </c>
      <c r="AJ1583" s="8" t="e">
        <v>#REF!</v>
      </c>
      <c r="AK1583" s="8" t="e">
        <v>#REF!</v>
      </c>
      <c r="AL1583" s="8" t="e">
        <v>#REF!</v>
      </c>
      <c r="AN1583" s="6">
        <f>L1583-M1583</f>
        <v>0</v>
      </c>
    </row>
    <row r="1584" spans="1:41" ht="60" customHeight="1">
      <c r="A1584" s="144"/>
      <c r="B1584" s="109"/>
      <c r="C1584" s="110"/>
      <c r="D1584" s="109"/>
      <c r="E1584" s="47" t="s">
        <v>21</v>
      </c>
      <c r="F1584" s="49">
        <f>F1566</f>
        <v>0</v>
      </c>
      <c r="G1584" s="49">
        <f t="shared" si="545"/>
        <v>0</v>
      </c>
      <c r="H1584" s="49">
        <f t="shared" si="545"/>
        <v>0</v>
      </c>
      <c r="I1584" s="49">
        <f>I1566</f>
        <v>0</v>
      </c>
      <c r="J1584" s="49">
        <f t="shared" ref="J1584:Z1584" si="547">J1566</f>
        <v>0</v>
      </c>
      <c r="K1584" s="49">
        <f t="shared" si="547"/>
        <v>0</v>
      </c>
      <c r="L1584" s="49">
        <f t="shared" si="547"/>
        <v>0</v>
      </c>
      <c r="M1584" s="49">
        <f t="shared" si="547"/>
        <v>0</v>
      </c>
      <c r="N1584" s="49">
        <f t="shared" si="547"/>
        <v>0</v>
      </c>
      <c r="O1584" s="49">
        <f t="shared" si="547"/>
        <v>0</v>
      </c>
      <c r="P1584" s="49">
        <f t="shared" si="547"/>
        <v>0</v>
      </c>
      <c r="Q1584" s="49">
        <f t="shared" si="547"/>
        <v>0</v>
      </c>
      <c r="R1584" s="49">
        <f t="shared" si="547"/>
        <v>0</v>
      </c>
      <c r="S1584" s="49">
        <f t="shared" si="547"/>
        <v>0</v>
      </c>
      <c r="T1584" s="49">
        <f t="shared" si="547"/>
        <v>0</v>
      </c>
      <c r="U1584" s="49">
        <f t="shared" si="547"/>
        <v>0</v>
      </c>
      <c r="V1584" s="49">
        <f t="shared" si="547"/>
        <v>0</v>
      </c>
      <c r="W1584" s="49">
        <f t="shared" si="547"/>
        <v>0</v>
      </c>
      <c r="X1584" s="49">
        <f t="shared" si="547"/>
        <v>0</v>
      </c>
      <c r="Y1584" s="49">
        <f t="shared" si="547"/>
        <v>0</v>
      </c>
      <c r="Z1584" s="49">
        <f t="shared" si="547"/>
        <v>0</v>
      </c>
      <c r="AC1584" s="8" t="e">
        <v>#REF!</v>
      </c>
      <c r="AD1584" s="8" t="e">
        <v>#REF!</v>
      </c>
      <c r="AE1584" s="8" t="e">
        <v>#REF!</v>
      </c>
      <c r="AF1584" s="8" t="e">
        <v>#REF!</v>
      </c>
      <c r="AG1584" s="8" t="e">
        <v>#REF!</v>
      </c>
      <c r="AH1584" s="8" t="e">
        <v>#REF!</v>
      </c>
      <c r="AI1584" s="8" t="e">
        <v>#REF!</v>
      </c>
      <c r="AJ1584" s="8" t="e">
        <v>#REF!</v>
      </c>
      <c r="AK1584" s="8" t="e">
        <v>#REF!</v>
      </c>
      <c r="AL1584" s="8" t="e">
        <v>#REF!</v>
      </c>
    </row>
    <row r="1585" spans="1:41" ht="120" customHeight="1">
      <c r="A1585" s="144"/>
      <c r="B1585" s="109"/>
      <c r="C1585" s="110"/>
      <c r="D1585" s="109" t="s">
        <v>22</v>
      </c>
      <c r="E1585" s="47" t="s">
        <v>23</v>
      </c>
      <c r="F1585" s="49">
        <f>F1567</f>
        <v>0</v>
      </c>
      <c r="G1585" s="49">
        <f t="shared" si="545"/>
        <v>0</v>
      </c>
      <c r="H1585" s="49">
        <f t="shared" si="545"/>
        <v>0</v>
      </c>
      <c r="I1585" s="49">
        <f>I1567</f>
        <v>0</v>
      </c>
      <c r="J1585" s="49">
        <f t="shared" ref="J1585:Z1585" si="548">J1567</f>
        <v>0</v>
      </c>
      <c r="K1585" s="49">
        <f t="shared" si="548"/>
        <v>0</v>
      </c>
      <c r="L1585" s="49">
        <f t="shared" si="548"/>
        <v>0</v>
      </c>
      <c r="M1585" s="49">
        <f t="shared" si="548"/>
        <v>0</v>
      </c>
      <c r="N1585" s="49">
        <f t="shared" si="548"/>
        <v>0</v>
      </c>
      <c r="O1585" s="49">
        <f t="shared" si="548"/>
        <v>0</v>
      </c>
      <c r="P1585" s="49">
        <f t="shared" si="548"/>
        <v>0</v>
      </c>
      <c r="Q1585" s="49">
        <f t="shared" si="548"/>
        <v>0</v>
      </c>
      <c r="R1585" s="49">
        <f t="shared" si="548"/>
        <v>0</v>
      </c>
      <c r="S1585" s="49">
        <f t="shared" si="548"/>
        <v>0</v>
      </c>
      <c r="T1585" s="49">
        <f t="shared" si="548"/>
        <v>0</v>
      </c>
      <c r="U1585" s="49">
        <f t="shared" si="548"/>
        <v>0</v>
      </c>
      <c r="V1585" s="49">
        <f t="shared" si="548"/>
        <v>0</v>
      </c>
      <c r="W1585" s="49">
        <f t="shared" si="548"/>
        <v>0</v>
      </c>
      <c r="X1585" s="49">
        <f t="shared" si="548"/>
        <v>0</v>
      </c>
      <c r="Y1585" s="49">
        <f t="shared" si="548"/>
        <v>0</v>
      </c>
      <c r="Z1585" s="49">
        <f t="shared" si="548"/>
        <v>0</v>
      </c>
    </row>
    <row r="1586" spans="1:41" ht="30" customHeight="1">
      <c r="A1586" s="144"/>
      <c r="B1586" s="109"/>
      <c r="C1586" s="110"/>
      <c r="D1586" s="109"/>
      <c r="E1586" s="47" t="s">
        <v>24</v>
      </c>
      <c r="F1586" s="49">
        <f>F1568</f>
        <v>0</v>
      </c>
      <c r="G1586" s="49">
        <f t="shared" si="545"/>
        <v>0</v>
      </c>
      <c r="H1586" s="49">
        <f t="shared" si="545"/>
        <v>0</v>
      </c>
      <c r="I1586" s="49">
        <f>I1568</f>
        <v>0</v>
      </c>
      <c r="J1586" s="49">
        <f t="shared" ref="J1586:Z1586" si="549">J1568</f>
        <v>0</v>
      </c>
      <c r="K1586" s="49">
        <f t="shared" si="549"/>
        <v>0</v>
      </c>
      <c r="L1586" s="49">
        <f t="shared" si="549"/>
        <v>0</v>
      </c>
      <c r="M1586" s="49">
        <f t="shared" si="549"/>
        <v>0</v>
      </c>
      <c r="N1586" s="49">
        <f t="shared" si="549"/>
        <v>0</v>
      </c>
      <c r="O1586" s="49">
        <f t="shared" si="549"/>
        <v>0</v>
      </c>
      <c r="P1586" s="49">
        <f t="shared" si="549"/>
        <v>0</v>
      </c>
      <c r="Q1586" s="49">
        <f t="shared" si="549"/>
        <v>0</v>
      </c>
      <c r="R1586" s="49">
        <f t="shared" si="549"/>
        <v>0</v>
      </c>
      <c r="S1586" s="49">
        <f t="shared" si="549"/>
        <v>0</v>
      </c>
      <c r="T1586" s="49">
        <f t="shared" si="549"/>
        <v>0</v>
      </c>
      <c r="U1586" s="49">
        <f t="shared" si="549"/>
        <v>0</v>
      </c>
      <c r="V1586" s="49">
        <f t="shared" si="549"/>
        <v>0</v>
      </c>
      <c r="W1586" s="49">
        <f t="shared" si="549"/>
        <v>0</v>
      </c>
      <c r="X1586" s="49">
        <f t="shared" si="549"/>
        <v>0</v>
      </c>
      <c r="Y1586" s="49">
        <f t="shared" si="549"/>
        <v>0</v>
      </c>
      <c r="Z1586" s="49">
        <f t="shared" si="549"/>
        <v>0</v>
      </c>
    </row>
    <row r="1587" spans="1:41" ht="30" customHeight="1">
      <c r="A1587" s="144"/>
      <c r="B1587" s="109"/>
      <c r="C1587" s="110"/>
      <c r="D1587" s="109"/>
      <c r="E1587" s="47" t="s">
        <v>25</v>
      </c>
      <c r="F1587" s="49">
        <f>F1569</f>
        <v>0</v>
      </c>
      <c r="G1587" s="49">
        <f t="shared" si="545"/>
        <v>0</v>
      </c>
      <c r="H1587" s="49">
        <f t="shared" si="545"/>
        <v>0</v>
      </c>
      <c r="I1587" s="49">
        <f>I1569</f>
        <v>0</v>
      </c>
      <c r="J1587" s="49">
        <f t="shared" ref="J1587:Z1587" si="550">J1569</f>
        <v>0</v>
      </c>
      <c r="K1587" s="49">
        <f t="shared" si="550"/>
        <v>0</v>
      </c>
      <c r="L1587" s="49">
        <f t="shared" si="550"/>
        <v>0</v>
      </c>
      <c r="M1587" s="49">
        <f t="shared" si="550"/>
        <v>0</v>
      </c>
      <c r="N1587" s="49">
        <f t="shared" si="550"/>
        <v>0</v>
      </c>
      <c r="O1587" s="49">
        <f t="shared" si="550"/>
        <v>0</v>
      </c>
      <c r="P1587" s="49">
        <f t="shared" si="550"/>
        <v>0</v>
      </c>
      <c r="Q1587" s="49">
        <f t="shared" si="550"/>
        <v>0</v>
      </c>
      <c r="R1587" s="49">
        <f t="shared" si="550"/>
        <v>0</v>
      </c>
      <c r="S1587" s="49">
        <f t="shared" si="550"/>
        <v>0</v>
      </c>
      <c r="T1587" s="49">
        <f t="shared" si="550"/>
        <v>0</v>
      </c>
      <c r="U1587" s="49">
        <f t="shared" si="550"/>
        <v>0</v>
      </c>
      <c r="V1587" s="49">
        <f t="shared" si="550"/>
        <v>0</v>
      </c>
      <c r="W1587" s="49">
        <f t="shared" si="550"/>
        <v>0</v>
      </c>
      <c r="X1587" s="49">
        <f t="shared" si="550"/>
        <v>0</v>
      </c>
      <c r="Y1587" s="49">
        <f t="shared" si="550"/>
        <v>0</v>
      </c>
      <c r="Z1587" s="49">
        <f t="shared" si="550"/>
        <v>0</v>
      </c>
    </row>
    <row r="1588" spans="1:41" ht="30" customHeight="1">
      <c r="A1588" s="144"/>
      <c r="B1588" s="109"/>
      <c r="C1588" s="110"/>
      <c r="D1588" s="109"/>
      <c r="E1588" s="47" t="s">
        <v>26</v>
      </c>
      <c r="F1588" s="49">
        <f>F1570</f>
        <v>0</v>
      </c>
      <c r="G1588" s="49">
        <f t="shared" si="545"/>
        <v>0</v>
      </c>
      <c r="H1588" s="49">
        <f t="shared" si="545"/>
        <v>0</v>
      </c>
      <c r="I1588" s="49">
        <f>I1570</f>
        <v>0</v>
      </c>
      <c r="J1588" s="49">
        <f t="shared" ref="J1588:Z1588" si="551">J1570</f>
        <v>0</v>
      </c>
      <c r="K1588" s="49">
        <f t="shared" si="551"/>
        <v>0</v>
      </c>
      <c r="L1588" s="49">
        <f t="shared" si="551"/>
        <v>0</v>
      </c>
      <c r="M1588" s="49">
        <f t="shared" si="551"/>
        <v>0</v>
      </c>
      <c r="N1588" s="49">
        <f t="shared" si="551"/>
        <v>0</v>
      </c>
      <c r="O1588" s="49">
        <f t="shared" si="551"/>
        <v>0</v>
      </c>
      <c r="P1588" s="49">
        <f t="shared" si="551"/>
        <v>0</v>
      </c>
      <c r="Q1588" s="49">
        <f t="shared" si="551"/>
        <v>0</v>
      </c>
      <c r="R1588" s="49">
        <f t="shared" si="551"/>
        <v>0</v>
      </c>
      <c r="S1588" s="49">
        <f t="shared" si="551"/>
        <v>0</v>
      </c>
      <c r="T1588" s="49">
        <f t="shared" si="551"/>
        <v>0</v>
      </c>
      <c r="U1588" s="49">
        <f t="shared" si="551"/>
        <v>0</v>
      </c>
      <c r="V1588" s="49">
        <f t="shared" si="551"/>
        <v>0</v>
      </c>
      <c r="W1588" s="49">
        <f t="shared" si="551"/>
        <v>0</v>
      </c>
      <c r="X1588" s="49">
        <f t="shared" si="551"/>
        <v>0</v>
      </c>
      <c r="Y1588" s="49">
        <f t="shared" si="551"/>
        <v>0</v>
      </c>
      <c r="Z1588" s="49">
        <f t="shared" si="551"/>
        <v>0</v>
      </c>
    </row>
    <row r="1589" spans="1:41" ht="30" customHeight="1">
      <c r="A1589" s="144"/>
      <c r="B1589" s="109"/>
      <c r="C1589" s="110"/>
      <c r="D1589" s="111" t="s">
        <v>27</v>
      </c>
      <c r="E1589" s="111"/>
      <c r="F1589" s="39">
        <f>F1583+F1584+F1585+F1586+F1587+F1588</f>
        <v>1720710.83</v>
      </c>
      <c r="G1589" s="39">
        <f t="shared" ref="G1589:Z1589" si="552">G1583+G1584+G1585+G1586+G1587+G1588</f>
        <v>0</v>
      </c>
      <c r="H1589" s="39">
        <f t="shared" si="552"/>
        <v>0</v>
      </c>
      <c r="I1589" s="39">
        <f t="shared" si="552"/>
        <v>1720710.83</v>
      </c>
      <c r="J1589" s="39">
        <f t="shared" si="552"/>
        <v>0</v>
      </c>
      <c r="K1589" s="39">
        <f t="shared" si="552"/>
        <v>0</v>
      </c>
      <c r="L1589" s="39">
        <f t="shared" si="552"/>
        <v>0</v>
      </c>
      <c r="M1589" s="39">
        <f t="shared" si="552"/>
        <v>0</v>
      </c>
      <c r="N1589" s="39">
        <f t="shared" si="552"/>
        <v>0</v>
      </c>
      <c r="O1589" s="39">
        <f t="shared" si="552"/>
        <v>0</v>
      </c>
      <c r="P1589" s="39">
        <f t="shared" si="552"/>
        <v>0</v>
      </c>
      <c r="Q1589" s="39">
        <f t="shared" si="552"/>
        <v>0</v>
      </c>
      <c r="R1589" s="39">
        <f t="shared" si="552"/>
        <v>0</v>
      </c>
      <c r="S1589" s="39">
        <f t="shared" si="552"/>
        <v>0</v>
      </c>
      <c r="T1589" s="39">
        <f t="shared" si="552"/>
        <v>0</v>
      </c>
      <c r="U1589" s="39">
        <f t="shared" si="552"/>
        <v>0</v>
      </c>
      <c r="V1589" s="39">
        <f t="shared" si="552"/>
        <v>0</v>
      </c>
      <c r="W1589" s="39">
        <f t="shared" si="552"/>
        <v>0</v>
      </c>
      <c r="X1589" s="39">
        <f t="shared" si="552"/>
        <v>0</v>
      </c>
      <c r="Y1589" s="39">
        <f t="shared" si="552"/>
        <v>0</v>
      </c>
      <c r="Z1589" s="39">
        <f t="shared" si="552"/>
        <v>0</v>
      </c>
      <c r="AN1589" s="6">
        <f>L1589-M1589</f>
        <v>0</v>
      </c>
      <c r="AO1589" s="14"/>
    </row>
    <row r="1590" spans="1:41" s="4" customFormat="1" ht="75" customHeight="1">
      <c r="A1590" s="144"/>
      <c r="B1590" s="109"/>
      <c r="C1590" s="110"/>
      <c r="D1590" s="127" t="s">
        <v>45</v>
      </c>
      <c r="E1590" s="128"/>
      <c r="F1590" s="41">
        <f>ROUND(F1589/C1583,2)</f>
        <v>90.31</v>
      </c>
      <c r="G1590" s="41">
        <f>ROUND(G1589/C1583,2)</f>
        <v>0</v>
      </c>
      <c r="H1590" s="41">
        <f>ROUND(H1589/C1583,2)</f>
        <v>0</v>
      </c>
      <c r="I1590" s="41">
        <f>ROUND(I1589/C1583,2)</f>
        <v>90.31</v>
      </c>
      <c r="J1590" s="41">
        <f>ROUND(J1589/C1583,2)</f>
        <v>0</v>
      </c>
      <c r="K1590" s="41">
        <f>ROUND(K1589/C1583,2)</f>
        <v>0</v>
      </c>
      <c r="L1590" s="41">
        <f>ROUND(L1589/C1583,2)</f>
        <v>0</v>
      </c>
      <c r="M1590" s="41">
        <f>ROUND(M1589/C1583,2)</f>
        <v>0</v>
      </c>
      <c r="N1590" s="41">
        <f>ROUND(N1589/C1583,2)</f>
        <v>0</v>
      </c>
      <c r="O1590" s="41">
        <f>ROUND(O1589/C1583,2)</f>
        <v>0</v>
      </c>
      <c r="P1590" s="41">
        <f>ROUND(P1589/C1583,2)</f>
        <v>0</v>
      </c>
      <c r="Q1590" s="41">
        <f>ROUND(Q1589/C1583,2)</f>
        <v>0</v>
      </c>
      <c r="R1590" s="41">
        <f>ROUND(R1589/C1583,2)</f>
        <v>0</v>
      </c>
      <c r="S1590" s="41">
        <f>ROUND(S1589/C1583,2)</f>
        <v>0</v>
      </c>
      <c r="T1590" s="41">
        <f>ROUND(T1589/C1583,2)</f>
        <v>0</v>
      </c>
      <c r="U1590" s="41">
        <f>ROUND(U1589/C1583,2)</f>
        <v>0</v>
      </c>
      <c r="V1590" s="41">
        <f>ROUND(V1589/C1583,2)</f>
        <v>0</v>
      </c>
      <c r="W1590" s="41">
        <f>ROUND(W1589/C1583,2)</f>
        <v>0</v>
      </c>
      <c r="X1590" s="41">
        <f>ROUND(X1589/C1583,2)</f>
        <v>0</v>
      </c>
      <c r="Y1590" s="41">
        <f>ROUND(Y1589/C1583,2)</f>
        <v>0</v>
      </c>
      <c r="Z1590" s="41">
        <f>ROUND(Z1589/C1583,2)</f>
        <v>0</v>
      </c>
      <c r="AA1590" s="2"/>
      <c r="AB1590" s="2"/>
      <c r="AC1590" s="8" t="b">
        <v>0</v>
      </c>
      <c r="AD1590" s="8" t="b">
        <v>0</v>
      </c>
      <c r="AE1590" s="8" t="b">
        <v>0</v>
      </c>
      <c r="AF1590" s="8" t="b">
        <v>0</v>
      </c>
      <c r="AG1590" s="8" t="b">
        <v>0</v>
      </c>
      <c r="AH1590" s="8" t="b">
        <v>0</v>
      </c>
      <c r="AI1590" s="8" t="b">
        <v>0</v>
      </c>
      <c r="AJ1590" s="8" t="b">
        <v>0</v>
      </c>
      <c r="AK1590" s="8" t="b">
        <v>0</v>
      </c>
      <c r="AL1590" s="8" t="b">
        <v>0</v>
      </c>
    </row>
    <row r="1591" spans="1:41" ht="90" customHeight="1">
      <c r="A1591" s="144"/>
      <c r="B1591" s="109"/>
      <c r="C1591" s="110"/>
      <c r="D1591" s="127" t="s">
        <v>46</v>
      </c>
      <c r="E1591" s="128"/>
      <c r="F1591" s="39" t="s">
        <v>28</v>
      </c>
      <c r="G1591" s="42">
        <f>IF(AC1591=FALSE,0,AC1591)</f>
        <v>0</v>
      </c>
      <c r="H1591" s="42" t="s">
        <v>28</v>
      </c>
      <c r="I1591" s="42">
        <v>1593.66</v>
      </c>
      <c r="J1591" s="42">
        <f>IF(AE1591=FALSE,0,AE1591)</f>
        <v>0</v>
      </c>
      <c r="K1591" s="42" t="s">
        <v>28</v>
      </c>
      <c r="L1591" s="42">
        <f>IF(AF1591=FALSE,0,AF1591)</f>
        <v>0</v>
      </c>
      <c r="M1591" s="42" t="s">
        <v>28</v>
      </c>
      <c r="N1591" s="42" t="s">
        <v>28</v>
      </c>
      <c r="O1591" s="42" t="s">
        <v>28</v>
      </c>
      <c r="P1591" s="42" t="s">
        <v>28</v>
      </c>
      <c r="Q1591" s="42">
        <f>IF(AG1591=FALSE,0,AG1591)</f>
        <v>0</v>
      </c>
      <c r="R1591" s="42" t="s">
        <v>28</v>
      </c>
      <c r="S1591" s="42">
        <f>IF(AH1591=FALSE,0,AH1591)</f>
        <v>0</v>
      </c>
      <c r="T1591" s="42" t="s">
        <v>28</v>
      </c>
      <c r="U1591" s="42">
        <f>IF(AI1591=FALSE,0,AI1591)</f>
        <v>0</v>
      </c>
      <c r="V1591" s="42">
        <f>IF(AJ1591=FALSE,0,AJ1591)</f>
        <v>0</v>
      </c>
      <c r="W1591" s="42">
        <f>IF(AK1591=FALSE,0,AK1591)</f>
        <v>0</v>
      </c>
      <c r="X1591" s="42" t="s">
        <v>28</v>
      </c>
      <c r="Y1591" s="42">
        <f>IF(AL1591=FALSE,0,AL1591)</f>
        <v>0</v>
      </c>
      <c r="Z1591" s="42" t="s">
        <v>28</v>
      </c>
      <c r="AC1591" s="8" t="b">
        <v>0</v>
      </c>
      <c r="AD1591" s="8" t="b">
        <v>0</v>
      </c>
      <c r="AE1591" s="8" t="b">
        <v>0</v>
      </c>
      <c r="AF1591" s="8" t="b">
        <v>0</v>
      </c>
      <c r="AG1591" s="8" t="b">
        <v>0</v>
      </c>
      <c r="AH1591" s="8" t="b">
        <v>0</v>
      </c>
      <c r="AI1591" s="8" t="b">
        <v>0</v>
      </c>
      <c r="AJ1591" s="8" t="b">
        <v>0</v>
      </c>
      <c r="AK1591" s="8" t="b">
        <v>0</v>
      </c>
      <c r="AL1591" s="8" t="b">
        <v>0</v>
      </c>
    </row>
    <row r="1592" spans="1:41" ht="30" customHeight="1">
      <c r="A1592" s="109"/>
      <c r="B1592" s="109" t="s">
        <v>421</v>
      </c>
      <c r="C1592" s="110">
        <f>C1583</f>
        <v>19054.27</v>
      </c>
      <c r="D1592" s="109" t="s">
        <v>19</v>
      </c>
      <c r="E1592" s="47" t="s">
        <v>20</v>
      </c>
      <c r="F1592" s="49">
        <v>1720710.83</v>
      </c>
      <c r="G1592" s="49">
        <v>0</v>
      </c>
      <c r="H1592" s="49">
        <f t="shared" ref="H1592:Z1592" si="553">H971+H980+H989+H998+H1007+H1016+H1025+H1034+H1043+H1052+H1061+H1070+H1079+H1088+H1097+H1106+H1115+H1124+H1133+H1142+H1151+H1160+H1169+H1178+H1187+H1196+H1205+H1214+H1223+H1232+H1241+H1250+H1259+H1268+H1277+H1286+H1295+H1304+H1313+H1322+H1331+H1340+H1349+H1358+H1367+H1376+H1385+H1394+H1403+H1412+H1421+H1430+H1439+H1448+H1457+H1466+H1475+H1484+H1493+H1502+H1511+H1520+H1529+H1538+H1547+H1565+H1574+H1583+H1556</f>
        <v>0</v>
      </c>
      <c r="I1592" s="49">
        <f t="shared" si="553"/>
        <v>1720710.83</v>
      </c>
      <c r="J1592" s="49">
        <v>0</v>
      </c>
      <c r="K1592" s="49">
        <v>0</v>
      </c>
      <c r="L1592" s="49">
        <v>0</v>
      </c>
      <c r="M1592" s="49">
        <v>0</v>
      </c>
      <c r="N1592" s="49">
        <v>0</v>
      </c>
      <c r="O1592" s="49">
        <v>0</v>
      </c>
      <c r="P1592" s="49">
        <v>0</v>
      </c>
      <c r="Q1592" s="49">
        <v>0</v>
      </c>
      <c r="R1592" s="49">
        <v>0</v>
      </c>
      <c r="S1592" s="49">
        <v>0</v>
      </c>
      <c r="T1592" s="49">
        <v>0</v>
      </c>
      <c r="U1592" s="49">
        <v>0</v>
      </c>
      <c r="V1592" s="49">
        <v>0</v>
      </c>
      <c r="W1592" s="49">
        <f t="shared" si="553"/>
        <v>0</v>
      </c>
      <c r="X1592" s="49">
        <f t="shared" si="553"/>
        <v>0</v>
      </c>
      <c r="Y1592" s="49">
        <f t="shared" si="553"/>
        <v>0</v>
      </c>
      <c r="Z1592" s="49">
        <f t="shared" si="553"/>
        <v>0</v>
      </c>
      <c r="AC1592" s="2" t="e">
        <v>#REF!</v>
      </c>
      <c r="AD1592" s="2" t="e">
        <v>#REF!</v>
      </c>
      <c r="AE1592" s="2" t="e">
        <v>#REF!</v>
      </c>
      <c r="AF1592" s="2" t="e">
        <v>#REF!</v>
      </c>
      <c r="AG1592" s="2" t="e">
        <v>#REF!</v>
      </c>
      <c r="AH1592" s="2" t="e">
        <v>#REF!</v>
      </c>
      <c r="AI1592" s="2" t="e">
        <v>#REF!</v>
      </c>
      <c r="AJ1592" s="2" t="e">
        <v>#REF!</v>
      </c>
      <c r="AK1592" s="2" t="e">
        <v>#REF!</v>
      </c>
      <c r="AL1592" s="2" t="e">
        <v>#REF!</v>
      </c>
      <c r="AN1592" s="6">
        <f>L1592-M1592</f>
        <v>0</v>
      </c>
    </row>
    <row r="1593" spans="1:41" ht="60" customHeight="1">
      <c r="A1593" s="109"/>
      <c r="B1593" s="109"/>
      <c r="C1593" s="110"/>
      <c r="D1593" s="109"/>
      <c r="E1593" s="47" t="s">
        <v>21</v>
      </c>
      <c r="F1593" s="49">
        <v>0</v>
      </c>
      <c r="G1593" s="49">
        <f t="shared" ref="G1593:Z1593" si="554">G972+G981+G990+G999+G1008+G1017+G1026+G1035+G1044+G1053+G1062+G1071+G1080+G1089+G1098+G1107+G1116+G1125+G1134+G1143+G1152+G1161+G1170+G1179+G1188+G1197+G1206+G1215+G1224+G1233+G1242+G1251+G1260+G1269+G1278+G1287+G1296+G1305+G1314+G1323+G1332+G1341+G1350+G1359+G1368+G1377+G1386+G1395+G1404+G1413+G1422+G1431+G1440+G1449+G1458+G1467+G1476+G1485+G1494+G1503+G1512+G1521+G1530+G1539+G1548+G1566+G1575+G1584+G1557</f>
        <v>0</v>
      </c>
      <c r="H1593" s="49">
        <f t="shared" si="554"/>
        <v>0</v>
      </c>
      <c r="I1593" s="49">
        <v>0</v>
      </c>
      <c r="J1593" s="49">
        <f t="shared" si="554"/>
        <v>0</v>
      </c>
      <c r="K1593" s="49">
        <f t="shared" si="554"/>
        <v>0</v>
      </c>
      <c r="L1593" s="49">
        <f t="shared" si="554"/>
        <v>0</v>
      </c>
      <c r="M1593" s="49">
        <f t="shared" si="554"/>
        <v>0</v>
      </c>
      <c r="N1593" s="49">
        <f t="shared" si="554"/>
        <v>0</v>
      </c>
      <c r="O1593" s="49">
        <f t="shared" si="554"/>
        <v>0</v>
      </c>
      <c r="P1593" s="49">
        <f t="shared" si="554"/>
        <v>0</v>
      </c>
      <c r="Q1593" s="49">
        <f t="shared" si="554"/>
        <v>0</v>
      </c>
      <c r="R1593" s="49">
        <f t="shared" si="554"/>
        <v>0</v>
      </c>
      <c r="S1593" s="49">
        <f t="shared" si="554"/>
        <v>0</v>
      </c>
      <c r="T1593" s="49">
        <f t="shared" si="554"/>
        <v>0</v>
      </c>
      <c r="U1593" s="49">
        <f t="shared" si="554"/>
        <v>0</v>
      </c>
      <c r="V1593" s="49">
        <f t="shared" si="554"/>
        <v>0</v>
      </c>
      <c r="W1593" s="49">
        <f t="shared" si="554"/>
        <v>0</v>
      </c>
      <c r="X1593" s="49">
        <f t="shared" si="554"/>
        <v>0</v>
      </c>
      <c r="Y1593" s="49">
        <f t="shared" si="554"/>
        <v>0</v>
      </c>
      <c r="Z1593" s="49">
        <f t="shared" si="554"/>
        <v>0</v>
      </c>
      <c r="AC1593" s="2" t="e">
        <v>#REF!</v>
      </c>
      <c r="AD1593" s="2" t="e">
        <v>#REF!</v>
      </c>
      <c r="AE1593" s="2" t="e">
        <v>#REF!</v>
      </c>
      <c r="AF1593" s="2" t="e">
        <v>#REF!</v>
      </c>
      <c r="AG1593" s="2" t="e">
        <v>#REF!</v>
      </c>
      <c r="AH1593" s="2" t="e">
        <v>#REF!</v>
      </c>
      <c r="AI1593" s="2" t="e">
        <v>#REF!</v>
      </c>
      <c r="AJ1593" s="2" t="e">
        <v>#REF!</v>
      </c>
      <c r="AK1593" s="2" t="e">
        <v>#REF!</v>
      </c>
      <c r="AL1593" s="2" t="e">
        <v>#REF!</v>
      </c>
    </row>
    <row r="1594" spans="1:41" ht="120" customHeight="1">
      <c r="A1594" s="109"/>
      <c r="B1594" s="109"/>
      <c r="C1594" s="110"/>
      <c r="D1594" s="109" t="s">
        <v>22</v>
      </c>
      <c r="E1594" s="47" t="s">
        <v>23</v>
      </c>
      <c r="F1594" s="49">
        <v>0</v>
      </c>
      <c r="G1594" s="49">
        <f t="shared" ref="G1594:Z1594" si="555">G973+G982+G991+G1000+G1009+G1018+G1027+G1036+G1045+G1054+G1063+G1072+G1081+G1090+G1099+G1108+G1117+G1126+G1135+G1144+G1153+G1162+G1171+G1180+G1189+G1198+G1207+G1216+G1225+G1234+G1243+G1252+G1261+G1270+G1279+G1288+G1297+G1306+G1315+G1324+G1333+G1342+G1351+G1360+G1369+G1378+G1387+G1396+G1405+G1414+G1423+G1432+G1441+G1450+G1459+G1468+G1477+G1486+G1495+G1504+G1513+G1522+G1531+G1540+G1549+G1567+G1576+G1585+G1558</f>
        <v>0</v>
      </c>
      <c r="H1594" s="49">
        <f t="shared" si="555"/>
        <v>0</v>
      </c>
      <c r="I1594" s="49">
        <v>0</v>
      </c>
      <c r="J1594" s="49">
        <f t="shared" si="555"/>
        <v>0</v>
      </c>
      <c r="K1594" s="49">
        <f t="shared" si="555"/>
        <v>0</v>
      </c>
      <c r="L1594" s="49">
        <f t="shared" si="555"/>
        <v>0</v>
      </c>
      <c r="M1594" s="49">
        <f t="shared" si="555"/>
        <v>0</v>
      </c>
      <c r="N1594" s="49">
        <f t="shared" si="555"/>
        <v>0</v>
      </c>
      <c r="O1594" s="49">
        <f t="shared" si="555"/>
        <v>0</v>
      </c>
      <c r="P1594" s="49">
        <f t="shared" si="555"/>
        <v>0</v>
      </c>
      <c r="Q1594" s="49">
        <f t="shared" si="555"/>
        <v>0</v>
      </c>
      <c r="R1594" s="49">
        <f t="shared" si="555"/>
        <v>0</v>
      </c>
      <c r="S1594" s="49">
        <f t="shared" si="555"/>
        <v>0</v>
      </c>
      <c r="T1594" s="49">
        <f t="shared" si="555"/>
        <v>0</v>
      </c>
      <c r="U1594" s="49">
        <f t="shared" si="555"/>
        <v>0</v>
      </c>
      <c r="V1594" s="49">
        <f t="shared" si="555"/>
        <v>0</v>
      </c>
      <c r="W1594" s="49">
        <f t="shared" si="555"/>
        <v>0</v>
      </c>
      <c r="X1594" s="49">
        <f t="shared" si="555"/>
        <v>0</v>
      </c>
      <c r="Y1594" s="49">
        <f t="shared" si="555"/>
        <v>0</v>
      </c>
      <c r="Z1594" s="49">
        <f t="shared" si="555"/>
        <v>0</v>
      </c>
    </row>
    <row r="1595" spans="1:41" ht="30" customHeight="1">
      <c r="A1595" s="109"/>
      <c r="B1595" s="109"/>
      <c r="C1595" s="110"/>
      <c r="D1595" s="109"/>
      <c r="E1595" s="47" t="s">
        <v>24</v>
      </c>
      <c r="F1595" s="49">
        <v>0</v>
      </c>
      <c r="G1595" s="49">
        <f t="shared" ref="G1595:Z1595" si="556">G974+G983+G992+G1001+G1010+G1019+G1028+G1037+G1046+G1055+G1064+G1073+G1082+G1091+G1100+G1109+G1118+G1127+G1136+G1145+G1154+G1163+G1172+G1181+G1190+G1199+G1208+G1217+G1226+G1235+G1244+G1253+G1262+G1271+G1280+G1289+G1298+G1307+G1316+G1325+G1334+G1343+G1352+G1361+G1370+G1379+G1388+G1397+G1406+G1415+G1424+G1433+G1442+G1451+G1460+G1469+G1478+G1487+G1496+G1505+G1514+G1523+G1532+G1541+G1550+G1568+G1577+G1586+G1559</f>
        <v>0</v>
      </c>
      <c r="H1595" s="49">
        <f t="shared" si="556"/>
        <v>0</v>
      </c>
      <c r="I1595" s="49">
        <v>0</v>
      </c>
      <c r="J1595" s="49">
        <f t="shared" si="556"/>
        <v>0</v>
      </c>
      <c r="K1595" s="49">
        <f t="shared" si="556"/>
        <v>0</v>
      </c>
      <c r="L1595" s="49">
        <f t="shared" si="556"/>
        <v>0</v>
      </c>
      <c r="M1595" s="49">
        <f t="shared" si="556"/>
        <v>0</v>
      </c>
      <c r="N1595" s="49">
        <f t="shared" si="556"/>
        <v>0</v>
      </c>
      <c r="O1595" s="49">
        <f t="shared" si="556"/>
        <v>0</v>
      </c>
      <c r="P1595" s="49">
        <f t="shared" si="556"/>
        <v>0</v>
      </c>
      <c r="Q1595" s="49">
        <f t="shared" si="556"/>
        <v>0</v>
      </c>
      <c r="R1595" s="49">
        <f t="shared" si="556"/>
        <v>0</v>
      </c>
      <c r="S1595" s="49">
        <f t="shared" si="556"/>
        <v>0</v>
      </c>
      <c r="T1595" s="49">
        <f t="shared" si="556"/>
        <v>0</v>
      </c>
      <c r="U1595" s="49">
        <f t="shared" si="556"/>
        <v>0</v>
      </c>
      <c r="V1595" s="49">
        <f t="shared" si="556"/>
        <v>0</v>
      </c>
      <c r="W1595" s="49">
        <f t="shared" si="556"/>
        <v>0</v>
      </c>
      <c r="X1595" s="49">
        <f t="shared" si="556"/>
        <v>0</v>
      </c>
      <c r="Y1595" s="49">
        <f t="shared" si="556"/>
        <v>0</v>
      </c>
      <c r="Z1595" s="49">
        <f t="shared" si="556"/>
        <v>0</v>
      </c>
    </row>
    <row r="1596" spans="1:41" ht="30" customHeight="1">
      <c r="A1596" s="109"/>
      <c r="B1596" s="109"/>
      <c r="C1596" s="110"/>
      <c r="D1596" s="109"/>
      <c r="E1596" s="47" t="s">
        <v>25</v>
      </c>
      <c r="F1596" s="49">
        <f t="shared" ref="F1596:Z1596" si="557">F975+F984+F993+F1002+F1011+F1020+F1029+F1038+F1047+F1056+F1065+F1074+F1083+F1092+F1101+F1110+F1119+F1128+F1137+F1146+F1155+F1164+F1173+F1182+F1191+F1200+F1209+F1218+F1227+F1236+F1245+F1254+F1263+F1272+F1281+F1290+F1299+F1308+F1317+F1326+F1335+F1344+F1353+F1362+F1371+F1380+F1389+F1398+F1407+F1416+F1425+F1434+F1443+F1452+F1461+F1470+F1479+F1488+F1497+F1506+F1515+F1524+F1533+F1542+F1551+F1569+F1578+F1587+F1560</f>
        <v>0</v>
      </c>
      <c r="G1596" s="49">
        <f t="shared" si="557"/>
        <v>0</v>
      </c>
      <c r="H1596" s="49">
        <f t="shared" si="557"/>
        <v>0</v>
      </c>
      <c r="I1596" s="49">
        <f t="shared" si="557"/>
        <v>0</v>
      </c>
      <c r="J1596" s="49">
        <f t="shared" si="557"/>
        <v>0</v>
      </c>
      <c r="K1596" s="49">
        <f t="shared" si="557"/>
        <v>0</v>
      </c>
      <c r="L1596" s="49">
        <f t="shared" si="557"/>
        <v>0</v>
      </c>
      <c r="M1596" s="49">
        <f t="shared" si="557"/>
        <v>0</v>
      </c>
      <c r="N1596" s="49">
        <f t="shared" si="557"/>
        <v>0</v>
      </c>
      <c r="O1596" s="49">
        <f t="shared" si="557"/>
        <v>0</v>
      </c>
      <c r="P1596" s="49">
        <f t="shared" si="557"/>
        <v>0</v>
      </c>
      <c r="Q1596" s="49">
        <f t="shared" si="557"/>
        <v>0</v>
      </c>
      <c r="R1596" s="49">
        <f t="shared" si="557"/>
        <v>0</v>
      </c>
      <c r="S1596" s="49">
        <f t="shared" si="557"/>
        <v>0</v>
      </c>
      <c r="T1596" s="49">
        <f t="shared" si="557"/>
        <v>0</v>
      </c>
      <c r="U1596" s="49">
        <f t="shared" si="557"/>
        <v>0</v>
      </c>
      <c r="V1596" s="49">
        <f t="shared" si="557"/>
        <v>0</v>
      </c>
      <c r="W1596" s="49">
        <f t="shared" si="557"/>
        <v>0</v>
      </c>
      <c r="X1596" s="49">
        <f t="shared" si="557"/>
        <v>0</v>
      </c>
      <c r="Y1596" s="49">
        <f t="shared" si="557"/>
        <v>0</v>
      </c>
      <c r="Z1596" s="49">
        <f t="shared" si="557"/>
        <v>0</v>
      </c>
    </row>
    <row r="1597" spans="1:41" ht="30" customHeight="1">
      <c r="A1597" s="109"/>
      <c r="B1597" s="109"/>
      <c r="C1597" s="110"/>
      <c r="D1597" s="109"/>
      <c r="E1597" s="47" t="s">
        <v>26</v>
      </c>
      <c r="F1597" s="49">
        <f t="shared" ref="F1597:Z1597" si="558">F976+F985+F994+F1003+F1012+F1021+F1030+F1039+F1048+F1057+F1066+F1075+F1084+F1093+F1102+F1111+F1120+F1129+F1138+F1147+F1156+F1165+F1174+F1183+F1192+F1201+F1210+F1219+F1228+F1237+F1246+F1255+F1264+F1273+F1282+F1291+F1300+F1309+F1318+F1327+F1336+F1345+F1354+F1363+F1372+F1381+F1390+F1399+F1408+F1417+F1426+F1435+F1444+F1453+F1462+F1471+F1480+F1489+F1498+F1507+F1516+F1525+F1534+F1543+F1552+F1570+F1579+F1588+F1561</f>
        <v>0</v>
      </c>
      <c r="G1597" s="49">
        <f t="shared" si="558"/>
        <v>0</v>
      </c>
      <c r="H1597" s="49">
        <f t="shared" si="558"/>
        <v>0</v>
      </c>
      <c r="I1597" s="49">
        <f t="shared" si="558"/>
        <v>0</v>
      </c>
      <c r="J1597" s="49">
        <f t="shared" si="558"/>
        <v>0</v>
      </c>
      <c r="K1597" s="49">
        <f t="shared" si="558"/>
        <v>0</v>
      </c>
      <c r="L1597" s="49">
        <f t="shared" si="558"/>
        <v>0</v>
      </c>
      <c r="M1597" s="49">
        <f t="shared" si="558"/>
        <v>0</v>
      </c>
      <c r="N1597" s="49">
        <f t="shared" si="558"/>
        <v>0</v>
      </c>
      <c r="O1597" s="49">
        <f t="shared" si="558"/>
        <v>0</v>
      </c>
      <c r="P1597" s="49">
        <f t="shared" si="558"/>
        <v>0</v>
      </c>
      <c r="Q1597" s="49">
        <f t="shared" si="558"/>
        <v>0</v>
      </c>
      <c r="R1597" s="49">
        <f t="shared" si="558"/>
        <v>0</v>
      </c>
      <c r="S1597" s="49">
        <f t="shared" si="558"/>
        <v>0</v>
      </c>
      <c r="T1597" s="49">
        <f t="shared" si="558"/>
        <v>0</v>
      </c>
      <c r="U1597" s="49">
        <f t="shared" si="558"/>
        <v>0</v>
      </c>
      <c r="V1597" s="49">
        <f t="shared" si="558"/>
        <v>0</v>
      </c>
      <c r="W1597" s="49">
        <f t="shared" si="558"/>
        <v>0</v>
      </c>
      <c r="X1597" s="49">
        <f t="shared" si="558"/>
        <v>0</v>
      </c>
      <c r="Y1597" s="49">
        <f t="shared" si="558"/>
        <v>0</v>
      </c>
      <c r="Z1597" s="49">
        <f t="shared" si="558"/>
        <v>0</v>
      </c>
    </row>
    <row r="1598" spans="1:41" ht="30" customHeight="1">
      <c r="A1598" s="109"/>
      <c r="B1598" s="109"/>
      <c r="C1598" s="110"/>
      <c r="D1598" s="111" t="s">
        <v>27</v>
      </c>
      <c r="E1598" s="111"/>
      <c r="F1598" s="39">
        <f>F1592+F1593+F1594+F1595+F1596+F1597</f>
        <v>1720710.83</v>
      </c>
      <c r="G1598" s="39">
        <f t="shared" ref="G1598:Z1598" si="559">G1592+G1593+G1594+G1595+G1596+G1597</f>
        <v>0</v>
      </c>
      <c r="H1598" s="39">
        <f t="shared" si="559"/>
        <v>0</v>
      </c>
      <c r="I1598" s="39">
        <f t="shared" si="559"/>
        <v>1720710.83</v>
      </c>
      <c r="J1598" s="39">
        <f t="shared" si="559"/>
        <v>0</v>
      </c>
      <c r="K1598" s="39">
        <f t="shared" si="559"/>
        <v>0</v>
      </c>
      <c r="L1598" s="39">
        <f t="shared" si="559"/>
        <v>0</v>
      </c>
      <c r="M1598" s="39">
        <f t="shared" si="559"/>
        <v>0</v>
      </c>
      <c r="N1598" s="39">
        <f t="shared" si="559"/>
        <v>0</v>
      </c>
      <c r="O1598" s="39">
        <f t="shared" si="559"/>
        <v>0</v>
      </c>
      <c r="P1598" s="39">
        <f t="shared" si="559"/>
        <v>0</v>
      </c>
      <c r="Q1598" s="39">
        <f t="shared" si="559"/>
        <v>0</v>
      </c>
      <c r="R1598" s="39">
        <f t="shared" si="559"/>
        <v>0</v>
      </c>
      <c r="S1598" s="39">
        <f t="shared" si="559"/>
        <v>0</v>
      </c>
      <c r="T1598" s="39">
        <f t="shared" si="559"/>
        <v>0</v>
      </c>
      <c r="U1598" s="39">
        <f t="shared" si="559"/>
        <v>0</v>
      </c>
      <c r="V1598" s="39">
        <f t="shared" si="559"/>
        <v>0</v>
      </c>
      <c r="W1598" s="39">
        <f t="shared" si="559"/>
        <v>0</v>
      </c>
      <c r="X1598" s="39">
        <f t="shared" si="559"/>
        <v>0</v>
      </c>
      <c r="Y1598" s="39">
        <f t="shared" si="559"/>
        <v>0</v>
      </c>
      <c r="Z1598" s="39">
        <f t="shared" si="559"/>
        <v>0</v>
      </c>
      <c r="AN1598" s="6">
        <f>L1598-M1598</f>
        <v>0</v>
      </c>
      <c r="AO1598" s="14"/>
    </row>
    <row r="1599" spans="1:41" s="2" customFormat="1" ht="75" customHeight="1">
      <c r="A1599" s="109"/>
      <c r="B1599" s="109"/>
      <c r="C1599" s="110"/>
      <c r="D1599" s="111" t="s">
        <v>292</v>
      </c>
      <c r="E1599" s="111"/>
      <c r="F1599" s="41">
        <f>ROUND(F1598/C1592,2)</f>
        <v>90.31</v>
      </c>
      <c r="G1599" s="41">
        <f>ROUND(G1598/C1592,2)</f>
        <v>0</v>
      </c>
      <c r="H1599" s="41">
        <f>ROUND(H1598/C1592,2)</f>
        <v>0</v>
      </c>
      <c r="I1599" s="41">
        <f>ROUND(I1598/C1592,2)</f>
        <v>90.31</v>
      </c>
      <c r="J1599" s="41">
        <f>ROUND(J1598/C1592,2)</f>
        <v>0</v>
      </c>
      <c r="K1599" s="41">
        <f>ROUND(K1598/C1592,2)</f>
        <v>0</v>
      </c>
      <c r="L1599" s="41">
        <f>ROUND(L1598/C1592,2)</f>
        <v>0</v>
      </c>
      <c r="M1599" s="41">
        <f>ROUND(M1598/C1592,2)</f>
        <v>0</v>
      </c>
      <c r="N1599" s="41">
        <f>ROUND(N1598/C1592,2)</f>
        <v>0</v>
      </c>
      <c r="O1599" s="41">
        <f>ROUND(O1598/C1592,2)</f>
        <v>0</v>
      </c>
      <c r="P1599" s="41">
        <f>ROUND(P1598/C1592,2)</f>
        <v>0</v>
      </c>
      <c r="Q1599" s="41">
        <f>ROUND(Q1598/C1592,2)</f>
        <v>0</v>
      </c>
      <c r="R1599" s="41">
        <f>ROUND(R1598/C1592,2)</f>
        <v>0</v>
      </c>
      <c r="S1599" s="41">
        <f>ROUND(S1598/C1592,2)</f>
        <v>0</v>
      </c>
      <c r="T1599" s="41">
        <f>ROUND(T1598/C1592,2)</f>
        <v>0</v>
      </c>
      <c r="U1599" s="41">
        <f>ROUND(U1598/C1592,2)</f>
        <v>0</v>
      </c>
      <c r="V1599" s="41">
        <f>ROUND(V1598/C1592,2)</f>
        <v>0</v>
      </c>
      <c r="W1599" s="41">
        <f>ROUND(W1598/C1592,2)</f>
        <v>0</v>
      </c>
      <c r="X1599" s="41">
        <f>ROUND(X1598/C1592,2)</f>
        <v>0</v>
      </c>
      <c r="Y1599" s="41">
        <f>ROUND(Y1598/C1592,2)</f>
        <v>0</v>
      </c>
      <c r="Z1599" s="41">
        <f>ROUND(Z1598/C1592,2)</f>
        <v>0</v>
      </c>
      <c r="AC1599" s="8" t="b">
        <v>0</v>
      </c>
      <c r="AD1599" s="8" t="b">
        <v>0</v>
      </c>
      <c r="AE1599" s="8" t="b">
        <v>0</v>
      </c>
      <c r="AF1599" s="8" t="b">
        <v>0</v>
      </c>
      <c r="AG1599" s="8" t="b">
        <v>0</v>
      </c>
      <c r="AH1599" s="8" t="b">
        <v>0</v>
      </c>
      <c r="AI1599" s="8" t="b">
        <v>0</v>
      </c>
      <c r="AJ1599" s="8" t="b">
        <v>0</v>
      </c>
      <c r="AK1599" s="8" t="b">
        <v>0</v>
      </c>
      <c r="AL1599" s="8" t="b">
        <v>0</v>
      </c>
    </row>
    <row r="1600" spans="1:41" ht="90" customHeight="1">
      <c r="A1600" s="109"/>
      <c r="B1600" s="109"/>
      <c r="C1600" s="110"/>
      <c r="D1600" s="111" t="s">
        <v>293</v>
      </c>
      <c r="E1600" s="111"/>
      <c r="F1600" s="39" t="s">
        <v>28</v>
      </c>
      <c r="G1600" s="42">
        <f>IF(AC1600=FALSE,0,AC1600)</f>
        <v>0</v>
      </c>
      <c r="H1600" s="42" t="s">
        <v>28</v>
      </c>
      <c r="I1600" s="42">
        <v>1593.66</v>
      </c>
      <c r="J1600" s="42">
        <f>IF(AE1600=FALSE,0,AE1600)</f>
        <v>0</v>
      </c>
      <c r="K1600" s="42" t="s">
        <v>28</v>
      </c>
      <c r="L1600" s="42">
        <f>IF(AF1600=FALSE,0,AF1600)</f>
        <v>0</v>
      </c>
      <c r="M1600" s="42" t="s">
        <v>28</v>
      </c>
      <c r="N1600" s="42" t="s">
        <v>28</v>
      </c>
      <c r="O1600" s="42" t="s">
        <v>28</v>
      </c>
      <c r="P1600" s="42" t="s">
        <v>28</v>
      </c>
      <c r="Q1600" s="42">
        <f>IF(AG1600=FALSE,0,AG1600)</f>
        <v>0</v>
      </c>
      <c r="R1600" s="42" t="s">
        <v>28</v>
      </c>
      <c r="S1600" s="42">
        <f>IF(AH1600=FALSE,0,AH1600)</f>
        <v>0</v>
      </c>
      <c r="T1600" s="42" t="s">
        <v>28</v>
      </c>
      <c r="U1600" s="42">
        <f>IF(AI1600=FALSE,0,AI1600)</f>
        <v>0</v>
      </c>
      <c r="V1600" s="42">
        <f>IF(AJ1600=FALSE,0,AJ1600)</f>
        <v>0</v>
      </c>
      <c r="W1600" s="42">
        <f>IF(AK1600=FALSE,0,AK1600)</f>
        <v>0</v>
      </c>
      <c r="X1600" s="42" t="s">
        <v>28</v>
      </c>
      <c r="Y1600" s="42">
        <f>IF(AL1600=FALSE,0,AL1600)</f>
        <v>0</v>
      </c>
      <c r="Z1600" s="42" t="s">
        <v>28</v>
      </c>
      <c r="AC1600" s="8" t="b">
        <v>0</v>
      </c>
      <c r="AD1600" s="8" t="b">
        <v>0</v>
      </c>
      <c r="AE1600" s="8" t="b">
        <v>0</v>
      </c>
      <c r="AF1600" s="8" t="b">
        <v>0</v>
      </c>
      <c r="AG1600" s="8" t="b">
        <v>0</v>
      </c>
      <c r="AH1600" s="8" t="b">
        <v>0</v>
      </c>
      <c r="AI1600" s="8" t="b">
        <v>0</v>
      </c>
      <c r="AJ1600" s="8" t="b">
        <v>0</v>
      </c>
      <c r="AK1600" s="8" t="b">
        <v>0</v>
      </c>
      <c r="AL1600" s="8" t="b">
        <v>0</v>
      </c>
    </row>
    <row r="1601" spans="1:41" ht="30" customHeight="1">
      <c r="A1601" s="144"/>
      <c r="B1601" s="109" t="s">
        <v>397</v>
      </c>
      <c r="C1601" s="110">
        <f>C1592+C1574</f>
        <v>320393.28999999998</v>
      </c>
      <c r="D1601" s="109" t="s">
        <v>19</v>
      </c>
      <c r="E1601" s="47" t="s">
        <v>20</v>
      </c>
      <c r="F1601" s="49">
        <f>F1574+F1592</f>
        <v>145072246.70079997</v>
      </c>
      <c r="G1601" s="49">
        <f>G1574+G1592</f>
        <v>81157638.149999991</v>
      </c>
      <c r="H1601" s="49">
        <f t="shared" ref="H1601:Z1601" si="560">H1574+H1592</f>
        <v>0</v>
      </c>
      <c r="I1601" s="49">
        <f t="shared" si="560"/>
        <v>1720710.83</v>
      </c>
      <c r="J1601" s="49">
        <f t="shared" si="560"/>
        <v>15069967.93</v>
      </c>
      <c r="K1601" s="49">
        <f t="shared" si="560"/>
        <v>300000</v>
      </c>
      <c r="L1601" s="49">
        <f t="shared" si="560"/>
        <v>34112734.445599996</v>
      </c>
      <c r="M1601" s="49">
        <f t="shared" si="560"/>
        <v>34112734.445599996</v>
      </c>
      <c r="N1601" s="49">
        <f t="shared" si="560"/>
        <v>3500000</v>
      </c>
      <c r="O1601" s="49">
        <f t="shared" si="560"/>
        <v>0</v>
      </c>
      <c r="P1601" s="49">
        <f t="shared" si="560"/>
        <v>0</v>
      </c>
      <c r="Q1601" s="49">
        <f t="shared" si="560"/>
        <v>12352871.781200003</v>
      </c>
      <c r="R1601" s="49">
        <f t="shared" si="560"/>
        <v>2750000</v>
      </c>
      <c r="S1601" s="49">
        <f t="shared" si="560"/>
        <v>658323.56999999995</v>
      </c>
      <c r="T1601" s="49">
        <f t="shared" si="560"/>
        <v>100000</v>
      </c>
      <c r="U1601" s="49">
        <f t="shared" si="560"/>
        <v>0</v>
      </c>
      <c r="V1601" s="49">
        <f t="shared" si="560"/>
        <v>0</v>
      </c>
      <c r="W1601" s="49">
        <f t="shared" si="560"/>
        <v>0</v>
      </c>
      <c r="X1601" s="49">
        <f t="shared" si="560"/>
        <v>0</v>
      </c>
      <c r="Y1601" s="49">
        <f t="shared" si="560"/>
        <v>0</v>
      </c>
      <c r="Z1601" s="49">
        <f t="shared" si="560"/>
        <v>0</v>
      </c>
      <c r="AC1601" s="8" t="e">
        <v>#REF!</v>
      </c>
      <c r="AD1601" s="8" t="e">
        <v>#REF!</v>
      </c>
      <c r="AE1601" s="8" t="e">
        <v>#REF!</v>
      </c>
      <c r="AF1601" s="8" t="e">
        <v>#REF!</v>
      </c>
      <c r="AG1601" s="8" t="e">
        <v>#REF!</v>
      </c>
      <c r="AH1601" s="8" t="e">
        <v>#REF!</v>
      </c>
      <c r="AI1601" s="8" t="e">
        <v>#REF!</v>
      </c>
      <c r="AJ1601" s="8" t="e">
        <v>#REF!</v>
      </c>
      <c r="AK1601" s="8" t="e">
        <v>#REF!</v>
      </c>
      <c r="AL1601" s="8" t="e">
        <v>#REF!</v>
      </c>
      <c r="AN1601" s="6">
        <f>L1601-M1601</f>
        <v>0</v>
      </c>
    </row>
    <row r="1602" spans="1:41" ht="60" customHeight="1">
      <c r="A1602" s="144"/>
      <c r="B1602" s="109"/>
      <c r="C1602" s="110"/>
      <c r="D1602" s="109"/>
      <c r="E1602" s="47" t="s">
        <v>21</v>
      </c>
      <c r="F1602" s="49">
        <f t="shared" ref="F1602:Z1602" si="561">F1575</f>
        <v>1387000</v>
      </c>
      <c r="G1602" s="49">
        <f t="shared" si="561"/>
        <v>0</v>
      </c>
      <c r="H1602" s="49">
        <f t="shared" si="561"/>
        <v>0</v>
      </c>
      <c r="I1602" s="49">
        <f t="shared" si="561"/>
        <v>1387000</v>
      </c>
      <c r="J1602" s="49">
        <f t="shared" si="561"/>
        <v>0</v>
      </c>
      <c r="K1602" s="49">
        <f t="shared" si="561"/>
        <v>0</v>
      </c>
      <c r="L1602" s="49">
        <f t="shared" si="561"/>
        <v>0</v>
      </c>
      <c r="M1602" s="49">
        <f t="shared" si="561"/>
        <v>0</v>
      </c>
      <c r="N1602" s="49">
        <f t="shared" si="561"/>
        <v>0</v>
      </c>
      <c r="O1602" s="49">
        <f t="shared" si="561"/>
        <v>0</v>
      </c>
      <c r="P1602" s="49">
        <f t="shared" si="561"/>
        <v>0</v>
      </c>
      <c r="Q1602" s="49">
        <f t="shared" si="561"/>
        <v>0</v>
      </c>
      <c r="R1602" s="49">
        <f t="shared" si="561"/>
        <v>0</v>
      </c>
      <c r="S1602" s="49">
        <f t="shared" si="561"/>
        <v>0</v>
      </c>
      <c r="T1602" s="49">
        <f t="shared" si="561"/>
        <v>0</v>
      </c>
      <c r="U1602" s="49">
        <f t="shared" si="561"/>
        <v>0</v>
      </c>
      <c r="V1602" s="49">
        <f t="shared" si="561"/>
        <v>0</v>
      </c>
      <c r="W1602" s="49">
        <f t="shared" si="561"/>
        <v>0</v>
      </c>
      <c r="X1602" s="49">
        <f t="shared" si="561"/>
        <v>0</v>
      </c>
      <c r="Y1602" s="49">
        <f t="shared" si="561"/>
        <v>0</v>
      </c>
      <c r="Z1602" s="49">
        <f t="shared" si="561"/>
        <v>0</v>
      </c>
      <c r="AC1602" s="8" t="e">
        <v>#REF!</v>
      </c>
      <c r="AD1602" s="8" t="e">
        <v>#REF!</v>
      </c>
      <c r="AE1602" s="8" t="e">
        <v>#REF!</v>
      </c>
      <c r="AF1602" s="8" t="e">
        <v>#REF!</v>
      </c>
      <c r="AG1602" s="8" t="e">
        <v>#REF!</v>
      </c>
      <c r="AH1602" s="8" t="e">
        <v>#REF!</v>
      </c>
      <c r="AI1602" s="8" t="e">
        <v>#REF!</v>
      </c>
      <c r="AJ1602" s="8" t="e">
        <v>#REF!</v>
      </c>
      <c r="AK1602" s="8" t="e">
        <v>#REF!</v>
      </c>
      <c r="AL1602" s="8" t="e">
        <v>#REF!</v>
      </c>
    </row>
    <row r="1603" spans="1:41" ht="120" customHeight="1">
      <c r="A1603" s="144"/>
      <c r="B1603" s="109"/>
      <c r="C1603" s="110"/>
      <c r="D1603" s="109" t="s">
        <v>22</v>
      </c>
      <c r="E1603" s="47" t="s">
        <v>23</v>
      </c>
      <c r="F1603" s="49">
        <f t="shared" ref="F1603:Z1603" si="562">F1576</f>
        <v>21521389.689999998</v>
      </c>
      <c r="G1603" s="49">
        <f t="shared" si="562"/>
        <v>0</v>
      </c>
      <c r="H1603" s="49">
        <f t="shared" si="562"/>
        <v>0</v>
      </c>
      <c r="I1603" s="49">
        <f t="shared" si="562"/>
        <v>21521389.689999998</v>
      </c>
      <c r="J1603" s="49">
        <f t="shared" si="562"/>
        <v>0</v>
      </c>
      <c r="K1603" s="49">
        <f t="shared" si="562"/>
        <v>0</v>
      </c>
      <c r="L1603" s="49">
        <f t="shared" si="562"/>
        <v>0</v>
      </c>
      <c r="M1603" s="49">
        <f t="shared" si="562"/>
        <v>0</v>
      </c>
      <c r="N1603" s="49">
        <f t="shared" si="562"/>
        <v>0</v>
      </c>
      <c r="O1603" s="49">
        <f t="shared" si="562"/>
        <v>0</v>
      </c>
      <c r="P1603" s="49">
        <f t="shared" si="562"/>
        <v>0</v>
      </c>
      <c r="Q1603" s="49">
        <f t="shared" si="562"/>
        <v>0</v>
      </c>
      <c r="R1603" s="49">
        <f t="shared" si="562"/>
        <v>0</v>
      </c>
      <c r="S1603" s="49">
        <f t="shared" si="562"/>
        <v>0</v>
      </c>
      <c r="T1603" s="49">
        <f t="shared" si="562"/>
        <v>0</v>
      </c>
      <c r="U1603" s="49">
        <f t="shared" si="562"/>
        <v>0</v>
      </c>
      <c r="V1603" s="49">
        <f t="shared" si="562"/>
        <v>0</v>
      </c>
      <c r="W1603" s="49">
        <f t="shared" si="562"/>
        <v>0</v>
      </c>
      <c r="X1603" s="49">
        <f t="shared" si="562"/>
        <v>0</v>
      </c>
      <c r="Y1603" s="49">
        <f t="shared" si="562"/>
        <v>0</v>
      </c>
      <c r="Z1603" s="49">
        <f t="shared" si="562"/>
        <v>0</v>
      </c>
    </row>
    <row r="1604" spans="1:41" ht="30" customHeight="1">
      <c r="A1604" s="144"/>
      <c r="B1604" s="109"/>
      <c r="C1604" s="110"/>
      <c r="D1604" s="109"/>
      <c r="E1604" s="47" t="s">
        <v>24</v>
      </c>
      <c r="F1604" s="49">
        <f t="shared" ref="F1604:Z1604" si="563">F1577</f>
        <v>115791610.31</v>
      </c>
      <c r="G1604" s="49">
        <f t="shared" si="563"/>
        <v>0</v>
      </c>
      <c r="H1604" s="49">
        <f t="shared" si="563"/>
        <v>0</v>
      </c>
      <c r="I1604" s="49">
        <f t="shared" si="563"/>
        <v>115791610.31</v>
      </c>
      <c r="J1604" s="49">
        <f t="shared" si="563"/>
        <v>0</v>
      </c>
      <c r="K1604" s="49">
        <f t="shared" si="563"/>
        <v>0</v>
      </c>
      <c r="L1604" s="49">
        <f t="shared" si="563"/>
        <v>0</v>
      </c>
      <c r="M1604" s="49">
        <f t="shared" si="563"/>
        <v>0</v>
      </c>
      <c r="N1604" s="49">
        <f t="shared" si="563"/>
        <v>0</v>
      </c>
      <c r="O1604" s="49">
        <f t="shared" si="563"/>
        <v>0</v>
      </c>
      <c r="P1604" s="49">
        <f t="shared" si="563"/>
        <v>0</v>
      </c>
      <c r="Q1604" s="49">
        <f t="shared" si="563"/>
        <v>0</v>
      </c>
      <c r="R1604" s="49">
        <f t="shared" si="563"/>
        <v>0</v>
      </c>
      <c r="S1604" s="49">
        <f t="shared" si="563"/>
        <v>0</v>
      </c>
      <c r="T1604" s="49">
        <f t="shared" si="563"/>
        <v>0</v>
      </c>
      <c r="U1604" s="49">
        <f t="shared" si="563"/>
        <v>0</v>
      </c>
      <c r="V1604" s="49">
        <f t="shared" si="563"/>
        <v>0</v>
      </c>
      <c r="W1604" s="49">
        <f t="shared" si="563"/>
        <v>0</v>
      </c>
      <c r="X1604" s="49">
        <f t="shared" si="563"/>
        <v>0</v>
      </c>
      <c r="Y1604" s="49">
        <f t="shared" si="563"/>
        <v>0</v>
      </c>
      <c r="Z1604" s="49">
        <f t="shared" si="563"/>
        <v>0</v>
      </c>
    </row>
    <row r="1605" spans="1:41" ht="30" customHeight="1">
      <c r="A1605" s="144"/>
      <c r="B1605" s="109"/>
      <c r="C1605" s="110"/>
      <c r="D1605" s="109"/>
      <c r="E1605" s="47" t="s">
        <v>25</v>
      </c>
      <c r="F1605" s="49">
        <f t="shared" ref="F1605:Z1605" si="564">F1578</f>
        <v>0</v>
      </c>
      <c r="G1605" s="49">
        <f t="shared" si="564"/>
        <v>0</v>
      </c>
      <c r="H1605" s="49">
        <f t="shared" si="564"/>
        <v>0</v>
      </c>
      <c r="I1605" s="49">
        <f t="shared" si="564"/>
        <v>0</v>
      </c>
      <c r="J1605" s="49">
        <f t="shared" si="564"/>
        <v>0</v>
      </c>
      <c r="K1605" s="49">
        <f t="shared" si="564"/>
        <v>0</v>
      </c>
      <c r="L1605" s="49">
        <f t="shared" si="564"/>
        <v>0</v>
      </c>
      <c r="M1605" s="49">
        <f t="shared" si="564"/>
        <v>0</v>
      </c>
      <c r="N1605" s="49">
        <f t="shared" si="564"/>
        <v>0</v>
      </c>
      <c r="O1605" s="49">
        <f t="shared" si="564"/>
        <v>0</v>
      </c>
      <c r="P1605" s="49">
        <f t="shared" si="564"/>
        <v>0</v>
      </c>
      <c r="Q1605" s="49">
        <f t="shared" si="564"/>
        <v>0</v>
      </c>
      <c r="R1605" s="49">
        <f t="shared" si="564"/>
        <v>0</v>
      </c>
      <c r="S1605" s="49">
        <f t="shared" si="564"/>
        <v>0</v>
      </c>
      <c r="T1605" s="49">
        <f t="shared" si="564"/>
        <v>0</v>
      </c>
      <c r="U1605" s="49">
        <f t="shared" si="564"/>
        <v>0</v>
      </c>
      <c r="V1605" s="49">
        <f t="shared" si="564"/>
        <v>0</v>
      </c>
      <c r="W1605" s="49">
        <f t="shared" si="564"/>
        <v>0</v>
      </c>
      <c r="X1605" s="49">
        <f t="shared" si="564"/>
        <v>0</v>
      </c>
      <c r="Y1605" s="49">
        <f t="shared" si="564"/>
        <v>0</v>
      </c>
      <c r="Z1605" s="49">
        <f t="shared" si="564"/>
        <v>0</v>
      </c>
    </row>
    <row r="1606" spans="1:41" ht="30" customHeight="1">
      <c r="A1606" s="144"/>
      <c r="B1606" s="109"/>
      <c r="C1606" s="110"/>
      <c r="D1606" s="109"/>
      <c r="E1606" s="47" t="s">
        <v>26</v>
      </c>
      <c r="F1606" s="49">
        <f t="shared" ref="F1606:Z1606" si="565">F1579</f>
        <v>0</v>
      </c>
      <c r="G1606" s="49">
        <f t="shared" si="565"/>
        <v>0</v>
      </c>
      <c r="H1606" s="49">
        <f t="shared" si="565"/>
        <v>0</v>
      </c>
      <c r="I1606" s="49">
        <f t="shared" si="565"/>
        <v>0</v>
      </c>
      <c r="J1606" s="49">
        <f t="shared" si="565"/>
        <v>0</v>
      </c>
      <c r="K1606" s="49">
        <f t="shared" si="565"/>
        <v>0</v>
      </c>
      <c r="L1606" s="49">
        <f t="shared" si="565"/>
        <v>0</v>
      </c>
      <c r="M1606" s="49">
        <f t="shared" si="565"/>
        <v>0</v>
      </c>
      <c r="N1606" s="49">
        <f t="shared" si="565"/>
        <v>0</v>
      </c>
      <c r="O1606" s="49">
        <f t="shared" si="565"/>
        <v>0</v>
      </c>
      <c r="P1606" s="49">
        <f t="shared" si="565"/>
        <v>0</v>
      </c>
      <c r="Q1606" s="49">
        <f t="shared" si="565"/>
        <v>0</v>
      </c>
      <c r="R1606" s="49">
        <f t="shared" si="565"/>
        <v>0</v>
      </c>
      <c r="S1606" s="49">
        <f t="shared" si="565"/>
        <v>0</v>
      </c>
      <c r="T1606" s="49">
        <f t="shared" si="565"/>
        <v>0</v>
      </c>
      <c r="U1606" s="49">
        <f t="shared" si="565"/>
        <v>0</v>
      </c>
      <c r="V1606" s="49">
        <f t="shared" si="565"/>
        <v>0</v>
      </c>
      <c r="W1606" s="49">
        <f t="shared" si="565"/>
        <v>0</v>
      </c>
      <c r="X1606" s="49">
        <f t="shared" si="565"/>
        <v>0</v>
      </c>
      <c r="Y1606" s="49">
        <f t="shared" si="565"/>
        <v>0</v>
      </c>
      <c r="Z1606" s="49">
        <f t="shared" si="565"/>
        <v>0</v>
      </c>
    </row>
    <row r="1607" spans="1:41" ht="30" customHeight="1">
      <c r="A1607" s="144"/>
      <c r="B1607" s="109"/>
      <c r="C1607" s="110"/>
      <c r="D1607" s="111" t="s">
        <v>27</v>
      </c>
      <c r="E1607" s="111"/>
      <c r="F1607" s="39">
        <f t="shared" ref="F1607:K1607" si="566">F1580+F1598</f>
        <v>283772246.70079994</v>
      </c>
      <c r="G1607" s="39">
        <f t="shared" si="566"/>
        <v>81157638.149999991</v>
      </c>
      <c r="H1607" s="39">
        <f t="shared" si="566"/>
        <v>0</v>
      </c>
      <c r="I1607" s="39">
        <f t="shared" si="566"/>
        <v>140420710.83000001</v>
      </c>
      <c r="J1607" s="39">
        <f>J1580+J1598</f>
        <v>15069967.93</v>
      </c>
      <c r="K1607" s="39">
        <f t="shared" si="566"/>
        <v>300000</v>
      </c>
      <c r="L1607" s="39">
        <f t="shared" ref="L1607:W1607" si="567">L1580+L1598</f>
        <v>34112734.445599996</v>
      </c>
      <c r="M1607" s="39">
        <f t="shared" si="567"/>
        <v>34112734.445599996</v>
      </c>
      <c r="N1607" s="39">
        <f t="shared" si="567"/>
        <v>3500000</v>
      </c>
      <c r="O1607" s="39">
        <f t="shared" si="567"/>
        <v>0</v>
      </c>
      <c r="P1607" s="39">
        <f t="shared" si="567"/>
        <v>0</v>
      </c>
      <c r="Q1607" s="39">
        <f t="shared" si="567"/>
        <v>12352871.781200003</v>
      </c>
      <c r="R1607" s="39">
        <f t="shared" si="567"/>
        <v>2750000</v>
      </c>
      <c r="S1607" s="39">
        <f t="shared" si="567"/>
        <v>658323.56999999995</v>
      </c>
      <c r="T1607" s="39">
        <f t="shared" si="567"/>
        <v>100000</v>
      </c>
      <c r="U1607" s="39">
        <f t="shared" si="567"/>
        <v>0</v>
      </c>
      <c r="V1607" s="39">
        <f t="shared" si="567"/>
        <v>0</v>
      </c>
      <c r="W1607" s="39">
        <f t="shared" si="567"/>
        <v>0</v>
      </c>
      <c r="X1607" s="39">
        <f>X1580+X1598</f>
        <v>0</v>
      </c>
      <c r="Y1607" s="39">
        <f>Y1580+Y1598</f>
        <v>0</v>
      </c>
      <c r="Z1607" s="39">
        <f>Z1580+Z1598</f>
        <v>0</v>
      </c>
      <c r="AN1607" s="6">
        <f>L1607-M1607</f>
        <v>0</v>
      </c>
      <c r="AO1607" s="14"/>
    </row>
    <row r="1608" spans="1:41" s="4" customFormat="1" ht="75" customHeight="1">
      <c r="A1608" s="144"/>
      <c r="B1608" s="109"/>
      <c r="C1608" s="110"/>
      <c r="D1608" s="127" t="s">
        <v>45</v>
      </c>
      <c r="E1608" s="128"/>
      <c r="F1608" s="41">
        <f>ROUND(F1607/C1601,2)</f>
        <v>885.7</v>
      </c>
      <c r="G1608" s="41">
        <f>ROUND(G1607/C1601,2)</f>
        <v>253.31</v>
      </c>
      <c r="H1608" s="41">
        <f>ROUND(H1607/C1601,2)</f>
        <v>0</v>
      </c>
      <c r="I1608" s="41">
        <f>ROUND(I1607/C1601,2)</f>
        <v>438.28</v>
      </c>
      <c r="J1608" s="41">
        <f>ROUND(J1607/C1601,2)</f>
        <v>47.04</v>
      </c>
      <c r="K1608" s="41">
        <f>ROUND(K1607/C1601,2)</f>
        <v>0.94</v>
      </c>
      <c r="L1608" s="41">
        <f>ROUND(L1607/C1601,2)</f>
        <v>106.47</v>
      </c>
      <c r="M1608" s="41">
        <f>ROUND(M1607/C1601,2)</f>
        <v>106.47</v>
      </c>
      <c r="N1608" s="41">
        <f>ROUND(N1607/C1601,2)</f>
        <v>10.92</v>
      </c>
      <c r="O1608" s="41">
        <f>ROUND(O1607/C1601,2)</f>
        <v>0</v>
      </c>
      <c r="P1608" s="41">
        <f>ROUND(P1607/C1601,2)</f>
        <v>0</v>
      </c>
      <c r="Q1608" s="41">
        <f>ROUND(Q1607/C1601,2)</f>
        <v>38.56</v>
      </c>
      <c r="R1608" s="41">
        <f>ROUND(R1607/C1601,2)</f>
        <v>8.58</v>
      </c>
      <c r="S1608" s="41">
        <f>ROUND(S1607/C1601,2)</f>
        <v>2.0499999999999998</v>
      </c>
      <c r="T1608" s="41">
        <f>ROUND(T1607/C1601,2)</f>
        <v>0.31</v>
      </c>
      <c r="U1608" s="41">
        <f>ROUND(U1607/C1601,2)</f>
        <v>0</v>
      </c>
      <c r="V1608" s="41">
        <f>ROUND(V1607/C1601,2)</f>
        <v>0</v>
      </c>
      <c r="W1608" s="41">
        <f>ROUND(W1607/C1601,2)</f>
        <v>0</v>
      </c>
      <c r="X1608" s="41">
        <f>ROUND(X1607/C1601,2)</f>
        <v>0</v>
      </c>
      <c r="Y1608" s="41">
        <f>ROUND(Y1607/C1601,2)</f>
        <v>0</v>
      </c>
      <c r="Z1608" s="41">
        <f>ROUND(Z1607/C1601,2)</f>
        <v>0</v>
      </c>
      <c r="AA1608" s="2"/>
      <c r="AB1608" s="2"/>
      <c r="AC1608" s="8" t="b">
        <v>0</v>
      </c>
      <c r="AD1608" s="8" t="b">
        <v>0</v>
      </c>
      <c r="AE1608" s="8" t="b">
        <v>0</v>
      </c>
      <c r="AF1608" s="8" t="b">
        <v>0</v>
      </c>
      <c r="AG1608" s="8" t="b">
        <v>0</v>
      </c>
      <c r="AH1608" s="8" t="b">
        <v>0</v>
      </c>
      <c r="AI1608" s="8" t="b">
        <v>0</v>
      </c>
      <c r="AJ1608" s="8" t="b">
        <v>0</v>
      </c>
      <c r="AK1608" s="8" t="b">
        <v>0</v>
      </c>
      <c r="AL1608" s="8" t="b">
        <v>0</v>
      </c>
    </row>
    <row r="1609" spans="1:41" ht="90" customHeight="1">
      <c r="A1609" s="144"/>
      <c r="B1609" s="109"/>
      <c r="C1609" s="110"/>
      <c r="D1609" s="127" t="s">
        <v>46</v>
      </c>
      <c r="E1609" s="128"/>
      <c r="F1609" s="39" t="s">
        <v>28</v>
      </c>
      <c r="G1609" s="42">
        <f>IF(AC1609=FALSE,0,AC1609)</f>
        <v>0</v>
      </c>
      <c r="H1609" s="42" t="s">
        <v>28</v>
      </c>
      <c r="I1609" s="42">
        <f>IF(AD1609=FALSE,0,AD1609)</f>
        <v>0</v>
      </c>
      <c r="J1609" s="42">
        <f>IF(AE1609=FALSE,0,AE1609)</f>
        <v>0</v>
      </c>
      <c r="K1609" s="42" t="s">
        <v>28</v>
      </c>
      <c r="L1609" s="42">
        <f>IF(AF1609=FALSE,0,AF1609)</f>
        <v>0</v>
      </c>
      <c r="M1609" s="42" t="s">
        <v>28</v>
      </c>
      <c r="N1609" s="42" t="s">
        <v>28</v>
      </c>
      <c r="O1609" s="42" t="s">
        <v>28</v>
      </c>
      <c r="P1609" s="42" t="s">
        <v>28</v>
      </c>
      <c r="Q1609" s="42">
        <f>IF(AG1609=FALSE,0,AG1609)</f>
        <v>0</v>
      </c>
      <c r="R1609" s="42" t="s">
        <v>28</v>
      </c>
      <c r="S1609" s="42">
        <f>IF(AH1609=FALSE,0,AH1609)</f>
        <v>0</v>
      </c>
      <c r="T1609" s="42" t="s">
        <v>28</v>
      </c>
      <c r="U1609" s="42">
        <f>IF(AI1609=FALSE,0,AI1609)</f>
        <v>0</v>
      </c>
      <c r="V1609" s="42">
        <f>IF(AJ1609=FALSE,0,AJ1609)</f>
        <v>0</v>
      </c>
      <c r="W1609" s="42">
        <f>IF(AK1609=FALSE,0,AK1609)</f>
        <v>0</v>
      </c>
      <c r="X1609" s="42" t="s">
        <v>28</v>
      </c>
      <c r="Y1609" s="42">
        <f>IF(AL1609=FALSE,0,AL1609)</f>
        <v>0</v>
      </c>
      <c r="Z1609" s="42" t="s">
        <v>28</v>
      </c>
      <c r="AC1609" s="8" t="b">
        <v>0</v>
      </c>
      <c r="AD1609" s="8" t="b">
        <v>0</v>
      </c>
      <c r="AE1609" s="8" t="b">
        <v>0</v>
      </c>
      <c r="AF1609" s="8" t="b">
        <v>0</v>
      </c>
      <c r="AG1609" s="8" t="b">
        <v>0</v>
      </c>
      <c r="AH1609" s="8" t="b">
        <v>0</v>
      </c>
      <c r="AI1609" s="8" t="b">
        <v>0</v>
      </c>
      <c r="AJ1609" s="8" t="b">
        <v>0</v>
      </c>
      <c r="AK1609" s="8" t="b">
        <v>0</v>
      </c>
      <c r="AL1609" s="8" t="b">
        <v>0</v>
      </c>
    </row>
    <row r="1610" spans="1:41" ht="15" customHeight="1">
      <c r="A1610" s="157" t="s">
        <v>361</v>
      </c>
      <c r="B1610" s="158"/>
      <c r="C1610" s="158"/>
      <c r="D1610" s="158"/>
      <c r="E1610" s="158"/>
      <c r="F1610" s="158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9"/>
      <c r="AA1610" s="5"/>
      <c r="AB1610" s="5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</row>
    <row r="1611" spans="1:41" ht="15" customHeight="1">
      <c r="A1611" s="157" t="s">
        <v>165</v>
      </c>
      <c r="B1611" s="158"/>
      <c r="C1611" s="158"/>
      <c r="D1611" s="158"/>
      <c r="E1611" s="158"/>
      <c r="F1611" s="158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</row>
    <row r="1612" spans="1:41" ht="30" customHeight="1">
      <c r="A1612" s="136" t="s">
        <v>17</v>
      </c>
      <c r="B1612" s="146" t="s">
        <v>218</v>
      </c>
      <c r="C1612" s="142">
        <v>604.55999999999995</v>
      </c>
      <c r="D1612" s="146" t="s">
        <v>19</v>
      </c>
      <c r="E1612" s="56" t="s">
        <v>20</v>
      </c>
      <c r="F1612" s="39">
        <f>G1612+I1612+J1612+L1612+Q1612+S1612+U1612+V1612+W1612+Y1612+Z1612</f>
        <v>2402521.44</v>
      </c>
      <c r="G1612" s="40">
        <v>2402521.44</v>
      </c>
      <c r="H1612" s="39">
        <v>0</v>
      </c>
      <c r="I1612" s="40">
        <v>0</v>
      </c>
      <c r="J1612" s="40">
        <v>0</v>
      </c>
      <c r="K1612" s="39">
        <v>0</v>
      </c>
      <c r="L1612" s="40">
        <v>0</v>
      </c>
      <c r="M1612" s="39">
        <v>0</v>
      </c>
      <c r="N1612" s="39">
        <v>0</v>
      </c>
      <c r="O1612" s="39">
        <v>0</v>
      </c>
      <c r="P1612" s="39">
        <v>0</v>
      </c>
      <c r="Q1612" s="40">
        <v>0</v>
      </c>
      <c r="R1612" s="39">
        <v>0</v>
      </c>
      <c r="S1612" s="40">
        <v>0</v>
      </c>
      <c r="T1612" s="39">
        <v>0</v>
      </c>
      <c r="U1612" s="40">
        <v>0</v>
      </c>
      <c r="V1612" s="40">
        <v>0</v>
      </c>
      <c r="W1612" s="40">
        <v>0</v>
      </c>
      <c r="X1612" s="39">
        <v>0</v>
      </c>
      <c r="Y1612" s="40">
        <v>0</v>
      </c>
      <c r="Z1612" s="39">
        <v>0</v>
      </c>
      <c r="AN1612" s="6">
        <f>L1612-M1612</f>
        <v>0</v>
      </c>
    </row>
    <row r="1613" spans="1:41" ht="60" customHeight="1">
      <c r="A1613" s="136"/>
      <c r="B1613" s="146"/>
      <c r="C1613" s="142"/>
      <c r="D1613" s="147"/>
      <c r="E1613" s="47" t="s">
        <v>21</v>
      </c>
      <c r="F1613" s="39">
        <f t="shared" ref="F1613:F1617" si="568">G1613+I1613+J1613+L1613+Q1613+S1613+U1613+V1613+W1613+Y1613+Z1613</f>
        <v>0</v>
      </c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</row>
    <row r="1614" spans="1:41" ht="120" customHeight="1">
      <c r="A1614" s="136"/>
      <c r="B1614" s="146"/>
      <c r="C1614" s="142"/>
      <c r="D1614" s="145" t="s">
        <v>22</v>
      </c>
      <c r="E1614" s="47" t="s">
        <v>219</v>
      </c>
      <c r="F1614" s="39">
        <f t="shared" si="568"/>
        <v>0</v>
      </c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</row>
    <row r="1615" spans="1:41" ht="30" customHeight="1">
      <c r="A1615" s="136"/>
      <c r="B1615" s="146"/>
      <c r="C1615" s="142"/>
      <c r="D1615" s="146"/>
      <c r="E1615" s="47" t="s">
        <v>24</v>
      </c>
      <c r="F1615" s="39">
        <f t="shared" si="568"/>
        <v>0</v>
      </c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</row>
    <row r="1616" spans="1:41" ht="30" customHeight="1">
      <c r="A1616" s="136"/>
      <c r="B1616" s="146"/>
      <c r="C1616" s="142"/>
      <c r="D1616" s="146"/>
      <c r="E1616" s="47" t="s">
        <v>25</v>
      </c>
      <c r="F1616" s="39">
        <f t="shared" si="568"/>
        <v>0</v>
      </c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</row>
    <row r="1617" spans="1:41" ht="30" customHeight="1">
      <c r="A1617" s="136"/>
      <c r="B1617" s="146"/>
      <c r="C1617" s="142"/>
      <c r="D1617" s="147"/>
      <c r="E1617" s="47" t="s">
        <v>26</v>
      </c>
      <c r="F1617" s="39">
        <f t="shared" si="568"/>
        <v>0</v>
      </c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</row>
    <row r="1618" spans="1:41" ht="30" customHeight="1">
      <c r="A1618" s="136"/>
      <c r="B1618" s="146"/>
      <c r="C1618" s="142"/>
      <c r="D1618" s="183" t="s">
        <v>27</v>
      </c>
      <c r="E1618" s="126"/>
      <c r="F1618" s="39">
        <f>F1612+F1613+F1614+F1615+F1616+F1617</f>
        <v>2402521.44</v>
      </c>
      <c r="G1618" s="39">
        <f t="shared" ref="G1618:Z1618" si="569">G1612+G1613+G1614+G1615+G1616+G1617</f>
        <v>2402521.44</v>
      </c>
      <c r="H1618" s="39">
        <f t="shared" si="569"/>
        <v>0</v>
      </c>
      <c r="I1618" s="39">
        <f t="shared" si="569"/>
        <v>0</v>
      </c>
      <c r="J1618" s="39">
        <f t="shared" si="569"/>
        <v>0</v>
      </c>
      <c r="K1618" s="39">
        <f t="shared" si="569"/>
        <v>0</v>
      </c>
      <c r="L1618" s="39">
        <f t="shared" si="569"/>
        <v>0</v>
      </c>
      <c r="M1618" s="39">
        <f t="shared" si="569"/>
        <v>0</v>
      </c>
      <c r="N1618" s="39">
        <f t="shared" si="569"/>
        <v>0</v>
      </c>
      <c r="O1618" s="39">
        <f t="shared" si="569"/>
        <v>0</v>
      </c>
      <c r="P1618" s="39">
        <f t="shared" si="569"/>
        <v>0</v>
      </c>
      <c r="Q1618" s="39">
        <f t="shared" si="569"/>
        <v>0</v>
      </c>
      <c r="R1618" s="39">
        <f t="shared" si="569"/>
        <v>0</v>
      </c>
      <c r="S1618" s="39">
        <f t="shared" si="569"/>
        <v>0</v>
      </c>
      <c r="T1618" s="39">
        <f t="shared" si="569"/>
        <v>0</v>
      </c>
      <c r="U1618" s="39">
        <f t="shared" si="569"/>
        <v>0</v>
      </c>
      <c r="V1618" s="39">
        <f t="shared" si="569"/>
        <v>0</v>
      </c>
      <c r="W1618" s="39">
        <f t="shared" si="569"/>
        <v>0</v>
      </c>
      <c r="X1618" s="39">
        <f t="shared" si="569"/>
        <v>0</v>
      </c>
      <c r="Y1618" s="39">
        <f t="shared" si="569"/>
        <v>0</v>
      </c>
      <c r="Z1618" s="39">
        <f t="shared" si="569"/>
        <v>0</v>
      </c>
      <c r="AN1618" s="6">
        <f>L1618-M1618</f>
        <v>0</v>
      </c>
      <c r="AO1618" s="14"/>
    </row>
    <row r="1619" spans="1:41" ht="75" customHeight="1">
      <c r="A1619" s="136"/>
      <c r="B1619" s="146"/>
      <c r="C1619" s="142"/>
      <c r="D1619" s="127" t="s">
        <v>46</v>
      </c>
      <c r="E1619" s="128"/>
      <c r="F1619" s="41">
        <f>ROUND(F1618/C1612,2)</f>
        <v>3974</v>
      </c>
      <c r="G1619" s="41">
        <f>ROUND(G1618/C1612,2)</f>
        <v>3974</v>
      </c>
      <c r="H1619" s="41">
        <f>ROUND(H1618/C1612,2)</f>
        <v>0</v>
      </c>
      <c r="I1619" s="41">
        <f>ROUND(I1618/C1612,2)</f>
        <v>0</v>
      </c>
      <c r="J1619" s="41">
        <f>ROUND(J1618/C1612,2)</f>
        <v>0</v>
      </c>
      <c r="K1619" s="41">
        <f>ROUND(K1618/C1612,2)</f>
        <v>0</v>
      </c>
      <c r="L1619" s="41">
        <f>ROUND(L1618/C1612,2)</f>
        <v>0</v>
      </c>
      <c r="M1619" s="41">
        <f>ROUND(M1618/C1612,2)</f>
        <v>0</v>
      </c>
      <c r="N1619" s="41">
        <f>ROUND(N1618/C1612,2)</f>
        <v>0</v>
      </c>
      <c r="O1619" s="41">
        <f>ROUND(O1618/C1612,2)</f>
        <v>0</v>
      </c>
      <c r="P1619" s="41">
        <f>ROUND(P1618/C1612,2)</f>
        <v>0</v>
      </c>
      <c r="Q1619" s="41">
        <f>ROUND(Q1618/C1612,2)</f>
        <v>0</v>
      </c>
      <c r="R1619" s="41">
        <f>ROUND(R1618/C1612,2)</f>
        <v>0</v>
      </c>
      <c r="S1619" s="41">
        <f>ROUND(S1618/C1612,2)</f>
        <v>0</v>
      </c>
      <c r="T1619" s="41">
        <f>ROUND(T1618/C1612,2)</f>
        <v>0</v>
      </c>
      <c r="U1619" s="41">
        <f>ROUND(U1618/C1612,2)</f>
        <v>0</v>
      </c>
      <c r="V1619" s="41">
        <f>ROUND(V1618/C1612,2)</f>
        <v>0</v>
      </c>
      <c r="W1619" s="41">
        <f>ROUND(W1618/C1612,2)</f>
        <v>0</v>
      </c>
      <c r="X1619" s="41">
        <f>ROUND(X1618/C1612,2)</f>
        <v>0</v>
      </c>
      <c r="Y1619" s="41">
        <f>ROUND(Y1618/C1612,2)</f>
        <v>0</v>
      </c>
      <c r="Z1619" s="41">
        <f>ROUND(Z1618/C1612,2)</f>
        <v>0</v>
      </c>
      <c r="AC1619" s="8" t="b">
        <v>0</v>
      </c>
      <c r="AD1619" s="8" t="b">
        <v>0</v>
      </c>
      <c r="AE1619" s="8" t="b">
        <v>0</v>
      </c>
      <c r="AF1619" s="8" t="b">
        <v>0</v>
      </c>
      <c r="AG1619" s="8" t="b">
        <v>0</v>
      </c>
      <c r="AH1619" s="8" t="b">
        <v>0</v>
      </c>
      <c r="AI1619" s="8" t="b">
        <v>0</v>
      </c>
      <c r="AJ1619" s="8" t="b">
        <v>0</v>
      </c>
      <c r="AK1619" s="8" t="b">
        <v>0</v>
      </c>
      <c r="AL1619" s="8" t="b">
        <v>0</v>
      </c>
    </row>
    <row r="1620" spans="1:41" ht="90" customHeight="1">
      <c r="A1620" s="137"/>
      <c r="B1620" s="147"/>
      <c r="C1620" s="143"/>
      <c r="D1620" s="127" t="s">
        <v>46</v>
      </c>
      <c r="E1620" s="128"/>
      <c r="F1620" s="39" t="s">
        <v>28</v>
      </c>
      <c r="G1620" s="42">
        <f>IF(AC1620=FALSE,0,AC1620)</f>
        <v>3974</v>
      </c>
      <c r="H1620" s="42" t="s">
        <v>28</v>
      </c>
      <c r="I1620" s="42">
        <f>IF(AD1620=FALSE,0,AD1620)</f>
        <v>0</v>
      </c>
      <c r="J1620" s="42">
        <f>IF(AE1620=FALSE,0,AE1620)</f>
        <v>0</v>
      </c>
      <c r="K1620" s="42" t="s">
        <v>28</v>
      </c>
      <c r="L1620" s="42">
        <f>IF(AF1620=FALSE,0,AF1620)</f>
        <v>0</v>
      </c>
      <c r="M1620" s="42" t="s">
        <v>28</v>
      </c>
      <c r="N1620" s="42" t="s">
        <v>28</v>
      </c>
      <c r="O1620" s="42" t="s">
        <v>28</v>
      </c>
      <c r="P1620" s="42" t="s">
        <v>28</v>
      </c>
      <c r="Q1620" s="42">
        <f>IF(AG1620=FALSE,0,AG1620)</f>
        <v>0</v>
      </c>
      <c r="R1620" s="42" t="s">
        <v>28</v>
      </c>
      <c r="S1620" s="42">
        <f>IF(AH1620=FALSE,0,AH1620)</f>
        <v>0</v>
      </c>
      <c r="T1620" s="42" t="s">
        <v>28</v>
      </c>
      <c r="U1620" s="42">
        <f>IF(AI1620=FALSE,0,AI1620)</f>
        <v>0</v>
      </c>
      <c r="V1620" s="42">
        <f>IF(AJ1620=FALSE,0,AJ1620)</f>
        <v>0</v>
      </c>
      <c r="W1620" s="42">
        <f>IF(AK1620=FALSE,0,AK1620)</f>
        <v>0</v>
      </c>
      <c r="X1620" s="42" t="s">
        <v>28</v>
      </c>
      <c r="Y1620" s="42">
        <f>IF(AL1620=FALSE,0,AL1620)</f>
        <v>0</v>
      </c>
      <c r="Z1620" s="42" t="s">
        <v>28</v>
      </c>
      <c r="AC1620" s="8">
        <v>3974</v>
      </c>
      <c r="AD1620" s="8" t="b">
        <v>0</v>
      </c>
      <c r="AE1620" s="8" t="b">
        <v>0</v>
      </c>
      <c r="AF1620" s="8" t="b">
        <v>0</v>
      </c>
      <c r="AG1620" s="8" t="b">
        <v>0</v>
      </c>
      <c r="AH1620" s="8" t="b">
        <v>0</v>
      </c>
      <c r="AI1620" s="8" t="b">
        <v>0</v>
      </c>
      <c r="AJ1620" s="8" t="b">
        <v>0</v>
      </c>
      <c r="AK1620" s="8" t="b">
        <v>0</v>
      </c>
      <c r="AL1620" s="8" t="b">
        <v>0</v>
      </c>
    </row>
    <row r="1621" spans="1:41" ht="30" customHeight="1">
      <c r="A1621" s="135" t="s">
        <v>30</v>
      </c>
      <c r="B1621" s="145" t="s">
        <v>220</v>
      </c>
      <c r="C1621" s="141">
        <v>643.83000000000004</v>
      </c>
      <c r="D1621" s="145" t="s">
        <v>19</v>
      </c>
      <c r="E1621" s="47" t="s">
        <v>20</v>
      </c>
      <c r="F1621" s="39">
        <f>G1621+I1621+J1621+L1621+Q1621+S1621+U1621+V1621+W1621+Y1621+Z1621</f>
        <v>2558580.42</v>
      </c>
      <c r="G1621" s="40">
        <v>2558580.42</v>
      </c>
      <c r="H1621" s="39">
        <v>0</v>
      </c>
      <c r="I1621" s="40">
        <v>0</v>
      </c>
      <c r="J1621" s="40">
        <v>0</v>
      </c>
      <c r="K1621" s="39">
        <v>0</v>
      </c>
      <c r="L1621" s="40">
        <v>0</v>
      </c>
      <c r="M1621" s="39">
        <v>0</v>
      </c>
      <c r="N1621" s="39">
        <v>0</v>
      </c>
      <c r="O1621" s="39">
        <v>0</v>
      </c>
      <c r="P1621" s="39">
        <v>0</v>
      </c>
      <c r="Q1621" s="40">
        <v>0</v>
      </c>
      <c r="R1621" s="39">
        <v>0</v>
      </c>
      <c r="S1621" s="40">
        <v>0</v>
      </c>
      <c r="T1621" s="39">
        <v>0</v>
      </c>
      <c r="U1621" s="40">
        <v>0</v>
      </c>
      <c r="V1621" s="40">
        <v>0</v>
      </c>
      <c r="W1621" s="40">
        <v>0</v>
      </c>
      <c r="X1621" s="39">
        <v>0</v>
      </c>
      <c r="Y1621" s="40">
        <v>0</v>
      </c>
      <c r="Z1621" s="39">
        <v>0</v>
      </c>
      <c r="AN1621" s="6">
        <f>L1621-M1621</f>
        <v>0</v>
      </c>
    </row>
    <row r="1622" spans="1:41" ht="60" customHeight="1">
      <c r="A1622" s="136"/>
      <c r="B1622" s="146"/>
      <c r="C1622" s="142"/>
      <c r="D1622" s="147"/>
      <c r="E1622" s="47" t="s">
        <v>21</v>
      </c>
      <c r="F1622" s="39">
        <f t="shared" ref="F1622:F1626" si="570">G1622+I1622+J1622+L1622+Q1622+S1622+U1622+V1622+W1622+Y1622+Z1622</f>
        <v>0</v>
      </c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</row>
    <row r="1623" spans="1:41" ht="120" customHeight="1">
      <c r="A1623" s="136"/>
      <c r="B1623" s="146"/>
      <c r="C1623" s="142"/>
      <c r="D1623" s="145" t="s">
        <v>22</v>
      </c>
      <c r="E1623" s="47" t="s">
        <v>219</v>
      </c>
      <c r="F1623" s="39">
        <f t="shared" si="570"/>
        <v>0</v>
      </c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</row>
    <row r="1624" spans="1:41" ht="30" customHeight="1">
      <c r="A1624" s="136"/>
      <c r="B1624" s="146"/>
      <c r="C1624" s="142"/>
      <c r="D1624" s="146"/>
      <c r="E1624" s="47" t="s">
        <v>24</v>
      </c>
      <c r="F1624" s="39">
        <f t="shared" si="570"/>
        <v>0</v>
      </c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</row>
    <row r="1625" spans="1:41" ht="30" customHeight="1">
      <c r="A1625" s="136"/>
      <c r="B1625" s="146"/>
      <c r="C1625" s="142"/>
      <c r="D1625" s="146"/>
      <c r="E1625" s="47" t="s">
        <v>25</v>
      </c>
      <c r="F1625" s="39">
        <f t="shared" si="570"/>
        <v>0</v>
      </c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</row>
    <row r="1626" spans="1:41" ht="30" customHeight="1">
      <c r="A1626" s="136"/>
      <c r="B1626" s="146"/>
      <c r="C1626" s="142"/>
      <c r="D1626" s="147"/>
      <c r="E1626" s="47" t="s">
        <v>26</v>
      </c>
      <c r="F1626" s="39">
        <f t="shared" si="570"/>
        <v>0</v>
      </c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</row>
    <row r="1627" spans="1:41" ht="30" customHeight="1">
      <c r="A1627" s="136"/>
      <c r="B1627" s="146"/>
      <c r="C1627" s="142"/>
      <c r="D1627" s="183" t="s">
        <v>27</v>
      </c>
      <c r="E1627" s="126"/>
      <c r="F1627" s="39">
        <f>F1621+F1622+F1623+F1624+F1625+F1626</f>
        <v>2558580.42</v>
      </c>
      <c r="G1627" s="39">
        <f t="shared" ref="G1627:Z1627" si="571">G1621+G1622+G1623+G1624+G1625+G1626</f>
        <v>2558580.42</v>
      </c>
      <c r="H1627" s="39">
        <f t="shared" si="571"/>
        <v>0</v>
      </c>
      <c r="I1627" s="39">
        <f t="shared" si="571"/>
        <v>0</v>
      </c>
      <c r="J1627" s="39">
        <f t="shared" si="571"/>
        <v>0</v>
      </c>
      <c r="K1627" s="39">
        <f t="shared" si="571"/>
        <v>0</v>
      </c>
      <c r="L1627" s="39">
        <f t="shared" si="571"/>
        <v>0</v>
      </c>
      <c r="M1627" s="39">
        <f t="shared" si="571"/>
        <v>0</v>
      </c>
      <c r="N1627" s="39">
        <f t="shared" si="571"/>
        <v>0</v>
      </c>
      <c r="O1627" s="39">
        <f t="shared" si="571"/>
        <v>0</v>
      </c>
      <c r="P1627" s="39">
        <f t="shared" si="571"/>
        <v>0</v>
      </c>
      <c r="Q1627" s="39">
        <f t="shared" si="571"/>
        <v>0</v>
      </c>
      <c r="R1627" s="39">
        <f t="shared" si="571"/>
        <v>0</v>
      </c>
      <c r="S1627" s="39">
        <f t="shared" si="571"/>
        <v>0</v>
      </c>
      <c r="T1627" s="39">
        <f t="shared" si="571"/>
        <v>0</v>
      </c>
      <c r="U1627" s="39">
        <f t="shared" si="571"/>
        <v>0</v>
      </c>
      <c r="V1627" s="39">
        <f t="shared" si="571"/>
        <v>0</v>
      </c>
      <c r="W1627" s="39">
        <f t="shared" si="571"/>
        <v>0</v>
      </c>
      <c r="X1627" s="39">
        <f t="shared" si="571"/>
        <v>0</v>
      </c>
      <c r="Y1627" s="39">
        <f t="shared" si="571"/>
        <v>0</v>
      </c>
      <c r="Z1627" s="39">
        <f t="shared" si="571"/>
        <v>0</v>
      </c>
      <c r="AN1627" s="6">
        <f>L1627-M1627</f>
        <v>0</v>
      </c>
      <c r="AO1627" s="14"/>
    </row>
    <row r="1628" spans="1:41" ht="75" customHeight="1">
      <c r="A1628" s="136"/>
      <c r="B1628" s="146"/>
      <c r="C1628" s="142"/>
      <c r="D1628" s="127" t="s">
        <v>46</v>
      </c>
      <c r="E1628" s="128"/>
      <c r="F1628" s="41">
        <f>ROUND(F1627/C1621,2)</f>
        <v>3974</v>
      </c>
      <c r="G1628" s="41">
        <f>ROUND(G1627/C1621,2)</f>
        <v>3974</v>
      </c>
      <c r="H1628" s="41">
        <f>ROUND(H1627/C1621,2)</f>
        <v>0</v>
      </c>
      <c r="I1628" s="41">
        <f>ROUND(I1627/C1621,2)</f>
        <v>0</v>
      </c>
      <c r="J1628" s="41">
        <f>ROUND(J1627/C1621,2)</f>
        <v>0</v>
      </c>
      <c r="K1628" s="41">
        <f>ROUND(K1627/C1621,2)</f>
        <v>0</v>
      </c>
      <c r="L1628" s="41">
        <f>ROUND(L1627/C1621,2)</f>
        <v>0</v>
      </c>
      <c r="M1628" s="41">
        <f>ROUND(M1627/C1621,2)</f>
        <v>0</v>
      </c>
      <c r="N1628" s="41">
        <f>ROUND(N1627/C1621,2)</f>
        <v>0</v>
      </c>
      <c r="O1628" s="41">
        <f>ROUND(O1627/C1621,2)</f>
        <v>0</v>
      </c>
      <c r="P1628" s="41">
        <f>ROUND(P1627/C1621,2)</f>
        <v>0</v>
      </c>
      <c r="Q1628" s="41">
        <f>ROUND(Q1627/C1621,2)</f>
        <v>0</v>
      </c>
      <c r="R1628" s="41">
        <f>ROUND(R1627/C1621,2)</f>
        <v>0</v>
      </c>
      <c r="S1628" s="41">
        <f>ROUND(S1627/C1621,2)</f>
        <v>0</v>
      </c>
      <c r="T1628" s="41">
        <f>ROUND(T1627/C1621,2)</f>
        <v>0</v>
      </c>
      <c r="U1628" s="41">
        <f>ROUND(U1627/C1621,2)</f>
        <v>0</v>
      </c>
      <c r="V1628" s="41">
        <f>ROUND(V1627/C1621,2)</f>
        <v>0</v>
      </c>
      <c r="W1628" s="41">
        <f>ROUND(W1627/C1621,2)</f>
        <v>0</v>
      </c>
      <c r="X1628" s="41">
        <f>ROUND(X1627/C1621,2)</f>
        <v>0</v>
      </c>
      <c r="Y1628" s="41">
        <f>ROUND(Y1627/C1621,2)</f>
        <v>0</v>
      </c>
      <c r="Z1628" s="41">
        <f>ROUND(Z1627/C1621,2)</f>
        <v>0</v>
      </c>
      <c r="AC1628" s="8" t="b">
        <v>0</v>
      </c>
      <c r="AD1628" s="8" t="b">
        <v>0</v>
      </c>
      <c r="AE1628" s="8" t="b">
        <v>0</v>
      </c>
      <c r="AF1628" s="8" t="b">
        <v>0</v>
      </c>
      <c r="AG1628" s="8" t="b">
        <v>0</v>
      </c>
      <c r="AH1628" s="8" t="b">
        <v>0</v>
      </c>
      <c r="AI1628" s="8" t="b">
        <v>0</v>
      </c>
      <c r="AJ1628" s="8" t="b">
        <v>0</v>
      </c>
      <c r="AK1628" s="8" t="b">
        <v>0</v>
      </c>
      <c r="AL1628" s="8" t="b">
        <v>0</v>
      </c>
    </row>
    <row r="1629" spans="1:41" ht="90" customHeight="1">
      <c r="A1629" s="137"/>
      <c r="B1629" s="147"/>
      <c r="C1629" s="143"/>
      <c r="D1629" s="127" t="s">
        <v>46</v>
      </c>
      <c r="E1629" s="128"/>
      <c r="F1629" s="39" t="s">
        <v>28</v>
      </c>
      <c r="G1629" s="42">
        <f>IF(AC1629=FALSE,0,AC1629)</f>
        <v>3974</v>
      </c>
      <c r="H1629" s="42" t="s">
        <v>28</v>
      </c>
      <c r="I1629" s="42">
        <f>IF(AD1629=FALSE,0,AD1629)</f>
        <v>0</v>
      </c>
      <c r="J1629" s="42">
        <f>IF(AE1629=FALSE,0,AE1629)</f>
        <v>0</v>
      </c>
      <c r="K1629" s="42" t="s">
        <v>28</v>
      </c>
      <c r="L1629" s="42">
        <f>IF(AF1629=FALSE,0,AF1629)</f>
        <v>0</v>
      </c>
      <c r="M1629" s="42" t="s">
        <v>28</v>
      </c>
      <c r="N1629" s="42" t="s">
        <v>28</v>
      </c>
      <c r="O1629" s="42" t="s">
        <v>28</v>
      </c>
      <c r="P1629" s="42" t="s">
        <v>28</v>
      </c>
      <c r="Q1629" s="42">
        <f>IF(AG1629=FALSE,0,AG1629)</f>
        <v>0</v>
      </c>
      <c r="R1629" s="42" t="s">
        <v>28</v>
      </c>
      <c r="S1629" s="42">
        <f>IF(AH1629=FALSE,0,AH1629)</f>
        <v>0</v>
      </c>
      <c r="T1629" s="42" t="s">
        <v>28</v>
      </c>
      <c r="U1629" s="42">
        <f>IF(AI1629=FALSE,0,AI1629)</f>
        <v>0</v>
      </c>
      <c r="V1629" s="42">
        <f>IF(AJ1629=FALSE,0,AJ1629)</f>
        <v>0</v>
      </c>
      <c r="W1629" s="42">
        <f>IF(AK1629=FALSE,0,AK1629)</f>
        <v>0</v>
      </c>
      <c r="X1629" s="42" t="s">
        <v>28</v>
      </c>
      <c r="Y1629" s="42">
        <f>IF(AL1629=FALSE,0,AL1629)</f>
        <v>0</v>
      </c>
      <c r="Z1629" s="42" t="s">
        <v>28</v>
      </c>
      <c r="AC1629" s="8">
        <v>3974</v>
      </c>
      <c r="AD1629" s="8" t="b">
        <v>0</v>
      </c>
      <c r="AE1629" s="8" t="b">
        <v>0</v>
      </c>
      <c r="AF1629" s="8" t="b">
        <v>0</v>
      </c>
      <c r="AG1629" s="8" t="b">
        <v>0</v>
      </c>
      <c r="AH1629" s="8" t="b">
        <v>0</v>
      </c>
      <c r="AI1629" s="8" t="b">
        <v>0</v>
      </c>
      <c r="AJ1629" s="8" t="b">
        <v>0</v>
      </c>
      <c r="AK1629" s="8" t="b">
        <v>0</v>
      </c>
      <c r="AL1629" s="8" t="b">
        <v>0</v>
      </c>
    </row>
    <row r="1630" spans="1:41" ht="30" customHeight="1">
      <c r="A1630" s="135" t="s">
        <v>31</v>
      </c>
      <c r="B1630" s="145" t="s">
        <v>221</v>
      </c>
      <c r="C1630" s="141">
        <v>693.22</v>
      </c>
      <c r="D1630" s="145" t="s">
        <v>19</v>
      </c>
      <c r="E1630" s="47" t="s">
        <v>20</v>
      </c>
      <c r="F1630" s="39">
        <f>G1630+I1630+J1630+L1630+Q1630+S1630+U1630+V1630+W1630+Y1630+Z1630</f>
        <v>2754856.28</v>
      </c>
      <c r="G1630" s="40">
        <v>2754856.28</v>
      </c>
      <c r="H1630" s="39">
        <v>0</v>
      </c>
      <c r="I1630" s="40">
        <v>0</v>
      </c>
      <c r="J1630" s="40">
        <v>0</v>
      </c>
      <c r="K1630" s="39">
        <v>0</v>
      </c>
      <c r="L1630" s="40">
        <v>0</v>
      </c>
      <c r="M1630" s="39">
        <v>0</v>
      </c>
      <c r="N1630" s="39">
        <v>0</v>
      </c>
      <c r="O1630" s="39">
        <v>0</v>
      </c>
      <c r="P1630" s="39">
        <v>0</v>
      </c>
      <c r="Q1630" s="40">
        <v>0</v>
      </c>
      <c r="R1630" s="39">
        <v>0</v>
      </c>
      <c r="S1630" s="40">
        <v>0</v>
      </c>
      <c r="T1630" s="39">
        <v>0</v>
      </c>
      <c r="U1630" s="40">
        <v>0</v>
      </c>
      <c r="V1630" s="40">
        <v>0</v>
      </c>
      <c r="W1630" s="40">
        <v>0</v>
      </c>
      <c r="X1630" s="39">
        <v>0</v>
      </c>
      <c r="Y1630" s="40">
        <v>0</v>
      </c>
      <c r="Z1630" s="39">
        <v>0</v>
      </c>
      <c r="AN1630" s="6">
        <f>L1630-M1630</f>
        <v>0</v>
      </c>
    </row>
    <row r="1631" spans="1:41" ht="60" customHeight="1">
      <c r="A1631" s="136"/>
      <c r="B1631" s="146"/>
      <c r="C1631" s="142"/>
      <c r="D1631" s="147"/>
      <c r="E1631" s="47" t="s">
        <v>21</v>
      </c>
      <c r="F1631" s="39">
        <f t="shared" ref="F1631:F1635" si="572">G1631+I1631+J1631+L1631+Q1631+S1631+U1631+V1631+W1631+Y1631+Z1631</f>
        <v>0</v>
      </c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</row>
    <row r="1632" spans="1:41" ht="120" customHeight="1">
      <c r="A1632" s="136"/>
      <c r="B1632" s="146"/>
      <c r="C1632" s="142"/>
      <c r="D1632" s="145" t="s">
        <v>22</v>
      </c>
      <c r="E1632" s="47" t="s">
        <v>219</v>
      </c>
      <c r="F1632" s="39">
        <f t="shared" si="572"/>
        <v>0</v>
      </c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</row>
    <row r="1633" spans="1:41" ht="30" customHeight="1">
      <c r="A1633" s="136"/>
      <c r="B1633" s="146"/>
      <c r="C1633" s="142"/>
      <c r="D1633" s="146"/>
      <c r="E1633" s="47" t="s">
        <v>24</v>
      </c>
      <c r="F1633" s="39">
        <f t="shared" si="572"/>
        <v>0</v>
      </c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</row>
    <row r="1634" spans="1:41" ht="30" customHeight="1">
      <c r="A1634" s="136"/>
      <c r="B1634" s="146"/>
      <c r="C1634" s="142"/>
      <c r="D1634" s="146"/>
      <c r="E1634" s="47" t="s">
        <v>25</v>
      </c>
      <c r="F1634" s="39">
        <f t="shared" si="572"/>
        <v>0</v>
      </c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</row>
    <row r="1635" spans="1:41" ht="30" customHeight="1">
      <c r="A1635" s="136"/>
      <c r="B1635" s="146"/>
      <c r="C1635" s="142"/>
      <c r="D1635" s="147"/>
      <c r="E1635" s="47" t="s">
        <v>26</v>
      </c>
      <c r="F1635" s="39">
        <f t="shared" si="572"/>
        <v>0</v>
      </c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</row>
    <row r="1636" spans="1:41" ht="30" customHeight="1">
      <c r="A1636" s="136"/>
      <c r="B1636" s="146"/>
      <c r="C1636" s="142"/>
      <c r="D1636" s="183" t="s">
        <v>27</v>
      </c>
      <c r="E1636" s="126"/>
      <c r="F1636" s="39">
        <f>F1630+F1631+F1632+F1633+F1634+F1635</f>
        <v>2754856.28</v>
      </c>
      <c r="G1636" s="39">
        <f t="shared" ref="G1636:Z1636" si="573">G1630+G1631+G1632+G1633+G1634+G1635</f>
        <v>2754856.28</v>
      </c>
      <c r="H1636" s="39">
        <f t="shared" si="573"/>
        <v>0</v>
      </c>
      <c r="I1636" s="39">
        <f t="shared" si="573"/>
        <v>0</v>
      </c>
      <c r="J1636" s="39">
        <f t="shared" si="573"/>
        <v>0</v>
      </c>
      <c r="K1636" s="39">
        <f t="shared" si="573"/>
        <v>0</v>
      </c>
      <c r="L1636" s="39">
        <f t="shared" si="573"/>
        <v>0</v>
      </c>
      <c r="M1636" s="39">
        <f t="shared" si="573"/>
        <v>0</v>
      </c>
      <c r="N1636" s="39">
        <f t="shared" si="573"/>
        <v>0</v>
      </c>
      <c r="O1636" s="39">
        <f t="shared" si="573"/>
        <v>0</v>
      </c>
      <c r="P1636" s="39">
        <f t="shared" si="573"/>
        <v>0</v>
      </c>
      <c r="Q1636" s="39">
        <f t="shared" si="573"/>
        <v>0</v>
      </c>
      <c r="R1636" s="39">
        <f t="shared" si="573"/>
        <v>0</v>
      </c>
      <c r="S1636" s="39">
        <f t="shared" si="573"/>
        <v>0</v>
      </c>
      <c r="T1636" s="39">
        <f t="shared" si="573"/>
        <v>0</v>
      </c>
      <c r="U1636" s="39">
        <f t="shared" si="573"/>
        <v>0</v>
      </c>
      <c r="V1636" s="39">
        <f t="shared" si="573"/>
        <v>0</v>
      </c>
      <c r="W1636" s="39">
        <f t="shared" si="573"/>
        <v>0</v>
      </c>
      <c r="X1636" s="39">
        <f t="shared" si="573"/>
        <v>0</v>
      </c>
      <c r="Y1636" s="39">
        <f t="shared" si="573"/>
        <v>0</v>
      </c>
      <c r="Z1636" s="39">
        <f t="shared" si="573"/>
        <v>0</v>
      </c>
      <c r="AN1636" s="6">
        <f>L1636-M1636</f>
        <v>0</v>
      </c>
      <c r="AO1636" s="14"/>
    </row>
    <row r="1637" spans="1:41" ht="75" customHeight="1">
      <c r="A1637" s="136"/>
      <c r="B1637" s="146"/>
      <c r="C1637" s="142"/>
      <c r="D1637" s="127" t="s">
        <v>46</v>
      </c>
      <c r="E1637" s="128"/>
      <c r="F1637" s="41">
        <f>ROUND(F1636/C1630,2)</f>
        <v>3974</v>
      </c>
      <c r="G1637" s="41">
        <f>ROUND(G1636/C1630,2)</f>
        <v>3974</v>
      </c>
      <c r="H1637" s="41">
        <f>ROUND(H1636/C1630,2)</f>
        <v>0</v>
      </c>
      <c r="I1637" s="41">
        <f>ROUND(I1636/C1630,2)</f>
        <v>0</v>
      </c>
      <c r="J1637" s="41">
        <f>ROUND(J1636/C1630,2)</f>
        <v>0</v>
      </c>
      <c r="K1637" s="41">
        <f>ROUND(K1636/C1630,2)</f>
        <v>0</v>
      </c>
      <c r="L1637" s="41">
        <f>ROUND(L1636/C1630,2)</f>
        <v>0</v>
      </c>
      <c r="M1637" s="41">
        <f>ROUND(M1636/C1630,2)</f>
        <v>0</v>
      </c>
      <c r="N1637" s="41">
        <f>ROUND(N1636/C1630,2)</f>
        <v>0</v>
      </c>
      <c r="O1637" s="41">
        <f>ROUND(O1636/C1630,2)</f>
        <v>0</v>
      </c>
      <c r="P1637" s="41">
        <f>ROUND(P1636/C1630,2)</f>
        <v>0</v>
      </c>
      <c r="Q1637" s="41">
        <f>ROUND(Q1636/C1630,2)</f>
        <v>0</v>
      </c>
      <c r="R1637" s="41">
        <f>ROUND(R1636/C1630,2)</f>
        <v>0</v>
      </c>
      <c r="S1637" s="41">
        <f>ROUND(S1636/C1630,2)</f>
        <v>0</v>
      </c>
      <c r="T1637" s="41">
        <f>ROUND(T1636/C1630,2)</f>
        <v>0</v>
      </c>
      <c r="U1637" s="41">
        <f>ROUND(U1636/C1630,2)</f>
        <v>0</v>
      </c>
      <c r="V1637" s="41">
        <f>ROUND(V1636/C1630,2)</f>
        <v>0</v>
      </c>
      <c r="W1637" s="41">
        <f>ROUND(W1636/C1630,2)</f>
        <v>0</v>
      </c>
      <c r="X1637" s="41">
        <f>ROUND(X1636/C1630,2)</f>
        <v>0</v>
      </c>
      <c r="Y1637" s="41">
        <f>ROUND(Y1636/C1630,2)</f>
        <v>0</v>
      </c>
      <c r="Z1637" s="41">
        <f>ROUND(Z1636/C1630,2)</f>
        <v>0</v>
      </c>
      <c r="AC1637" s="8" t="b">
        <v>0</v>
      </c>
      <c r="AD1637" s="8" t="b">
        <v>0</v>
      </c>
      <c r="AE1637" s="8" t="b">
        <v>0</v>
      </c>
      <c r="AF1637" s="8" t="b">
        <v>0</v>
      </c>
      <c r="AG1637" s="8" t="b">
        <v>0</v>
      </c>
      <c r="AH1637" s="8" t="b">
        <v>0</v>
      </c>
      <c r="AI1637" s="8" t="b">
        <v>0</v>
      </c>
      <c r="AJ1637" s="8" t="b">
        <v>0</v>
      </c>
      <c r="AK1637" s="8" t="b">
        <v>0</v>
      </c>
      <c r="AL1637" s="8" t="b">
        <v>0</v>
      </c>
    </row>
    <row r="1638" spans="1:41" ht="90" customHeight="1">
      <c r="A1638" s="137"/>
      <c r="B1638" s="147"/>
      <c r="C1638" s="143"/>
      <c r="D1638" s="127" t="s">
        <v>46</v>
      </c>
      <c r="E1638" s="128"/>
      <c r="F1638" s="39" t="s">
        <v>28</v>
      </c>
      <c r="G1638" s="42">
        <f>IF(AC1638=FALSE,0,AC1638)</f>
        <v>3974</v>
      </c>
      <c r="H1638" s="42" t="s">
        <v>28</v>
      </c>
      <c r="I1638" s="42">
        <f>IF(AD1638=FALSE,0,AD1638)</f>
        <v>0</v>
      </c>
      <c r="J1638" s="42">
        <f>IF(AE1638=FALSE,0,AE1638)</f>
        <v>0</v>
      </c>
      <c r="K1638" s="42" t="s">
        <v>28</v>
      </c>
      <c r="L1638" s="42">
        <f>IF(AF1638=FALSE,0,AF1638)</f>
        <v>0</v>
      </c>
      <c r="M1638" s="42" t="s">
        <v>28</v>
      </c>
      <c r="N1638" s="42" t="s">
        <v>28</v>
      </c>
      <c r="O1638" s="42" t="s">
        <v>28</v>
      </c>
      <c r="P1638" s="42" t="s">
        <v>28</v>
      </c>
      <c r="Q1638" s="42">
        <f>IF(AG1638=FALSE,0,AG1638)</f>
        <v>0</v>
      </c>
      <c r="R1638" s="42" t="s">
        <v>28</v>
      </c>
      <c r="S1638" s="42">
        <f>IF(AH1638=FALSE,0,AH1638)</f>
        <v>0</v>
      </c>
      <c r="T1638" s="42" t="s">
        <v>28</v>
      </c>
      <c r="U1638" s="42">
        <f>IF(AI1638=FALSE,0,AI1638)</f>
        <v>0</v>
      </c>
      <c r="V1638" s="42">
        <f>IF(AJ1638=FALSE,0,AJ1638)</f>
        <v>0</v>
      </c>
      <c r="W1638" s="42">
        <f>IF(AK1638=FALSE,0,AK1638)</f>
        <v>0</v>
      </c>
      <c r="X1638" s="42" t="s">
        <v>28</v>
      </c>
      <c r="Y1638" s="42">
        <f>IF(AL1638=FALSE,0,AL1638)</f>
        <v>0</v>
      </c>
      <c r="Z1638" s="42" t="s">
        <v>28</v>
      </c>
      <c r="AC1638" s="8">
        <v>3974</v>
      </c>
      <c r="AD1638" s="8" t="b">
        <v>0</v>
      </c>
      <c r="AE1638" s="8" t="b">
        <v>0</v>
      </c>
      <c r="AF1638" s="8" t="b">
        <v>0</v>
      </c>
      <c r="AG1638" s="8" t="b">
        <v>0</v>
      </c>
      <c r="AH1638" s="8" t="b">
        <v>0</v>
      </c>
      <c r="AI1638" s="8" t="b">
        <v>0</v>
      </c>
      <c r="AJ1638" s="8" t="b">
        <v>0</v>
      </c>
      <c r="AK1638" s="8" t="b">
        <v>0</v>
      </c>
      <c r="AL1638" s="8" t="b">
        <v>0</v>
      </c>
    </row>
    <row r="1639" spans="1:41" ht="30" customHeight="1">
      <c r="A1639" s="135" t="s">
        <v>32</v>
      </c>
      <c r="B1639" s="145" t="s">
        <v>222</v>
      </c>
      <c r="C1639" s="141">
        <v>676.06</v>
      </c>
      <c r="D1639" s="145" t="s">
        <v>19</v>
      </c>
      <c r="E1639" s="47" t="s">
        <v>20</v>
      </c>
      <c r="F1639" s="39">
        <f>G1639+I1639+J1639+L1639+Q1639+S1639+U1639+V1639+W1639+Y1639+Z1639</f>
        <v>2686662.44</v>
      </c>
      <c r="G1639" s="40">
        <v>2686662.44</v>
      </c>
      <c r="H1639" s="39">
        <v>0</v>
      </c>
      <c r="I1639" s="40">
        <v>0</v>
      </c>
      <c r="J1639" s="40">
        <v>0</v>
      </c>
      <c r="K1639" s="39">
        <v>0</v>
      </c>
      <c r="L1639" s="40">
        <v>0</v>
      </c>
      <c r="M1639" s="39">
        <v>0</v>
      </c>
      <c r="N1639" s="39">
        <v>0</v>
      </c>
      <c r="O1639" s="39">
        <v>0</v>
      </c>
      <c r="P1639" s="39">
        <v>0</v>
      </c>
      <c r="Q1639" s="40">
        <v>0</v>
      </c>
      <c r="R1639" s="39">
        <v>0</v>
      </c>
      <c r="S1639" s="40">
        <v>0</v>
      </c>
      <c r="T1639" s="39">
        <v>0</v>
      </c>
      <c r="U1639" s="40">
        <v>0</v>
      </c>
      <c r="V1639" s="40">
        <v>0</v>
      </c>
      <c r="W1639" s="40">
        <v>0</v>
      </c>
      <c r="X1639" s="39">
        <v>0</v>
      </c>
      <c r="Y1639" s="40">
        <v>0</v>
      </c>
      <c r="Z1639" s="39">
        <v>0</v>
      </c>
      <c r="AN1639" s="6">
        <f>L1639-M1639</f>
        <v>0</v>
      </c>
    </row>
    <row r="1640" spans="1:41" ht="60" customHeight="1">
      <c r="A1640" s="136"/>
      <c r="B1640" s="146"/>
      <c r="C1640" s="142"/>
      <c r="D1640" s="147"/>
      <c r="E1640" s="47" t="s">
        <v>21</v>
      </c>
      <c r="F1640" s="39">
        <f t="shared" ref="F1640:F1644" si="574">G1640+I1640+J1640+L1640+Q1640+S1640+U1640+V1640+W1640+Y1640+Z1640</f>
        <v>0</v>
      </c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</row>
    <row r="1641" spans="1:41" ht="120" customHeight="1">
      <c r="A1641" s="136"/>
      <c r="B1641" s="146"/>
      <c r="C1641" s="142"/>
      <c r="D1641" s="145" t="s">
        <v>22</v>
      </c>
      <c r="E1641" s="47" t="s">
        <v>219</v>
      </c>
      <c r="F1641" s="39">
        <f t="shared" si="574"/>
        <v>0</v>
      </c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</row>
    <row r="1642" spans="1:41" ht="30" customHeight="1">
      <c r="A1642" s="136"/>
      <c r="B1642" s="146"/>
      <c r="C1642" s="142"/>
      <c r="D1642" s="146"/>
      <c r="E1642" s="47" t="s">
        <v>24</v>
      </c>
      <c r="F1642" s="39">
        <f t="shared" si="574"/>
        <v>0</v>
      </c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</row>
    <row r="1643" spans="1:41" ht="30" customHeight="1">
      <c r="A1643" s="136"/>
      <c r="B1643" s="146"/>
      <c r="C1643" s="142"/>
      <c r="D1643" s="146"/>
      <c r="E1643" s="47" t="s">
        <v>25</v>
      </c>
      <c r="F1643" s="39">
        <f t="shared" si="574"/>
        <v>0</v>
      </c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</row>
    <row r="1644" spans="1:41" ht="30" customHeight="1">
      <c r="A1644" s="136"/>
      <c r="B1644" s="146"/>
      <c r="C1644" s="142"/>
      <c r="D1644" s="147"/>
      <c r="E1644" s="47" t="s">
        <v>26</v>
      </c>
      <c r="F1644" s="39">
        <f t="shared" si="574"/>
        <v>0</v>
      </c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</row>
    <row r="1645" spans="1:41" ht="30" customHeight="1">
      <c r="A1645" s="136"/>
      <c r="B1645" s="146"/>
      <c r="C1645" s="142"/>
      <c r="D1645" s="183" t="s">
        <v>27</v>
      </c>
      <c r="E1645" s="126"/>
      <c r="F1645" s="39">
        <f>F1639+F1640+F1641+F1642+F1643+F1644</f>
        <v>2686662.44</v>
      </c>
      <c r="G1645" s="39">
        <f t="shared" ref="G1645:Z1645" si="575">G1639+G1640+G1641+G1642+G1643+G1644</f>
        <v>2686662.44</v>
      </c>
      <c r="H1645" s="39">
        <f t="shared" si="575"/>
        <v>0</v>
      </c>
      <c r="I1645" s="39">
        <f t="shared" si="575"/>
        <v>0</v>
      </c>
      <c r="J1645" s="39">
        <f t="shared" si="575"/>
        <v>0</v>
      </c>
      <c r="K1645" s="39">
        <f t="shared" si="575"/>
        <v>0</v>
      </c>
      <c r="L1645" s="39">
        <f t="shared" si="575"/>
        <v>0</v>
      </c>
      <c r="M1645" s="39">
        <f t="shared" si="575"/>
        <v>0</v>
      </c>
      <c r="N1645" s="39">
        <f t="shared" si="575"/>
        <v>0</v>
      </c>
      <c r="O1645" s="39">
        <f t="shared" si="575"/>
        <v>0</v>
      </c>
      <c r="P1645" s="39">
        <f t="shared" si="575"/>
        <v>0</v>
      </c>
      <c r="Q1645" s="39">
        <f t="shared" si="575"/>
        <v>0</v>
      </c>
      <c r="R1645" s="39">
        <f t="shared" si="575"/>
        <v>0</v>
      </c>
      <c r="S1645" s="39">
        <f t="shared" si="575"/>
        <v>0</v>
      </c>
      <c r="T1645" s="39">
        <f t="shared" si="575"/>
        <v>0</v>
      </c>
      <c r="U1645" s="39">
        <f t="shared" si="575"/>
        <v>0</v>
      </c>
      <c r="V1645" s="39">
        <f t="shared" si="575"/>
        <v>0</v>
      </c>
      <c r="W1645" s="39">
        <f t="shared" si="575"/>
        <v>0</v>
      </c>
      <c r="X1645" s="39">
        <f t="shared" si="575"/>
        <v>0</v>
      </c>
      <c r="Y1645" s="39">
        <f t="shared" si="575"/>
        <v>0</v>
      </c>
      <c r="Z1645" s="39">
        <f t="shared" si="575"/>
        <v>0</v>
      </c>
      <c r="AN1645" s="6">
        <f>L1645-M1645</f>
        <v>0</v>
      </c>
      <c r="AO1645" s="14"/>
    </row>
    <row r="1646" spans="1:41" ht="75" customHeight="1">
      <c r="A1646" s="136"/>
      <c r="B1646" s="146"/>
      <c r="C1646" s="142"/>
      <c r="D1646" s="127" t="s">
        <v>46</v>
      </c>
      <c r="E1646" s="128"/>
      <c r="F1646" s="41">
        <f>ROUND(F1645/C1639,2)</f>
        <v>3974</v>
      </c>
      <c r="G1646" s="41">
        <f>ROUND(G1645/C1639,2)</f>
        <v>3974</v>
      </c>
      <c r="H1646" s="41">
        <f>ROUND(H1645/C1639,2)</f>
        <v>0</v>
      </c>
      <c r="I1646" s="41">
        <f>ROUND(I1645/C1639,2)</f>
        <v>0</v>
      </c>
      <c r="J1646" s="41">
        <f>ROUND(J1645/C1639,2)</f>
        <v>0</v>
      </c>
      <c r="K1646" s="41">
        <f>ROUND(K1645/C1639,2)</f>
        <v>0</v>
      </c>
      <c r="L1646" s="41">
        <f>ROUND(L1645/C1639,2)</f>
        <v>0</v>
      </c>
      <c r="M1646" s="41">
        <f>ROUND(M1645/C1639,2)</f>
        <v>0</v>
      </c>
      <c r="N1646" s="41">
        <f>ROUND(N1645/C1639,2)</f>
        <v>0</v>
      </c>
      <c r="O1646" s="41">
        <f>ROUND(O1645/C1639,2)</f>
        <v>0</v>
      </c>
      <c r="P1646" s="41">
        <f>ROUND(P1645/C1639,2)</f>
        <v>0</v>
      </c>
      <c r="Q1646" s="41">
        <f>ROUND(Q1645/C1639,2)</f>
        <v>0</v>
      </c>
      <c r="R1646" s="41">
        <f>ROUND(R1645/C1639,2)</f>
        <v>0</v>
      </c>
      <c r="S1646" s="41">
        <f>ROUND(S1645/C1639,2)</f>
        <v>0</v>
      </c>
      <c r="T1646" s="41">
        <f>ROUND(T1645/C1639,2)</f>
        <v>0</v>
      </c>
      <c r="U1646" s="41">
        <f>ROUND(U1645/C1639,2)</f>
        <v>0</v>
      </c>
      <c r="V1646" s="41">
        <f>ROUND(V1645/C1639,2)</f>
        <v>0</v>
      </c>
      <c r="W1646" s="41">
        <f>ROUND(W1645/C1639,2)</f>
        <v>0</v>
      </c>
      <c r="X1646" s="41">
        <f>ROUND(X1645/C1639,2)</f>
        <v>0</v>
      </c>
      <c r="Y1646" s="41">
        <f>ROUND(Y1645/C1639,2)</f>
        <v>0</v>
      </c>
      <c r="Z1646" s="41">
        <f>ROUND(Z1645/C1639,2)</f>
        <v>0</v>
      </c>
      <c r="AC1646" s="8" t="b">
        <v>0</v>
      </c>
      <c r="AD1646" s="8" t="b">
        <v>0</v>
      </c>
      <c r="AE1646" s="8" t="b">
        <v>0</v>
      </c>
      <c r="AF1646" s="8" t="b">
        <v>0</v>
      </c>
      <c r="AG1646" s="8" t="b">
        <v>0</v>
      </c>
      <c r="AH1646" s="8" t="b">
        <v>0</v>
      </c>
      <c r="AI1646" s="8" t="b">
        <v>0</v>
      </c>
      <c r="AJ1646" s="8" t="b">
        <v>0</v>
      </c>
      <c r="AK1646" s="8" t="b">
        <v>0</v>
      </c>
      <c r="AL1646" s="8" t="b">
        <v>0</v>
      </c>
    </row>
    <row r="1647" spans="1:41" ht="90" customHeight="1">
      <c r="A1647" s="137"/>
      <c r="B1647" s="147"/>
      <c r="C1647" s="143"/>
      <c r="D1647" s="127" t="s">
        <v>46</v>
      </c>
      <c r="E1647" s="128"/>
      <c r="F1647" s="39" t="s">
        <v>28</v>
      </c>
      <c r="G1647" s="42">
        <f>IF(AC1647=FALSE,0,AC1647)</f>
        <v>3974</v>
      </c>
      <c r="H1647" s="42" t="s">
        <v>28</v>
      </c>
      <c r="I1647" s="42">
        <f>IF(AD1647=FALSE,0,AD1647)</f>
        <v>0</v>
      </c>
      <c r="J1647" s="42">
        <f>IF(AE1647=FALSE,0,AE1647)</f>
        <v>0</v>
      </c>
      <c r="K1647" s="42" t="s">
        <v>28</v>
      </c>
      <c r="L1647" s="42">
        <f>IF(AF1647=FALSE,0,AF1647)</f>
        <v>0</v>
      </c>
      <c r="M1647" s="42" t="s">
        <v>28</v>
      </c>
      <c r="N1647" s="42" t="s">
        <v>28</v>
      </c>
      <c r="O1647" s="42" t="s">
        <v>28</v>
      </c>
      <c r="P1647" s="42" t="s">
        <v>28</v>
      </c>
      <c r="Q1647" s="42">
        <f>IF(AG1647=FALSE,0,AG1647)</f>
        <v>0</v>
      </c>
      <c r="R1647" s="42" t="s">
        <v>28</v>
      </c>
      <c r="S1647" s="42">
        <f>IF(AH1647=FALSE,0,AH1647)</f>
        <v>0</v>
      </c>
      <c r="T1647" s="42" t="s">
        <v>28</v>
      </c>
      <c r="U1647" s="42">
        <f>IF(AI1647=FALSE,0,AI1647)</f>
        <v>0</v>
      </c>
      <c r="V1647" s="42">
        <f>IF(AJ1647=FALSE,0,AJ1647)</f>
        <v>0</v>
      </c>
      <c r="W1647" s="42">
        <f>IF(AK1647=FALSE,0,AK1647)</f>
        <v>0</v>
      </c>
      <c r="X1647" s="42" t="s">
        <v>28</v>
      </c>
      <c r="Y1647" s="42">
        <f>IF(AL1647=FALSE,0,AL1647)</f>
        <v>0</v>
      </c>
      <c r="Z1647" s="42" t="s">
        <v>28</v>
      </c>
      <c r="AC1647" s="8">
        <v>3974</v>
      </c>
      <c r="AD1647" s="8" t="b">
        <v>0</v>
      </c>
      <c r="AE1647" s="8" t="b">
        <v>0</v>
      </c>
      <c r="AF1647" s="8" t="b">
        <v>0</v>
      </c>
      <c r="AG1647" s="8" t="b">
        <v>0</v>
      </c>
      <c r="AH1647" s="8" t="b">
        <v>0</v>
      </c>
      <c r="AI1647" s="8" t="b">
        <v>0</v>
      </c>
      <c r="AJ1647" s="8" t="b">
        <v>0</v>
      </c>
      <c r="AK1647" s="8" t="b">
        <v>0</v>
      </c>
      <c r="AL1647" s="8" t="b">
        <v>0</v>
      </c>
    </row>
    <row r="1648" spans="1:41" ht="30" customHeight="1">
      <c r="A1648" s="135" t="s">
        <v>33</v>
      </c>
      <c r="B1648" s="145" t="s">
        <v>223</v>
      </c>
      <c r="C1648" s="141">
        <v>377.4</v>
      </c>
      <c r="D1648" s="145" t="s">
        <v>19</v>
      </c>
      <c r="E1648" s="47" t="s">
        <v>20</v>
      </c>
      <c r="F1648" s="39">
        <f>G1648+I1648+J1648+L1648+Q1648+S1648+U1648+V1648+W1648+Y1648+Z1648</f>
        <v>1499787.6</v>
      </c>
      <c r="G1648" s="40">
        <v>1499787.6</v>
      </c>
      <c r="H1648" s="39">
        <v>0</v>
      </c>
      <c r="I1648" s="40">
        <v>0</v>
      </c>
      <c r="J1648" s="40">
        <v>0</v>
      </c>
      <c r="K1648" s="39">
        <v>0</v>
      </c>
      <c r="L1648" s="40">
        <v>0</v>
      </c>
      <c r="M1648" s="39">
        <v>0</v>
      </c>
      <c r="N1648" s="39">
        <v>0</v>
      </c>
      <c r="O1648" s="39">
        <v>0</v>
      </c>
      <c r="P1648" s="39">
        <v>0</v>
      </c>
      <c r="Q1648" s="40">
        <v>0</v>
      </c>
      <c r="R1648" s="39">
        <v>0</v>
      </c>
      <c r="S1648" s="40">
        <v>0</v>
      </c>
      <c r="T1648" s="39">
        <v>0</v>
      </c>
      <c r="U1648" s="40">
        <v>0</v>
      </c>
      <c r="V1648" s="40">
        <v>0</v>
      </c>
      <c r="W1648" s="40">
        <v>0</v>
      </c>
      <c r="X1648" s="39">
        <v>0</v>
      </c>
      <c r="Y1648" s="40">
        <v>0</v>
      </c>
      <c r="Z1648" s="39">
        <v>0</v>
      </c>
      <c r="AN1648" s="6">
        <f>L1648-M1648</f>
        <v>0</v>
      </c>
    </row>
    <row r="1649" spans="1:41" ht="60" customHeight="1">
      <c r="A1649" s="136"/>
      <c r="B1649" s="146"/>
      <c r="C1649" s="142"/>
      <c r="D1649" s="147"/>
      <c r="E1649" s="47" t="s">
        <v>21</v>
      </c>
      <c r="F1649" s="39">
        <f t="shared" ref="F1649:F1653" si="576">G1649+I1649+J1649+L1649+Q1649+S1649+U1649+V1649+W1649+Y1649+Z1649</f>
        <v>0</v>
      </c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</row>
    <row r="1650" spans="1:41" ht="120" customHeight="1">
      <c r="A1650" s="136"/>
      <c r="B1650" s="146"/>
      <c r="C1650" s="142"/>
      <c r="D1650" s="145" t="s">
        <v>22</v>
      </c>
      <c r="E1650" s="47" t="s">
        <v>219</v>
      </c>
      <c r="F1650" s="39">
        <f t="shared" si="576"/>
        <v>0</v>
      </c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</row>
    <row r="1651" spans="1:41" ht="30" customHeight="1">
      <c r="A1651" s="136"/>
      <c r="B1651" s="146"/>
      <c r="C1651" s="142"/>
      <c r="D1651" s="146"/>
      <c r="E1651" s="47" t="s">
        <v>24</v>
      </c>
      <c r="F1651" s="39">
        <f t="shared" si="576"/>
        <v>0</v>
      </c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</row>
    <row r="1652" spans="1:41" ht="30" customHeight="1">
      <c r="A1652" s="136"/>
      <c r="B1652" s="146"/>
      <c r="C1652" s="142"/>
      <c r="D1652" s="146"/>
      <c r="E1652" s="47" t="s">
        <v>25</v>
      </c>
      <c r="F1652" s="39">
        <f t="shared" si="576"/>
        <v>0</v>
      </c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</row>
    <row r="1653" spans="1:41" ht="30" customHeight="1">
      <c r="A1653" s="136"/>
      <c r="B1653" s="146"/>
      <c r="C1653" s="142"/>
      <c r="D1653" s="147"/>
      <c r="E1653" s="47" t="s">
        <v>26</v>
      </c>
      <c r="F1653" s="39">
        <f t="shared" si="576"/>
        <v>0</v>
      </c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</row>
    <row r="1654" spans="1:41" ht="30" customHeight="1">
      <c r="A1654" s="136"/>
      <c r="B1654" s="146"/>
      <c r="C1654" s="142"/>
      <c r="D1654" s="183" t="s">
        <v>27</v>
      </c>
      <c r="E1654" s="126"/>
      <c r="F1654" s="39">
        <f>F1648+F1649+F1650+F1651+F1652+F1653</f>
        <v>1499787.6</v>
      </c>
      <c r="G1654" s="39">
        <f t="shared" ref="G1654:Z1654" si="577">G1648+G1649+G1650+G1651+G1652+G1653</f>
        <v>1499787.6</v>
      </c>
      <c r="H1654" s="39">
        <f t="shared" si="577"/>
        <v>0</v>
      </c>
      <c r="I1654" s="39">
        <f t="shared" si="577"/>
        <v>0</v>
      </c>
      <c r="J1654" s="39">
        <f t="shared" si="577"/>
        <v>0</v>
      </c>
      <c r="K1654" s="39">
        <f t="shared" si="577"/>
        <v>0</v>
      </c>
      <c r="L1654" s="39">
        <f t="shared" si="577"/>
        <v>0</v>
      </c>
      <c r="M1654" s="39">
        <f t="shared" si="577"/>
        <v>0</v>
      </c>
      <c r="N1654" s="39">
        <f t="shared" si="577"/>
        <v>0</v>
      </c>
      <c r="O1654" s="39">
        <f t="shared" si="577"/>
        <v>0</v>
      </c>
      <c r="P1654" s="39">
        <f t="shared" si="577"/>
        <v>0</v>
      </c>
      <c r="Q1654" s="39">
        <f t="shared" si="577"/>
        <v>0</v>
      </c>
      <c r="R1654" s="39">
        <f t="shared" si="577"/>
        <v>0</v>
      </c>
      <c r="S1654" s="39">
        <f t="shared" si="577"/>
        <v>0</v>
      </c>
      <c r="T1654" s="39">
        <f t="shared" si="577"/>
        <v>0</v>
      </c>
      <c r="U1654" s="39">
        <f t="shared" si="577"/>
        <v>0</v>
      </c>
      <c r="V1654" s="39">
        <f t="shared" si="577"/>
        <v>0</v>
      </c>
      <c r="W1654" s="39">
        <f t="shared" si="577"/>
        <v>0</v>
      </c>
      <c r="X1654" s="39">
        <f t="shared" si="577"/>
        <v>0</v>
      </c>
      <c r="Y1654" s="39">
        <f t="shared" si="577"/>
        <v>0</v>
      </c>
      <c r="Z1654" s="39">
        <f t="shared" si="577"/>
        <v>0</v>
      </c>
      <c r="AN1654" s="6">
        <f>L1654-M1654</f>
        <v>0</v>
      </c>
      <c r="AO1654" s="14"/>
    </row>
    <row r="1655" spans="1:41" ht="75" customHeight="1">
      <c r="A1655" s="136"/>
      <c r="B1655" s="146"/>
      <c r="C1655" s="142"/>
      <c r="D1655" s="127" t="s">
        <v>46</v>
      </c>
      <c r="E1655" s="128"/>
      <c r="F1655" s="41">
        <f>ROUND(F1654/C1648,2)</f>
        <v>3974</v>
      </c>
      <c r="G1655" s="41">
        <f>ROUND(G1654/C1648,2)</f>
        <v>3974</v>
      </c>
      <c r="H1655" s="41">
        <f>ROUND(H1654/C1648,2)</f>
        <v>0</v>
      </c>
      <c r="I1655" s="41">
        <f>ROUND(I1654/C1648,2)</f>
        <v>0</v>
      </c>
      <c r="J1655" s="41">
        <f>ROUND(J1654/C1648,2)</f>
        <v>0</v>
      </c>
      <c r="K1655" s="41">
        <f>ROUND(K1654/C1648,2)</f>
        <v>0</v>
      </c>
      <c r="L1655" s="41">
        <f>ROUND(L1654/C1648,2)</f>
        <v>0</v>
      </c>
      <c r="M1655" s="41">
        <f>ROUND(M1654/C1648,2)</f>
        <v>0</v>
      </c>
      <c r="N1655" s="41">
        <f>ROUND(N1654/C1648,2)</f>
        <v>0</v>
      </c>
      <c r="O1655" s="41">
        <f>ROUND(O1654/C1648,2)</f>
        <v>0</v>
      </c>
      <c r="P1655" s="41">
        <f>ROUND(P1654/C1648,2)</f>
        <v>0</v>
      </c>
      <c r="Q1655" s="41">
        <f>ROUND(Q1654/C1648,2)</f>
        <v>0</v>
      </c>
      <c r="R1655" s="41">
        <f>ROUND(R1654/C1648,2)</f>
        <v>0</v>
      </c>
      <c r="S1655" s="41">
        <f>ROUND(S1654/C1648,2)</f>
        <v>0</v>
      </c>
      <c r="T1655" s="41">
        <f>ROUND(T1654/C1648,2)</f>
        <v>0</v>
      </c>
      <c r="U1655" s="41">
        <f>ROUND(U1654/C1648,2)</f>
        <v>0</v>
      </c>
      <c r="V1655" s="41">
        <f>ROUND(V1654/C1648,2)</f>
        <v>0</v>
      </c>
      <c r="W1655" s="41">
        <f>ROUND(W1654/C1648,2)</f>
        <v>0</v>
      </c>
      <c r="X1655" s="41">
        <f>ROUND(X1654/C1648,2)</f>
        <v>0</v>
      </c>
      <c r="Y1655" s="41">
        <f>ROUND(Y1654/C1648,2)</f>
        <v>0</v>
      </c>
      <c r="Z1655" s="41">
        <f>ROUND(Z1654/C1648,2)</f>
        <v>0</v>
      </c>
      <c r="AC1655" s="8" t="b">
        <v>0</v>
      </c>
      <c r="AD1655" s="8" t="b">
        <v>0</v>
      </c>
      <c r="AE1655" s="8" t="b">
        <v>0</v>
      </c>
      <c r="AF1655" s="8" t="b">
        <v>0</v>
      </c>
      <c r="AG1655" s="8" t="b">
        <v>0</v>
      </c>
      <c r="AH1655" s="8" t="b">
        <v>0</v>
      </c>
      <c r="AI1655" s="8" t="b">
        <v>0</v>
      </c>
      <c r="AJ1655" s="8" t="b">
        <v>0</v>
      </c>
      <c r="AK1655" s="8" t="b">
        <v>0</v>
      </c>
      <c r="AL1655" s="8" t="b">
        <v>0</v>
      </c>
    </row>
    <row r="1656" spans="1:41" ht="90" customHeight="1">
      <c r="A1656" s="137"/>
      <c r="B1656" s="147"/>
      <c r="C1656" s="143"/>
      <c r="D1656" s="127" t="s">
        <v>46</v>
      </c>
      <c r="E1656" s="128"/>
      <c r="F1656" s="39" t="s">
        <v>28</v>
      </c>
      <c r="G1656" s="42">
        <f>IF(AC1656=FALSE,0,AC1656)</f>
        <v>3974</v>
      </c>
      <c r="H1656" s="42" t="s">
        <v>28</v>
      </c>
      <c r="I1656" s="42">
        <f>IF(AD1656=FALSE,0,AD1656)</f>
        <v>0</v>
      </c>
      <c r="J1656" s="42">
        <f>IF(AE1656=FALSE,0,AE1656)</f>
        <v>0</v>
      </c>
      <c r="K1656" s="42" t="s">
        <v>28</v>
      </c>
      <c r="L1656" s="42">
        <f>IF(AF1656=FALSE,0,AF1656)</f>
        <v>0</v>
      </c>
      <c r="M1656" s="42" t="s">
        <v>28</v>
      </c>
      <c r="N1656" s="42" t="s">
        <v>28</v>
      </c>
      <c r="O1656" s="42" t="s">
        <v>28</v>
      </c>
      <c r="P1656" s="42" t="s">
        <v>28</v>
      </c>
      <c r="Q1656" s="42">
        <f>IF(AG1656=FALSE,0,AG1656)</f>
        <v>0</v>
      </c>
      <c r="R1656" s="42" t="s">
        <v>28</v>
      </c>
      <c r="S1656" s="42">
        <f>IF(AH1656=FALSE,0,AH1656)</f>
        <v>0</v>
      </c>
      <c r="T1656" s="42" t="s">
        <v>28</v>
      </c>
      <c r="U1656" s="42">
        <f>IF(AI1656=FALSE,0,AI1656)</f>
        <v>0</v>
      </c>
      <c r="V1656" s="42">
        <f>IF(AJ1656=FALSE,0,AJ1656)</f>
        <v>0</v>
      </c>
      <c r="W1656" s="42">
        <f>IF(AK1656=FALSE,0,AK1656)</f>
        <v>0</v>
      </c>
      <c r="X1656" s="42" t="s">
        <v>28</v>
      </c>
      <c r="Y1656" s="42">
        <f>IF(AL1656=FALSE,0,AL1656)</f>
        <v>0</v>
      </c>
      <c r="Z1656" s="42" t="s">
        <v>28</v>
      </c>
      <c r="AC1656" s="8">
        <v>3974</v>
      </c>
      <c r="AD1656" s="8" t="b">
        <v>0</v>
      </c>
      <c r="AE1656" s="8" t="b">
        <v>0</v>
      </c>
      <c r="AF1656" s="8" t="b">
        <v>0</v>
      </c>
      <c r="AG1656" s="8" t="b">
        <v>0</v>
      </c>
      <c r="AH1656" s="8" t="b">
        <v>0</v>
      </c>
      <c r="AI1656" s="8" t="b">
        <v>0</v>
      </c>
      <c r="AJ1656" s="8" t="b">
        <v>0</v>
      </c>
      <c r="AK1656" s="8" t="b">
        <v>0</v>
      </c>
      <c r="AL1656" s="8" t="b">
        <v>0</v>
      </c>
    </row>
    <row r="1657" spans="1:41" ht="30" customHeight="1">
      <c r="A1657" s="135"/>
      <c r="B1657" s="145" t="s">
        <v>394</v>
      </c>
      <c r="C1657" s="141">
        <f>C1612+C1621+C1630+C1639+C1648</f>
        <v>2995.07</v>
      </c>
      <c r="D1657" s="145" t="s">
        <v>19</v>
      </c>
      <c r="E1657" s="47" t="s">
        <v>20</v>
      </c>
      <c r="F1657" s="39">
        <f>G1657+I1657+J1657+L1657+Q1657+S1657+U1657+V1657+W1657+Y1657+Z1657</f>
        <v>11902408.179999998</v>
      </c>
      <c r="G1657" s="40">
        <f>G1612+G1621+G1630+G1639+G1648</f>
        <v>11902408.179999998</v>
      </c>
      <c r="H1657" s="48">
        <f t="shared" ref="H1657:Z1657" si="578">H1612+H1621+H1630+H1639+H1648</f>
        <v>0</v>
      </c>
      <c r="I1657" s="48">
        <f t="shared" si="578"/>
        <v>0</v>
      </c>
      <c r="J1657" s="48">
        <f t="shared" si="578"/>
        <v>0</v>
      </c>
      <c r="K1657" s="48">
        <f t="shared" si="578"/>
        <v>0</v>
      </c>
      <c r="L1657" s="48">
        <f t="shared" si="578"/>
        <v>0</v>
      </c>
      <c r="M1657" s="48">
        <f t="shared" si="578"/>
        <v>0</v>
      </c>
      <c r="N1657" s="48">
        <f t="shared" si="578"/>
        <v>0</v>
      </c>
      <c r="O1657" s="48">
        <f t="shared" si="578"/>
        <v>0</v>
      </c>
      <c r="P1657" s="48">
        <f t="shared" si="578"/>
        <v>0</v>
      </c>
      <c r="Q1657" s="48">
        <f t="shared" si="578"/>
        <v>0</v>
      </c>
      <c r="R1657" s="48">
        <f t="shared" si="578"/>
        <v>0</v>
      </c>
      <c r="S1657" s="48">
        <f t="shared" si="578"/>
        <v>0</v>
      </c>
      <c r="T1657" s="48">
        <f t="shared" si="578"/>
        <v>0</v>
      </c>
      <c r="U1657" s="48">
        <f t="shared" si="578"/>
        <v>0</v>
      </c>
      <c r="V1657" s="48">
        <f t="shared" si="578"/>
        <v>0</v>
      </c>
      <c r="W1657" s="48">
        <f t="shared" si="578"/>
        <v>0</v>
      </c>
      <c r="X1657" s="48">
        <f t="shared" si="578"/>
        <v>0</v>
      </c>
      <c r="Y1657" s="48">
        <f t="shared" si="578"/>
        <v>0</v>
      </c>
      <c r="Z1657" s="48">
        <f t="shared" si="578"/>
        <v>0</v>
      </c>
      <c r="AN1657" s="6">
        <f>L1657-M1657</f>
        <v>0</v>
      </c>
    </row>
    <row r="1658" spans="1:41" ht="60" customHeight="1">
      <c r="A1658" s="136"/>
      <c r="B1658" s="146"/>
      <c r="C1658" s="142"/>
      <c r="D1658" s="147"/>
      <c r="E1658" s="47" t="s">
        <v>21</v>
      </c>
      <c r="F1658" s="39">
        <f t="shared" ref="F1658:F1662" si="579">G1658+I1658+J1658+L1658+Q1658+S1658+U1658+V1658+W1658+Y1658+Z1658</f>
        <v>0</v>
      </c>
      <c r="G1658" s="48">
        <f t="shared" ref="G1658:Z1658" si="580">G1613+G1622+G1631+G1640+G1649</f>
        <v>0</v>
      </c>
      <c r="H1658" s="48">
        <f t="shared" si="580"/>
        <v>0</v>
      </c>
      <c r="I1658" s="48">
        <f t="shared" si="580"/>
        <v>0</v>
      </c>
      <c r="J1658" s="48">
        <f t="shared" si="580"/>
        <v>0</v>
      </c>
      <c r="K1658" s="48">
        <f t="shared" si="580"/>
        <v>0</v>
      </c>
      <c r="L1658" s="48">
        <f t="shared" si="580"/>
        <v>0</v>
      </c>
      <c r="M1658" s="48">
        <f t="shared" si="580"/>
        <v>0</v>
      </c>
      <c r="N1658" s="48">
        <f t="shared" si="580"/>
        <v>0</v>
      </c>
      <c r="O1658" s="48">
        <f t="shared" si="580"/>
        <v>0</v>
      </c>
      <c r="P1658" s="48">
        <f t="shared" si="580"/>
        <v>0</v>
      </c>
      <c r="Q1658" s="48">
        <f t="shared" si="580"/>
        <v>0</v>
      </c>
      <c r="R1658" s="48">
        <f t="shared" si="580"/>
        <v>0</v>
      </c>
      <c r="S1658" s="48">
        <f t="shared" si="580"/>
        <v>0</v>
      </c>
      <c r="T1658" s="48">
        <f t="shared" si="580"/>
        <v>0</v>
      </c>
      <c r="U1658" s="48">
        <f t="shared" si="580"/>
        <v>0</v>
      </c>
      <c r="V1658" s="48">
        <f t="shared" si="580"/>
        <v>0</v>
      </c>
      <c r="W1658" s="48">
        <f t="shared" si="580"/>
        <v>0</v>
      </c>
      <c r="X1658" s="48">
        <f t="shared" si="580"/>
        <v>0</v>
      </c>
      <c r="Y1658" s="48">
        <f t="shared" si="580"/>
        <v>0</v>
      </c>
      <c r="Z1658" s="48">
        <f t="shared" si="580"/>
        <v>0</v>
      </c>
    </row>
    <row r="1659" spans="1:41" ht="120" customHeight="1">
      <c r="A1659" s="136"/>
      <c r="B1659" s="146"/>
      <c r="C1659" s="142"/>
      <c r="D1659" s="145" t="s">
        <v>22</v>
      </c>
      <c r="E1659" s="47" t="s">
        <v>219</v>
      </c>
      <c r="F1659" s="39">
        <f t="shared" si="579"/>
        <v>0</v>
      </c>
      <c r="G1659" s="48">
        <f t="shared" ref="G1659:Z1659" si="581">G1614+G1623+G1632+G1641+G1650</f>
        <v>0</v>
      </c>
      <c r="H1659" s="48">
        <f t="shared" si="581"/>
        <v>0</v>
      </c>
      <c r="I1659" s="48">
        <f t="shared" si="581"/>
        <v>0</v>
      </c>
      <c r="J1659" s="48">
        <f t="shared" si="581"/>
        <v>0</v>
      </c>
      <c r="K1659" s="48">
        <f t="shared" si="581"/>
        <v>0</v>
      </c>
      <c r="L1659" s="48">
        <f t="shared" si="581"/>
        <v>0</v>
      </c>
      <c r="M1659" s="48">
        <f t="shared" si="581"/>
        <v>0</v>
      </c>
      <c r="N1659" s="48">
        <f t="shared" si="581"/>
        <v>0</v>
      </c>
      <c r="O1659" s="48">
        <f t="shared" si="581"/>
        <v>0</v>
      </c>
      <c r="P1659" s="48">
        <f t="shared" si="581"/>
        <v>0</v>
      </c>
      <c r="Q1659" s="48">
        <f t="shared" si="581"/>
        <v>0</v>
      </c>
      <c r="R1659" s="48">
        <f t="shared" si="581"/>
        <v>0</v>
      </c>
      <c r="S1659" s="48">
        <f t="shared" si="581"/>
        <v>0</v>
      </c>
      <c r="T1659" s="48">
        <f t="shared" si="581"/>
        <v>0</v>
      </c>
      <c r="U1659" s="48">
        <f t="shared" si="581"/>
        <v>0</v>
      </c>
      <c r="V1659" s="48">
        <f t="shared" si="581"/>
        <v>0</v>
      </c>
      <c r="W1659" s="48">
        <f t="shared" si="581"/>
        <v>0</v>
      </c>
      <c r="X1659" s="48">
        <f t="shared" si="581"/>
        <v>0</v>
      </c>
      <c r="Y1659" s="48">
        <f t="shared" si="581"/>
        <v>0</v>
      </c>
      <c r="Z1659" s="48">
        <f t="shared" si="581"/>
        <v>0</v>
      </c>
    </row>
    <row r="1660" spans="1:41" ht="30" customHeight="1">
      <c r="A1660" s="136"/>
      <c r="B1660" s="146"/>
      <c r="C1660" s="142"/>
      <c r="D1660" s="146"/>
      <c r="E1660" s="47" t="s">
        <v>24</v>
      </c>
      <c r="F1660" s="39">
        <f t="shared" si="579"/>
        <v>0</v>
      </c>
      <c r="G1660" s="48">
        <f t="shared" ref="G1660:Z1660" si="582">G1615+G1624+G1633+G1642+G1651</f>
        <v>0</v>
      </c>
      <c r="H1660" s="48">
        <f t="shared" si="582"/>
        <v>0</v>
      </c>
      <c r="I1660" s="48">
        <f t="shared" si="582"/>
        <v>0</v>
      </c>
      <c r="J1660" s="48">
        <f t="shared" si="582"/>
        <v>0</v>
      </c>
      <c r="K1660" s="48">
        <f t="shared" si="582"/>
        <v>0</v>
      </c>
      <c r="L1660" s="48">
        <f t="shared" si="582"/>
        <v>0</v>
      </c>
      <c r="M1660" s="48">
        <f t="shared" si="582"/>
        <v>0</v>
      </c>
      <c r="N1660" s="48">
        <f t="shared" si="582"/>
        <v>0</v>
      </c>
      <c r="O1660" s="48">
        <f t="shared" si="582"/>
        <v>0</v>
      </c>
      <c r="P1660" s="48">
        <f t="shared" si="582"/>
        <v>0</v>
      </c>
      <c r="Q1660" s="48">
        <f t="shared" si="582"/>
        <v>0</v>
      </c>
      <c r="R1660" s="48">
        <f t="shared" si="582"/>
        <v>0</v>
      </c>
      <c r="S1660" s="48">
        <f t="shared" si="582"/>
        <v>0</v>
      </c>
      <c r="T1660" s="48">
        <f t="shared" si="582"/>
        <v>0</v>
      </c>
      <c r="U1660" s="48">
        <f t="shared" si="582"/>
        <v>0</v>
      </c>
      <c r="V1660" s="48">
        <f t="shared" si="582"/>
        <v>0</v>
      </c>
      <c r="W1660" s="48">
        <f t="shared" si="582"/>
        <v>0</v>
      </c>
      <c r="X1660" s="48">
        <f t="shared" si="582"/>
        <v>0</v>
      </c>
      <c r="Y1660" s="48">
        <f t="shared" si="582"/>
        <v>0</v>
      </c>
      <c r="Z1660" s="48">
        <f t="shared" si="582"/>
        <v>0</v>
      </c>
    </row>
    <row r="1661" spans="1:41" ht="30" customHeight="1">
      <c r="A1661" s="136"/>
      <c r="B1661" s="146"/>
      <c r="C1661" s="142"/>
      <c r="D1661" s="146"/>
      <c r="E1661" s="47" t="s">
        <v>25</v>
      </c>
      <c r="F1661" s="39">
        <f t="shared" si="579"/>
        <v>0</v>
      </c>
      <c r="G1661" s="48">
        <f t="shared" ref="G1661:Z1661" si="583">G1616+G1625+G1634+G1643+G1652</f>
        <v>0</v>
      </c>
      <c r="H1661" s="48">
        <f t="shared" si="583"/>
        <v>0</v>
      </c>
      <c r="I1661" s="48">
        <f t="shared" si="583"/>
        <v>0</v>
      </c>
      <c r="J1661" s="48">
        <f t="shared" si="583"/>
        <v>0</v>
      </c>
      <c r="K1661" s="48">
        <f t="shared" si="583"/>
        <v>0</v>
      </c>
      <c r="L1661" s="48">
        <f t="shared" si="583"/>
        <v>0</v>
      </c>
      <c r="M1661" s="48">
        <f t="shared" si="583"/>
        <v>0</v>
      </c>
      <c r="N1661" s="48">
        <f t="shared" si="583"/>
        <v>0</v>
      </c>
      <c r="O1661" s="48">
        <f t="shared" si="583"/>
        <v>0</v>
      </c>
      <c r="P1661" s="48">
        <f t="shared" si="583"/>
        <v>0</v>
      </c>
      <c r="Q1661" s="48">
        <f t="shared" si="583"/>
        <v>0</v>
      </c>
      <c r="R1661" s="48">
        <f t="shared" si="583"/>
        <v>0</v>
      </c>
      <c r="S1661" s="48">
        <f t="shared" si="583"/>
        <v>0</v>
      </c>
      <c r="T1661" s="48">
        <f t="shared" si="583"/>
        <v>0</v>
      </c>
      <c r="U1661" s="48">
        <f t="shared" si="583"/>
        <v>0</v>
      </c>
      <c r="V1661" s="48">
        <f t="shared" si="583"/>
        <v>0</v>
      </c>
      <c r="W1661" s="48">
        <f t="shared" si="583"/>
        <v>0</v>
      </c>
      <c r="X1661" s="48">
        <f t="shared" si="583"/>
        <v>0</v>
      </c>
      <c r="Y1661" s="48">
        <f t="shared" si="583"/>
        <v>0</v>
      </c>
      <c r="Z1661" s="48">
        <f t="shared" si="583"/>
        <v>0</v>
      </c>
    </row>
    <row r="1662" spans="1:41" ht="30" customHeight="1">
      <c r="A1662" s="136"/>
      <c r="B1662" s="146"/>
      <c r="C1662" s="142"/>
      <c r="D1662" s="147"/>
      <c r="E1662" s="47" t="s">
        <v>26</v>
      </c>
      <c r="F1662" s="39">
        <f t="shared" si="579"/>
        <v>0</v>
      </c>
      <c r="G1662" s="48">
        <f t="shared" ref="G1662:Z1662" si="584">G1617+G1626+G1635+G1644+G1653</f>
        <v>0</v>
      </c>
      <c r="H1662" s="48">
        <f t="shared" si="584"/>
        <v>0</v>
      </c>
      <c r="I1662" s="48">
        <f t="shared" si="584"/>
        <v>0</v>
      </c>
      <c r="J1662" s="48">
        <f t="shared" si="584"/>
        <v>0</v>
      </c>
      <c r="K1662" s="48">
        <f t="shared" si="584"/>
        <v>0</v>
      </c>
      <c r="L1662" s="48">
        <f t="shared" si="584"/>
        <v>0</v>
      </c>
      <c r="M1662" s="48">
        <f t="shared" si="584"/>
        <v>0</v>
      </c>
      <c r="N1662" s="48">
        <f t="shared" si="584"/>
        <v>0</v>
      </c>
      <c r="O1662" s="48">
        <f t="shared" si="584"/>
        <v>0</v>
      </c>
      <c r="P1662" s="48">
        <f t="shared" si="584"/>
        <v>0</v>
      </c>
      <c r="Q1662" s="48">
        <f t="shared" si="584"/>
        <v>0</v>
      </c>
      <c r="R1662" s="48">
        <f t="shared" si="584"/>
        <v>0</v>
      </c>
      <c r="S1662" s="48">
        <f t="shared" si="584"/>
        <v>0</v>
      </c>
      <c r="T1662" s="48">
        <f t="shared" si="584"/>
        <v>0</v>
      </c>
      <c r="U1662" s="48">
        <f t="shared" si="584"/>
        <v>0</v>
      </c>
      <c r="V1662" s="48">
        <f t="shared" si="584"/>
        <v>0</v>
      </c>
      <c r="W1662" s="48">
        <f t="shared" si="584"/>
        <v>0</v>
      </c>
      <c r="X1662" s="48">
        <f t="shared" si="584"/>
        <v>0</v>
      </c>
      <c r="Y1662" s="48">
        <f t="shared" si="584"/>
        <v>0</v>
      </c>
      <c r="Z1662" s="48">
        <f t="shared" si="584"/>
        <v>0</v>
      </c>
    </row>
    <row r="1663" spans="1:41" ht="30" customHeight="1">
      <c r="A1663" s="136"/>
      <c r="B1663" s="146"/>
      <c r="C1663" s="142"/>
      <c r="D1663" s="183" t="s">
        <v>27</v>
      </c>
      <c r="E1663" s="126"/>
      <c r="F1663" s="39">
        <f>F1657+F1658+F1659+F1660+F1661+F1662</f>
        <v>11902408.179999998</v>
      </c>
      <c r="G1663" s="39">
        <f t="shared" ref="G1663:Z1663" si="585">G1657+G1658+G1659+G1660+G1661+G1662</f>
        <v>11902408.179999998</v>
      </c>
      <c r="H1663" s="39">
        <f t="shared" si="585"/>
        <v>0</v>
      </c>
      <c r="I1663" s="39">
        <f t="shared" si="585"/>
        <v>0</v>
      </c>
      <c r="J1663" s="39">
        <f t="shared" si="585"/>
        <v>0</v>
      </c>
      <c r="K1663" s="39">
        <f t="shared" si="585"/>
        <v>0</v>
      </c>
      <c r="L1663" s="39">
        <f t="shared" si="585"/>
        <v>0</v>
      </c>
      <c r="M1663" s="39">
        <f t="shared" si="585"/>
        <v>0</v>
      </c>
      <c r="N1663" s="39">
        <f t="shared" si="585"/>
        <v>0</v>
      </c>
      <c r="O1663" s="39">
        <f t="shared" si="585"/>
        <v>0</v>
      </c>
      <c r="P1663" s="39">
        <f t="shared" si="585"/>
        <v>0</v>
      </c>
      <c r="Q1663" s="39">
        <f t="shared" si="585"/>
        <v>0</v>
      </c>
      <c r="R1663" s="39">
        <f t="shared" si="585"/>
        <v>0</v>
      </c>
      <c r="S1663" s="39">
        <f t="shared" si="585"/>
        <v>0</v>
      </c>
      <c r="T1663" s="39">
        <f t="shared" si="585"/>
        <v>0</v>
      </c>
      <c r="U1663" s="39">
        <f t="shared" si="585"/>
        <v>0</v>
      </c>
      <c r="V1663" s="39">
        <f t="shared" si="585"/>
        <v>0</v>
      </c>
      <c r="W1663" s="39">
        <f t="shared" si="585"/>
        <v>0</v>
      </c>
      <c r="X1663" s="39">
        <f t="shared" si="585"/>
        <v>0</v>
      </c>
      <c r="Y1663" s="39">
        <f t="shared" si="585"/>
        <v>0</v>
      </c>
      <c r="Z1663" s="39">
        <f t="shared" si="585"/>
        <v>0</v>
      </c>
      <c r="AN1663" s="6">
        <f>L1663-M1663</f>
        <v>0</v>
      </c>
      <c r="AO1663" s="14"/>
    </row>
    <row r="1664" spans="1:41" ht="75" customHeight="1">
      <c r="A1664" s="136"/>
      <c r="B1664" s="146"/>
      <c r="C1664" s="142"/>
      <c r="D1664" s="127" t="s">
        <v>46</v>
      </c>
      <c r="E1664" s="128"/>
      <c r="F1664" s="41">
        <f>ROUND(F1663/C1657,2)</f>
        <v>3974</v>
      </c>
      <c r="G1664" s="41">
        <f>ROUND(G1663/C1657,2)</f>
        <v>3974</v>
      </c>
      <c r="H1664" s="41">
        <f>ROUND(H1663/C1657,2)</f>
        <v>0</v>
      </c>
      <c r="I1664" s="41">
        <f>ROUND(I1663/C1657,2)</f>
        <v>0</v>
      </c>
      <c r="J1664" s="41">
        <f>ROUND(J1663/C1657,2)</f>
        <v>0</v>
      </c>
      <c r="K1664" s="41">
        <f>ROUND(K1663/C1657,2)</f>
        <v>0</v>
      </c>
      <c r="L1664" s="41">
        <f>ROUND(L1663/C1657,2)</f>
        <v>0</v>
      </c>
      <c r="M1664" s="41">
        <f>ROUND(M1663/C1657,2)</f>
        <v>0</v>
      </c>
      <c r="N1664" s="41">
        <f>ROUND(N1663/C1657,2)</f>
        <v>0</v>
      </c>
      <c r="O1664" s="41">
        <f>ROUND(O1663/C1657,2)</f>
        <v>0</v>
      </c>
      <c r="P1664" s="41">
        <f>ROUND(P1663/C1657,2)</f>
        <v>0</v>
      </c>
      <c r="Q1664" s="41">
        <f>ROUND(Q1663/C1657,2)</f>
        <v>0</v>
      </c>
      <c r="R1664" s="41">
        <f>ROUND(R1663/C1657,2)</f>
        <v>0</v>
      </c>
      <c r="S1664" s="41">
        <f>ROUND(S1663/C1657,2)</f>
        <v>0</v>
      </c>
      <c r="T1664" s="41">
        <f>ROUND(T1663/C1657,2)</f>
        <v>0</v>
      </c>
      <c r="U1664" s="41">
        <f>ROUND(U1663/C1657,2)</f>
        <v>0</v>
      </c>
      <c r="V1664" s="41">
        <f>ROUND(V1663/C1657,2)</f>
        <v>0</v>
      </c>
      <c r="W1664" s="41">
        <f>ROUND(W1663/C1657,2)</f>
        <v>0</v>
      </c>
      <c r="X1664" s="41">
        <f>ROUND(X1663/C1657,2)</f>
        <v>0</v>
      </c>
      <c r="Y1664" s="41">
        <f>ROUND(Y1663/C1657,2)</f>
        <v>0</v>
      </c>
      <c r="Z1664" s="41">
        <f>ROUND(Z1663/C1657,2)</f>
        <v>0</v>
      </c>
      <c r="AC1664" s="8" t="b">
        <v>0</v>
      </c>
      <c r="AD1664" s="8" t="b">
        <v>0</v>
      </c>
      <c r="AE1664" s="8" t="b">
        <v>0</v>
      </c>
      <c r="AF1664" s="8" t="b">
        <v>0</v>
      </c>
      <c r="AG1664" s="8" t="b">
        <v>0</v>
      </c>
      <c r="AH1664" s="8" t="b">
        <v>0</v>
      </c>
      <c r="AI1664" s="8" t="b">
        <v>0</v>
      </c>
      <c r="AJ1664" s="8" t="b">
        <v>0</v>
      </c>
      <c r="AK1664" s="8" t="b">
        <v>0</v>
      </c>
      <c r="AL1664" s="8" t="b">
        <v>0</v>
      </c>
    </row>
    <row r="1665" spans="1:41" ht="90" customHeight="1">
      <c r="A1665" s="137"/>
      <c r="B1665" s="147"/>
      <c r="C1665" s="143"/>
      <c r="D1665" s="127" t="s">
        <v>46</v>
      </c>
      <c r="E1665" s="128"/>
      <c r="F1665" s="39" t="s">
        <v>28</v>
      </c>
      <c r="G1665" s="42">
        <f>IF(AC1665=FALSE,0,AC1665)</f>
        <v>3974</v>
      </c>
      <c r="H1665" s="42" t="s">
        <v>28</v>
      </c>
      <c r="I1665" s="42">
        <f>IF(AD1665=FALSE,0,AD1665)</f>
        <v>0</v>
      </c>
      <c r="J1665" s="42">
        <f>IF(AE1665=FALSE,0,AE1665)</f>
        <v>0</v>
      </c>
      <c r="K1665" s="42" t="s">
        <v>28</v>
      </c>
      <c r="L1665" s="42">
        <f>IF(AF1665=FALSE,0,AF1665)</f>
        <v>0</v>
      </c>
      <c r="M1665" s="42" t="s">
        <v>28</v>
      </c>
      <c r="N1665" s="42" t="s">
        <v>28</v>
      </c>
      <c r="O1665" s="42" t="s">
        <v>28</v>
      </c>
      <c r="P1665" s="42" t="s">
        <v>28</v>
      </c>
      <c r="Q1665" s="42">
        <f>IF(AG1665=FALSE,0,AG1665)</f>
        <v>0</v>
      </c>
      <c r="R1665" s="42" t="s">
        <v>28</v>
      </c>
      <c r="S1665" s="42">
        <f>IF(AH1665=FALSE,0,AH1665)</f>
        <v>0</v>
      </c>
      <c r="T1665" s="42" t="s">
        <v>28</v>
      </c>
      <c r="U1665" s="42">
        <f>IF(AI1665=FALSE,0,AI1665)</f>
        <v>0</v>
      </c>
      <c r="V1665" s="42">
        <f>IF(AJ1665=FALSE,0,AJ1665)</f>
        <v>0</v>
      </c>
      <c r="W1665" s="42">
        <f>IF(AK1665=FALSE,0,AK1665)</f>
        <v>0</v>
      </c>
      <c r="X1665" s="42" t="s">
        <v>28</v>
      </c>
      <c r="Y1665" s="42">
        <f>IF(AL1665=FALSE,0,AL1665)</f>
        <v>0</v>
      </c>
      <c r="Z1665" s="42" t="s">
        <v>28</v>
      </c>
      <c r="AC1665" s="8">
        <v>3974</v>
      </c>
      <c r="AD1665" s="8" t="b">
        <v>0</v>
      </c>
      <c r="AE1665" s="8" t="b">
        <v>0</v>
      </c>
      <c r="AF1665" s="8" t="b">
        <v>0</v>
      </c>
      <c r="AG1665" s="8" t="b">
        <v>0</v>
      </c>
      <c r="AH1665" s="8" t="b">
        <v>0</v>
      </c>
      <c r="AI1665" s="8" t="b">
        <v>0</v>
      </c>
      <c r="AJ1665" s="8" t="b">
        <v>0</v>
      </c>
      <c r="AK1665" s="8" t="b">
        <v>0</v>
      </c>
      <c r="AL1665" s="8" t="b">
        <v>0</v>
      </c>
    </row>
    <row r="1666" spans="1:41" ht="30" customHeight="1">
      <c r="A1666" s="144"/>
      <c r="B1666" s="109" t="s">
        <v>398</v>
      </c>
      <c r="C1666" s="110">
        <f>C1657</f>
        <v>2995.07</v>
      </c>
      <c r="D1666" s="109" t="s">
        <v>19</v>
      </c>
      <c r="E1666" s="47" t="s">
        <v>20</v>
      </c>
      <c r="F1666" s="39">
        <f>G1666+I1666+J1666+L1666+Q1666+S1666+U1666+V1666+W1666+Y1666+Z1666</f>
        <v>11902408.179999998</v>
      </c>
      <c r="G1666" s="40">
        <f t="shared" ref="G1666:Z1666" si="586">G1657</f>
        <v>11902408.179999998</v>
      </c>
      <c r="H1666" s="48">
        <f t="shared" si="586"/>
        <v>0</v>
      </c>
      <c r="I1666" s="48">
        <f t="shared" si="586"/>
        <v>0</v>
      </c>
      <c r="J1666" s="48">
        <f t="shared" si="586"/>
        <v>0</v>
      </c>
      <c r="K1666" s="48">
        <f t="shared" si="586"/>
        <v>0</v>
      </c>
      <c r="L1666" s="48">
        <f t="shared" si="586"/>
        <v>0</v>
      </c>
      <c r="M1666" s="48">
        <f t="shared" si="586"/>
        <v>0</v>
      </c>
      <c r="N1666" s="48">
        <f t="shared" si="586"/>
        <v>0</v>
      </c>
      <c r="O1666" s="48">
        <f t="shared" si="586"/>
        <v>0</v>
      </c>
      <c r="P1666" s="48">
        <f t="shared" si="586"/>
        <v>0</v>
      </c>
      <c r="Q1666" s="48">
        <f t="shared" si="586"/>
        <v>0</v>
      </c>
      <c r="R1666" s="48">
        <f t="shared" si="586"/>
        <v>0</v>
      </c>
      <c r="S1666" s="48">
        <f t="shared" si="586"/>
        <v>0</v>
      </c>
      <c r="T1666" s="48">
        <f t="shared" si="586"/>
        <v>0</v>
      </c>
      <c r="U1666" s="48">
        <f t="shared" si="586"/>
        <v>0</v>
      </c>
      <c r="V1666" s="48">
        <f t="shared" si="586"/>
        <v>0</v>
      </c>
      <c r="W1666" s="48">
        <f t="shared" si="586"/>
        <v>0</v>
      </c>
      <c r="X1666" s="48">
        <f t="shared" si="586"/>
        <v>0</v>
      </c>
      <c r="Y1666" s="48">
        <f t="shared" si="586"/>
        <v>0</v>
      </c>
      <c r="Z1666" s="48">
        <f t="shared" si="586"/>
        <v>0</v>
      </c>
      <c r="AN1666" s="6">
        <f>L1666-M1666</f>
        <v>0</v>
      </c>
    </row>
    <row r="1667" spans="1:41" ht="60" customHeight="1">
      <c r="A1667" s="144"/>
      <c r="B1667" s="109"/>
      <c r="C1667" s="110"/>
      <c r="D1667" s="109"/>
      <c r="E1667" s="47" t="s">
        <v>21</v>
      </c>
      <c r="F1667" s="39">
        <f t="shared" ref="F1667:F1671" si="587">G1667+I1667+J1667+L1667+Q1667+S1667+U1667+V1667+W1667+Y1667+Z1667</f>
        <v>0</v>
      </c>
      <c r="G1667" s="48">
        <f t="shared" ref="G1667:Z1667" si="588">G1658</f>
        <v>0</v>
      </c>
      <c r="H1667" s="48">
        <f t="shared" si="588"/>
        <v>0</v>
      </c>
      <c r="I1667" s="48">
        <f t="shared" si="588"/>
        <v>0</v>
      </c>
      <c r="J1667" s="48">
        <f t="shared" si="588"/>
        <v>0</v>
      </c>
      <c r="K1667" s="48">
        <f t="shared" si="588"/>
        <v>0</v>
      </c>
      <c r="L1667" s="48">
        <f t="shared" si="588"/>
        <v>0</v>
      </c>
      <c r="M1667" s="48">
        <f t="shared" si="588"/>
        <v>0</v>
      </c>
      <c r="N1667" s="48">
        <f t="shared" si="588"/>
        <v>0</v>
      </c>
      <c r="O1667" s="48">
        <f t="shared" si="588"/>
        <v>0</v>
      </c>
      <c r="P1667" s="48">
        <f t="shared" si="588"/>
        <v>0</v>
      </c>
      <c r="Q1667" s="48">
        <f t="shared" si="588"/>
        <v>0</v>
      </c>
      <c r="R1667" s="48">
        <f t="shared" si="588"/>
        <v>0</v>
      </c>
      <c r="S1667" s="48">
        <f t="shared" si="588"/>
        <v>0</v>
      </c>
      <c r="T1667" s="48">
        <f t="shared" si="588"/>
        <v>0</v>
      </c>
      <c r="U1667" s="48">
        <f t="shared" si="588"/>
        <v>0</v>
      </c>
      <c r="V1667" s="48">
        <f t="shared" si="588"/>
        <v>0</v>
      </c>
      <c r="W1667" s="48">
        <f t="shared" si="588"/>
        <v>0</v>
      </c>
      <c r="X1667" s="48">
        <f t="shared" si="588"/>
        <v>0</v>
      </c>
      <c r="Y1667" s="48">
        <f t="shared" si="588"/>
        <v>0</v>
      </c>
      <c r="Z1667" s="48">
        <f t="shared" si="588"/>
        <v>0</v>
      </c>
    </row>
    <row r="1668" spans="1:41" ht="120" customHeight="1">
      <c r="A1668" s="144"/>
      <c r="B1668" s="109"/>
      <c r="C1668" s="110"/>
      <c r="D1668" s="109" t="s">
        <v>22</v>
      </c>
      <c r="E1668" s="47" t="s">
        <v>219</v>
      </c>
      <c r="F1668" s="39">
        <f t="shared" si="587"/>
        <v>0</v>
      </c>
      <c r="G1668" s="48">
        <f t="shared" ref="G1668:Z1668" si="589">G1659</f>
        <v>0</v>
      </c>
      <c r="H1668" s="48">
        <f t="shared" si="589"/>
        <v>0</v>
      </c>
      <c r="I1668" s="48">
        <f t="shared" si="589"/>
        <v>0</v>
      </c>
      <c r="J1668" s="48">
        <f t="shared" si="589"/>
        <v>0</v>
      </c>
      <c r="K1668" s="48">
        <f t="shared" si="589"/>
        <v>0</v>
      </c>
      <c r="L1668" s="48">
        <f t="shared" si="589"/>
        <v>0</v>
      </c>
      <c r="M1668" s="48">
        <f t="shared" si="589"/>
        <v>0</v>
      </c>
      <c r="N1668" s="48">
        <f t="shared" si="589"/>
        <v>0</v>
      </c>
      <c r="O1668" s="48">
        <f t="shared" si="589"/>
        <v>0</v>
      </c>
      <c r="P1668" s="48">
        <f t="shared" si="589"/>
        <v>0</v>
      </c>
      <c r="Q1668" s="48">
        <f t="shared" si="589"/>
        <v>0</v>
      </c>
      <c r="R1668" s="48">
        <f t="shared" si="589"/>
        <v>0</v>
      </c>
      <c r="S1668" s="48">
        <f t="shared" si="589"/>
        <v>0</v>
      </c>
      <c r="T1668" s="48">
        <f t="shared" si="589"/>
        <v>0</v>
      </c>
      <c r="U1668" s="48">
        <f t="shared" si="589"/>
        <v>0</v>
      </c>
      <c r="V1668" s="48">
        <f t="shared" si="589"/>
        <v>0</v>
      </c>
      <c r="W1668" s="48">
        <f t="shared" si="589"/>
        <v>0</v>
      </c>
      <c r="X1668" s="48">
        <f t="shared" si="589"/>
        <v>0</v>
      </c>
      <c r="Y1668" s="48">
        <f t="shared" si="589"/>
        <v>0</v>
      </c>
      <c r="Z1668" s="48">
        <f t="shared" si="589"/>
        <v>0</v>
      </c>
    </row>
    <row r="1669" spans="1:41" ht="30" customHeight="1">
      <c r="A1669" s="144"/>
      <c r="B1669" s="109"/>
      <c r="C1669" s="110"/>
      <c r="D1669" s="109"/>
      <c r="E1669" s="47" t="s">
        <v>24</v>
      </c>
      <c r="F1669" s="39">
        <f t="shared" si="587"/>
        <v>0</v>
      </c>
      <c r="G1669" s="48">
        <f t="shared" ref="G1669:Z1669" si="590">G1660</f>
        <v>0</v>
      </c>
      <c r="H1669" s="48">
        <f t="shared" si="590"/>
        <v>0</v>
      </c>
      <c r="I1669" s="48">
        <f t="shared" si="590"/>
        <v>0</v>
      </c>
      <c r="J1669" s="48">
        <f t="shared" si="590"/>
        <v>0</v>
      </c>
      <c r="K1669" s="48">
        <f t="shared" si="590"/>
        <v>0</v>
      </c>
      <c r="L1669" s="48">
        <f t="shared" si="590"/>
        <v>0</v>
      </c>
      <c r="M1669" s="48">
        <f t="shared" si="590"/>
        <v>0</v>
      </c>
      <c r="N1669" s="48">
        <f t="shared" si="590"/>
        <v>0</v>
      </c>
      <c r="O1669" s="48">
        <f t="shared" si="590"/>
        <v>0</v>
      </c>
      <c r="P1669" s="48">
        <f t="shared" si="590"/>
        <v>0</v>
      </c>
      <c r="Q1669" s="48">
        <f t="shared" si="590"/>
        <v>0</v>
      </c>
      <c r="R1669" s="48">
        <f t="shared" si="590"/>
        <v>0</v>
      </c>
      <c r="S1669" s="48">
        <f t="shared" si="590"/>
        <v>0</v>
      </c>
      <c r="T1669" s="48">
        <f t="shared" si="590"/>
        <v>0</v>
      </c>
      <c r="U1669" s="48">
        <f t="shared" si="590"/>
        <v>0</v>
      </c>
      <c r="V1669" s="48">
        <f t="shared" si="590"/>
        <v>0</v>
      </c>
      <c r="W1669" s="48">
        <f t="shared" si="590"/>
        <v>0</v>
      </c>
      <c r="X1669" s="48">
        <f t="shared" si="590"/>
        <v>0</v>
      </c>
      <c r="Y1669" s="48">
        <f t="shared" si="590"/>
        <v>0</v>
      </c>
      <c r="Z1669" s="48">
        <f t="shared" si="590"/>
        <v>0</v>
      </c>
    </row>
    <row r="1670" spans="1:41" ht="30" customHeight="1">
      <c r="A1670" s="144"/>
      <c r="B1670" s="109"/>
      <c r="C1670" s="110"/>
      <c r="D1670" s="109"/>
      <c r="E1670" s="47" t="s">
        <v>25</v>
      </c>
      <c r="F1670" s="39">
        <f t="shared" si="587"/>
        <v>0</v>
      </c>
      <c r="G1670" s="48">
        <f t="shared" ref="G1670:Z1670" si="591">G1661</f>
        <v>0</v>
      </c>
      <c r="H1670" s="48">
        <f t="shared" si="591"/>
        <v>0</v>
      </c>
      <c r="I1670" s="48">
        <f t="shared" si="591"/>
        <v>0</v>
      </c>
      <c r="J1670" s="48">
        <f t="shared" si="591"/>
        <v>0</v>
      </c>
      <c r="K1670" s="48">
        <f t="shared" si="591"/>
        <v>0</v>
      </c>
      <c r="L1670" s="48">
        <f t="shared" si="591"/>
        <v>0</v>
      </c>
      <c r="M1670" s="48">
        <f t="shared" si="591"/>
        <v>0</v>
      </c>
      <c r="N1670" s="48">
        <f t="shared" si="591"/>
        <v>0</v>
      </c>
      <c r="O1670" s="48">
        <f t="shared" si="591"/>
        <v>0</v>
      </c>
      <c r="P1670" s="48">
        <f t="shared" si="591"/>
        <v>0</v>
      </c>
      <c r="Q1670" s="48">
        <f t="shared" si="591"/>
        <v>0</v>
      </c>
      <c r="R1670" s="48">
        <f t="shared" si="591"/>
        <v>0</v>
      </c>
      <c r="S1670" s="48">
        <f t="shared" si="591"/>
        <v>0</v>
      </c>
      <c r="T1670" s="48">
        <f t="shared" si="591"/>
        <v>0</v>
      </c>
      <c r="U1670" s="48">
        <f t="shared" si="591"/>
        <v>0</v>
      </c>
      <c r="V1670" s="48">
        <f t="shared" si="591"/>
        <v>0</v>
      </c>
      <c r="W1670" s="48">
        <f t="shared" si="591"/>
        <v>0</v>
      </c>
      <c r="X1670" s="48">
        <f t="shared" si="591"/>
        <v>0</v>
      </c>
      <c r="Y1670" s="48">
        <f t="shared" si="591"/>
        <v>0</v>
      </c>
      <c r="Z1670" s="48">
        <f t="shared" si="591"/>
        <v>0</v>
      </c>
    </row>
    <row r="1671" spans="1:41" ht="30" customHeight="1">
      <c r="A1671" s="144"/>
      <c r="B1671" s="109"/>
      <c r="C1671" s="110"/>
      <c r="D1671" s="109"/>
      <c r="E1671" s="47" t="s">
        <v>26</v>
      </c>
      <c r="F1671" s="39">
        <f t="shared" si="587"/>
        <v>0</v>
      </c>
      <c r="G1671" s="48">
        <f t="shared" ref="G1671:Z1671" si="592">G1662</f>
        <v>0</v>
      </c>
      <c r="H1671" s="48">
        <f t="shared" si="592"/>
        <v>0</v>
      </c>
      <c r="I1671" s="48">
        <f t="shared" si="592"/>
        <v>0</v>
      </c>
      <c r="J1671" s="48">
        <f t="shared" si="592"/>
        <v>0</v>
      </c>
      <c r="K1671" s="48">
        <f t="shared" si="592"/>
        <v>0</v>
      </c>
      <c r="L1671" s="48">
        <f t="shared" si="592"/>
        <v>0</v>
      </c>
      <c r="M1671" s="48">
        <f t="shared" si="592"/>
        <v>0</v>
      </c>
      <c r="N1671" s="48">
        <f t="shared" si="592"/>
        <v>0</v>
      </c>
      <c r="O1671" s="48">
        <f t="shared" si="592"/>
        <v>0</v>
      </c>
      <c r="P1671" s="48">
        <f t="shared" si="592"/>
        <v>0</v>
      </c>
      <c r="Q1671" s="48">
        <f t="shared" si="592"/>
        <v>0</v>
      </c>
      <c r="R1671" s="48">
        <f t="shared" si="592"/>
        <v>0</v>
      </c>
      <c r="S1671" s="48">
        <f t="shared" si="592"/>
        <v>0</v>
      </c>
      <c r="T1671" s="48">
        <f t="shared" si="592"/>
        <v>0</v>
      </c>
      <c r="U1671" s="48">
        <f t="shared" si="592"/>
        <v>0</v>
      </c>
      <c r="V1671" s="48">
        <f t="shared" si="592"/>
        <v>0</v>
      </c>
      <c r="W1671" s="48">
        <f t="shared" si="592"/>
        <v>0</v>
      </c>
      <c r="X1671" s="48">
        <f t="shared" si="592"/>
        <v>0</v>
      </c>
      <c r="Y1671" s="48">
        <f t="shared" si="592"/>
        <v>0</v>
      </c>
      <c r="Z1671" s="48">
        <f t="shared" si="592"/>
        <v>0</v>
      </c>
    </row>
    <row r="1672" spans="1:41" ht="30" customHeight="1">
      <c r="A1672" s="144"/>
      <c r="B1672" s="109"/>
      <c r="C1672" s="110"/>
      <c r="D1672" s="111" t="s">
        <v>27</v>
      </c>
      <c r="E1672" s="111"/>
      <c r="F1672" s="39">
        <f>F1666+F1667+F1668+F1669+F1670+F1671</f>
        <v>11902408.179999998</v>
      </c>
      <c r="G1672" s="39">
        <f t="shared" ref="G1672:Z1672" si="593">G1666+G1667+G1668+G1669+G1670+G1671</f>
        <v>11902408.179999998</v>
      </c>
      <c r="H1672" s="39">
        <f t="shared" si="593"/>
        <v>0</v>
      </c>
      <c r="I1672" s="39">
        <f t="shared" si="593"/>
        <v>0</v>
      </c>
      <c r="J1672" s="39">
        <f t="shared" si="593"/>
        <v>0</v>
      </c>
      <c r="K1672" s="39">
        <f t="shared" si="593"/>
        <v>0</v>
      </c>
      <c r="L1672" s="39">
        <f t="shared" si="593"/>
        <v>0</v>
      </c>
      <c r="M1672" s="39">
        <f t="shared" si="593"/>
        <v>0</v>
      </c>
      <c r="N1672" s="39">
        <f t="shared" si="593"/>
        <v>0</v>
      </c>
      <c r="O1672" s="39">
        <f t="shared" si="593"/>
        <v>0</v>
      </c>
      <c r="P1672" s="39">
        <f t="shared" si="593"/>
        <v>0</v>
      </c>
      <c r="Q1672" s="39">
        <f t="shared" si="593"/>
        <v>0</v>
      </c>
      <c r="R1672" s="39">
        <f t="shared" si="593"/>
        <v>0</v>
      </c>
      <c r="S1672" s="39">
        <f t="shared" si="593"/>
        <v>0</v>
      </c>
      <c r="T1672" s="39">
        <f t="shared" si="593"/>
        <v>0</v>
      </c>
      <c r="U1672" s="39">
        <f t="shared" si="593"/>
        <v>0</v>
      </c>
      <c r="V1672" s="39">
        <f t="shared" si="593"/>
        <v>0</v>
      </c>
      <c r="W1672" s="39">
        <f t="shared" si="593"/>
        <v>0</v>
      </c>
      <c r="X1672" s="39">
        <f t="shared" si="593"/>
        <v>0</v>
      </c>
      <c r="Y1672" s="39">
        <f t="shared" si="593"/>
        <v>0</v>
      </c>
      <c r="Z1672" s="39">
        <f t="shared" si="593"/>
        <v>0</v>
      </c>
      <c r="AN1672" s="6">
        <f>L1672-M1672</f>
        <v>0</v>
      </c>
      <c r="AO1672" s="14"/>
    </row>
    <row r="1673" spans="1:41" ht="75" customHeight="1">
      <c r="A1673" s="144"/>
      <c r="B1673" s="109"/>
      <c r="C1673" s="110"/>
      <c r="D1673" s="127" t="s">
        <v>46</v>
      </c>
      <c r="E1673" s="128"/>
      <c r="F1673" s="41">
        <f>ROUND(F1672/C1666,2)</f>
        <v>3974</v>
      </c>
      <c r="G1673" s="41">
        <f>ROUND(G1672/C1666,2)</f>
        <v>3974</v>
      </c>
      <c r="H1673" s="41">
        <f>ROUND(H1672/C1666,2)</f>
        <v>0</v>
      </c>
      <c r="I1673" s="41">
        <f>ROUND(I1672/C1666,2)</f>
        <v>0</v>
      </c>
      <c r="J1673" s="41">
        <f>ROUND(J1672/C1666,2)</f>
        <v>0</v>
      </c>
      <c r="K1673" s="41">
        <f>ROUND(K1672/C1666,2)</f>
        <v>0</v>
      </c>
      <c r="L1673" s="41">
        <f>ROUND(L1672/C1666,2)</f>
        <v>0</v>
      </c>
      <c r="M1673" s="41">
        <f>ROUND(M1672/C1666,2)</f>
        <v>0</v>
      </c>
      <c r="N1673" s="41">
        <f>ROUND(N1672/C1666,2)</f>
        <v>0</v>
      </c>
      <c r="O1673" s="41">
        <f>ROUND(O1672/C1666,2)</f>
        <v>0</v>
      </c>
      <c r="P1673" s="41">
        <f>ROUND(P1672/C1666,2)</f>
        <v>0</v>
      </c>
      <c r="Q1673" s="41">
        <f>ROUND(Q1672/C1666,2)</f>
        <v>0</v>
      </c>
      <c r="R1673" s="41">
        <f>ROUND(R1672/C1666,2)</f>
        <v>0</v>
      </c>
      <c r="S1673" s="41">
        <f>ROUND(S1672/C1666,2)</f>
        <v>0</v>
      </c>
      <c r="T1673" s="41">
        <f>ROUND(T1672/C1666,2)</f>
        <v>0</v>
      </c>
      <c r="U1673" s="41">
        <f>ROUND(U1672/C1666,2)</f>
        <v>0</v>
      </c>
      <c r="V1673" s="41">
        <f>ROUND(V1672/C1666,2)</f>
        <v>0</v>
      </c>
      <c r="W1673" s="41">
        <f>ROUND(W1672/C1666,2)</f>
        <v>0</v>
      </c>
      <c r="X1673" s="41">
        <f>ROUND(X1672/C1666,2)</f>
        <v>0</v>
      </c>
      <c r="Y1673" s="41">
        <f>ROUND(Y1672/C1666,2)</f>
        <v>0</v>
      </c>
      <c r="Z1673" s="41">
        <f>ROUND(Z1672/C1666,2)</f>
        <v>0</v>
      </c>
      <c r="AC1673" s="8" t="b">
        <v>0</v>
      </c>
      <c r="AD1673" s="8" t="b">
        <v>0</v>
      </c>
      <c r="AE1673" s="8" t="b">
        <v>0</v>
      </c>
      <c r="AF1673" s="8" t="b">
        <v>0</v>
      </c>
      <c r="AG1673" s="8" t="b">
        <v>0</v>
      </c>
      <c r="AH1673" s="8" t="b">
        <v>0</v>
      </c>
      <c r="AI1673" s="8" t="b">
        <v>0</v>
      </c>
      <c r="AJ1673" s="8" t="b">
        <v>0</v>
      </c>
      <c r="AK1673" s="8" t="b">
        <v>0</v>
      </c>
      <c r="AL1673" s="8" t="b">
        <v>0</v>
      </c>
    </row>
    <row r="1674" spans="1:41" ht="90" customHeight="1">
      <c r="A1674" s="144"/>
      <c r="B1674" s="109"/>
      <c r="C1674" s="110"/>
      <c r="D1674" s="127" t="s">
        <v>46</v>
      </c>
      <c r="E1674" s="128"/>
      <c r="F1674" s="39" t="s">
        <v>28</v>
      </c>
      <c r="G1674" s="42">
        <f>IF(AC1674=FALSE,0,AC1674)</f>
        <v>3974</v>
      </c>
      <c r="H1674" s="42" t="s">
        <v>28</v>
      </c>
      <c r="I1674" s="42">
        <f>IF(AD1674=FALSE,0,AD1674)</f>
        <v>0</v>
      </c>
      <c r="J1674" s="42">
        <f>IF(AE1674=FALSE,0,AE1674)</f>
        <v>0</v>
      </c>
      <c r="K1674" s="42" t="s">
        <v>28</v>
      </c>
      <c r="L1674" s="42">
        <f>IF(AF1674=FALSE,0,AF1674)</f>
        <v>0</v>
      </c>
      <c r="M1674" s="42" t="s">
        <v>28</v>
      </c>
      <c r="N1674" s="42" t="s">
        <v>28</v>
      </c>
      <c r="O1674" s="42" t="s">
        <v>28</v>
      </c>
      <c r="P1674" s="42" t="s">
        <v>28</v>
      </c>
      <c r="Q1674" s="42">
        <f>IF(AG1674=FALSE,0,AG1674)</f>
        <v>0</v>
      </c>
      <c r="R1674" s="42" t="s">
        <v>28</v>
      </c>
      <c r="S1674" s="42">
        <f>IF(AH1674=FALSE,0,AH1674)</f>
        <v>0</v>
      </c>
      <c r="T1674" s="42" t="s">
        <v>28</v>
      </c>
      <c r="U1674" s="42">
        <f>IF(AI1674=FALSE,0,AI1674)</f>
        <v>0</v>
      </c>
      <c r="V1674" s="42">
        <f>IF(AJ1674=FALSE,0,AJ1674)</f>
        <v>0</v>
      </c>
      <c r="W1674" s="42">
        <f>IF(AK1674=FALSE,0,AK1674)</f>
        <v>0</v>
      </c>
      <c r="X1674" s="42" t="s">
        <v>28</v>
      </c>
      <c r="Y1674" s="42">
        <f>IF(AL1674=FALSE,0,AL1674)</f>
        <v>0</v>
      </c>
      <c r="Z1674" s="42" t="s">
        <v>28</v>
      </c>
      <c r="AC1674" s="8">
        <v>3974</v>
      </c>
      <c r="AD1674" s="8" t="b">
        <v>0</v>
      </c>
      <c r="AE1674" s="8" t="b">
        <v>0</v>
      </c>
      <c r="AF1674" s="8" t="b">
        <v>0</v>
      </c>
      <c r="AG1674" s="8" t="b">
        <v>0</v>
      </c>
      <c r="AH1674" s="8" t="b">
        <v>0</v>
      </c>
      <c r="AI1674" s="8" t="b">
        <v>0</v>
      </c>
      <c r="AJ1674" s="8" t="b">
        <v>0</v>
      </c>
      <c r="AK1674" s="8" t="b">
        <v>0</v>
      </c>
      <c r="AL1674" s="8" t="b">
        <v>0</v>
      </c>
    </row>
    <row r="1675" spans="1:41" ht="15">
      <c r="A1675" s="152" t="s">
        <v>362</v>
      </c>
      <c r="B1675" s="152"/>
      <c r="C1675" s="152"/>
      <c r="D1675" s="152"/>
      <c r="E1675" s="152"/>
      <c r="F1675" s="152"/>
      <c r="G1675" s="152"/>
      <c r="H1675" s="152"/>
      <c r="I1675" s="152"/>
      <c r="J1675" s="152"/>
      <c r="K1675" s="152"/>
      <c r="L1675" s="152"/>
      <c r="M1675" s="152"/>
      <c r="N1675" s="152"/>
      <c r="O1675" s="152"/>
      <c r="P1675" s="152"/>
      <c r="Q1675" s="152"/>
      <c r="R1675" s="152"/>
      <c r="S1675" s="152"/>
      <c r="T1675" s="152"/>
      <c r="U1675" s="152"/>
      <c r="V1675" s="152"/>
      <c r="W1675" s="152"/>
      <c r="X1675" s="152"/>
      <c r="Y1675" s="152"/>
      <c r="Z1675" s="152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</row>
    <row r="1676" spans="1:41" ht="15" customHeight="1">
      <c r="A1676" s="149" t="s">
        <v>165</v>
      </c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  <c r="M1676" s="150"/>
      <c r="N1676" s="150"/>
      <c r="O1676" s="150"/>
      <c r="P1676" s="150"/>
      <c r="Q1676" s="150"/>
      <c r="R1676" s="150"/>
      <c r="S1676" s="150"/>
      <c r="T1676" s="150"/>
      <c r="U1676" s="150"/>
      <c r="V1676" s="150"/>
      <c r="W1676" s="150"/>
      <c r="X1676" s="150"/>
      <c r="Y1676" s="150"/>
      <c r="Z1676" s="151"/>
    </row>
    <row r="1677" spans="1:41" ht="30" customHeight="1">
      <c r="A1677" s="191" t="s">
        <v>17</v>
      </c>
      <c r="B1677" s="154" t="s">
        <v>225</v>
      </c>
      <c r="C1677" s="192">
        <v>275.8</v>
      </c>
      <c r="D1677" s="154" t="s">
        <v>19</v>
      </c>
      <c r="E1677" s="43" t="s">
        <v>20</v>
      </c>
      <c r="F1677" s="39">
        <f>G1677+I1677+J1677+L1677+Q1677+S1677+U1677+V1677+W1677+Y1677+Z1677</f>
        <v>522999.54</v>
      </c>
      <c r="G1677" s="40">
        <v>522999.54</v>
      </c>
      <c r="H1677" s="39">
        <v>0</v>
      </c>
      <c r="I1677" s="40">
        <v>0</v>
      </c>
      <c r="J1677" s="40">
        <v>0</v>
      </c>
      <c r="K1677" s="39">
        <v>0</v>
      </c>
      <c r="L1677" s="40">
        <v>0</v>
      </c>
      <c r="M1677" s="39">
        <v>0</v>
      </c>
      <c r="N1677" s="39">
        <v>0</v>
      </c>
      <c r="O1677" s="39">
        <v>0</v>
      </c>
      <c r="P1677" s="39">
        <v>0</v>
      </c>
      <c r="Q1677" s="40">
        <v>0</v>
      </c>
      <c r="R1677" s="39">
        <v>0</v>
      </c>
      <c r="S1677" s="40">
        <v>0</v>
      </c>
      <c r="T1677" s="39">
        <v>0</v>
      </c>
      <c r="U1677" s="40">
        <v>0</v>
      </c>
      <c r="V1677" s="40">
        <v>0</v>
      </c>
      <c r="W1677" s="40">
        <v>0</v>
      </c>
      <c r="X1677" s="39">
        <v>0</v>
      </c>
      <c r="Y1677" s="40">
        <v>0</v>
      </c>
      <c r="Z1677" s="39">
        <v>0</v>
      </c>
      <c r="AN1677" s="6">
        <f>L1677-M1677</f>
        <v>0</v>
      </c>
    </row>
    <row r="1678" spans="1:41" ht="60" customHeight="1">
      <c r="A1678" s="191"/>
      <c r="B1678" s="154"/>
      <c r="C1678" s="192"/>
      <c r="D1678" s="154"/>
      <c r="E1678" s="43" t="s">
        <v>21</v>
      </c>
      <c r="F1678" s="39">
        <f t="shared" ref="F1678:F1682" si="594">G1678+I1678+J1678+L1678+Q1678+S1678+U1678+V1678+W1678+Y1678+Z1678</f>
        <v>0</v>
      </c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4"/>
      <c r="T1678" s="44"/>
      <c r="U1678" s="44"/>
      <c r="V1678" s="44"/>
      <c r="W1678" s="44"/>
      <c r="X1678" s="44"/>
      <c r="Y1678" s="44"/>
      <c r="Z1678" s="44"/>
    </row>
    <row r="1679" spans="1:41" ht="120" customHeight="1">
      <c r="A1679" s="191"/>
      <c r="B1679" s="154"/>
      <c r="C1679" s="192"/>
      <c r="D1679" s="154" t="s">
        <v>22</v>
      </c>
      <c r="E1679" s="43" t="s">
        <v>23</v>
      </c>
      <c r="F1679" s="39">
        <f t="shared" si="594"/>
        <v>0</v>
      </c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4"/>
      <c r="T1679" s="44"/>
      <c r="U1679" s="44"/>
      <c r="V1679" s="44"/>
      <c r="W1679" s="44"/>
      <c r="X1679" s="44"/>
      <c r="Y1679" s="44"/>
      <c r="Z1679" s="44"/>
    </row>
    <row r="1680" spans="1:41" ht="30" customHeight="1">
      <c r="A1680" s="191"/>
      <c r="B1680" s="154"/>
      <c r="C1680" s="192"/>
      <c r="D1680" s="154"/>
      <c r="E1680" s="43" t="s">
        <v>24</v>
      </c>
      <c r="F1680" s="39">
        <f t="shared" si="594"/>
        <v>0</v>
      </c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4"/>
      <c r="T1680" s="44"/>
      <c r="U1680" s="44"/>
      <c r="V1680" s="44"/>
      <c r="W1680" s="44"/>
      <c r="X1680" s="44"/>
      <c r="Y1680" s="44"/>
      <c r="Z1680" s="44"/>
    </row>
    <row r="1681" spans="1:41" ht="30" customHeight="1">
      <c r="A1681" s="191"/>
      <c r="B1681" s="154"/>
      <c r="C1681" s="192"/>
      <c r="D1681" s="154"/>
      <c r="E1681" s="43" t="s">
        <v>25</v>
      </c>
      <c r="F1681" s="39">
        <f t="shared" si="594"/>
        <v>0</v>
      </c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4"/>
      <c r="T1681" s="44"/>
      <c r="U1681" s="44"/>
      <c r="V1681" s="44"/>
      <c r="W1681" s="44"/>
      <c r="X1681" s="44"/>
      <c r="Y1681" s="44"/>
      <c r="Z1681" s="44"/>
    </row>
    <row r="1682" spans="1:41" ht="30" customHeight="1">
      <c r="A1682" s="191"/>
      <c r="B1682" s="154"/>
      <c r="C1682" s="192"/>
      <c r="D1682" s="154"/>
      <c r="E1682" s="43" t="s">
        <v>26</v>
      </c>
      <c r="F1682" s="39">
        <f t="shared" si="594"/>
        <v>0</v>
      </c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4"/>
      <c r="T1682" s="44"/>
      <c r="U1682" s="44"/>
      <c r="V1682" s="44"/>
      <c r="W1682" s="44"/>
      <c r="X1682" s="44"/>
      <c r="Y1682" s="44"/>
      <c r="Z1682" s="44"/>
    </row>
    <row r="1683" spans="1:41" ht="30" customHeight="1">
      <c r="A1683" s="191"/>
      <c r="B1683" s="154"/>
      <c r="C1683" s="192"/>
      <c r="D1683" s="193" t="s">
        <v>27</v>
      </c>
      <c r="E1683" s="193"/>
      <c r="F1683" s="39">
        <f>F1677+F1678+F1679+F1680+F1681+F1682</f>
        <v>522999.54</v>
      </c>
      <c r="G1683" s="39">
        <f t="shared" ref="G1683:Z1683" si="595">G1677+G1678+G1679+G1680+G1681+G1682</f>
        <v>522999.54</v>
      </c>
      <c r="H1683" s="39">
        <f t="shared" si="595"/>
        <v>0</v>
      </c>
      <c r="I1683" s="39">
        <f t="shared" si="595"/>
        <v>0</v>
      </c>
      <c r="J1683" s="39">
        <f t="shared" si="595"/>
        <v>0</v>
      </c>
      <c r="K1683" s="39">
        <f t="shared" si="595"/>
        <v>0</v>
      </c>
      <c r="L1683" s="39">
        <f t="shared" si="595"/>
        <v>0</v>
      </c>
      <c r="M1683" s="39">
        <f t="shared" si="595"/>
        <v>0</v>
      </c>
      <c r="N1683" s="39">
        <f t="shared" si="595"/>
        <v>0</v>
      </c>
      <c r="O1683" s="39">
        <f t="shared" si="595"/>
        <v>0</v>
      </c>
      <c r="P1683" s="39">
        <f t="shared" si="595"/>
        <v>0</v>
      </c>
      <c r="Q1683" s="39">
        <f t="shared" si="595"/>
        <v>0</v>
      </c>
      <c r="R1683" s="39">
        <f t="shared" si="595"/>
        <v>0</v>
      </c>
      <c r="S1683" s="39">
        <f t="shared" si="595"/>
        <v>0</v>
      </c>
      <c r="T1683" s="39">
        <f t="shared" si="595"/>
        <v>0</v>
      </c>
      <c r="U1683" s="39">
        <f t="shared" si="595"/>
        <v>0</v>
      </c>
      <c r="V1683" s="39">
        <f t="shared" si="595"/>
        <v>0</v>
      </c>
      <c r="W1683" s="39">
        <f t="shared" si="595"/>
        <v>0</v>
      </c>
      <c r="X1683" s="39">
        <f t="shared" si="595"/>
        <v>0</v>
      </c>
      <c r="Y1683" s="39">
        <f t="shared" si="595"/>
        <v>0</v>
      </c>
      <c r="Z1683" s="39">
        <f t="shared" si="595"/>
        <v>0</v>
      </c>
      <c r="AN1683" s="6">
        <f>L1683-M1683</f>
        <v>0</v>
      </c>
      <c r="AO1683" s="14"/>
    </row>
    <row r="1684" spans="1:41" ht="75" customHeight="1">
      <c r="A1684" s="191"/>
      <c r="B1684" s="154"/>
      <c r="C1684" s="192"/>
      <c r="D1684" s="127" t="s">
        <v>45</v>
      </c>
      <c r="E1684" s="128"/>
      <c r="F1684" s="41">
        <f>ROUND(F1683/C1677,2)</f>
        <v>1896.3</v>
      </c>
      <c r="G1684" s="41">
        <f>ROUND(G1683/C1677,2)</f>
        <v>1896.3</v>
      </c>
      <c r="H1684" s="41">
        <f>ROUND(H1683/C1677,2)</f>
        <v>0</v>
      </c>
      <c r="I1684" s="41">
        <f>ROUND(I1683/C1677,2)</f>
        <v>0</v>
      </c>
      <c r="J1684" s="41">
        <f>ROUND(J1683/C1677,2)</f>
        <v>0</v>
      </c>
      <c r="K1684" s="41">
        <f>ROUND(K1683/C1677,2)</f>
        <v>0</v>
      </c>
      <c r="L1684" s="41">
        <f>ROUND(L1683/C1677,2)</f>
        <v>0</v>
      </c>
      <c r="M1684" s="41">
        <f>ROUND(M1683/C1677,2)</f>
        <v>0</v>
      </c>
      <c r="N1684" s="41">
        <f>ROUND(N1683/C1677,2)</f>
        <v>0</v>
      </c>
      <c r="O1684" s="41">
        <f>ROUND(O1683/C1677,2)</f>
        <v>0</v>
      </c>
      <c r="P1684" s="41">
        <f>ROUND(P1683/C1677,2)</f>
        <v>0</v>
      </c>
      <c r="Q1684" s="41">
        <f>ROUND(Q1683/C1677,2)</f>
        <v>0</v>
      </c>
      <c r="R1684" s="41">
        <f>ROUND(R1683/C1677,2)</f>
        <v>0</v>
      </c>
      <c r="S1684" s="41">
        <f>ROUND(S1683/C1677,2)</f>
        <v>0</v>
      </c>
      <c r="T1684" s="41">
        <f>ROUND(T1683/C1677,2)</f>
        <v>0</v>
      </c>
      <c r="U1684" s="41">
        <f>ROUND(U1683/C1677,2)</f>
        <v>0</v>
      </c>
      <c r="V1684" s="41">
        <f>ROUND(V1683/C1677,2)</f>
        <v>0</v>
      </c>
      <c r="W1684" s="41">
        <f>ROUND(W1683/C1677,2)</f>
        <v>0</v>
      </c>
      <c r="X1684" s="41">
        <f>ROUND(X1683/C1677,2)</f>
        <v>0</v>
      </c>
      <c r="Y1684" s="41">
        <f>ROUND(Y1683/C1677,2)</f>
        <v>0</v>
      </c>
      <c r="Z1684" s="41">
        <f>ROUND(Z1683/C1677,2)</f>
        <v>0</v>
      </c>
      <c r="AC1684" s="8" t="b">
        <v>0</v>
      </c>
      <c r="AD1684" s="8" t="b">
        <v>0</v>
      </c>
      <c r="AE1684" s="8" t="b">
        <v>0</v>
      </c>
      <c r="AF1684" s="8" t="b">
        <v>0</v>
      </c>
      <c r="AG1684" s="8" t="b">
        <v>0</v>
      </c>
      <c r="AH1684" s="8" t="b">
        <v>0</v>
      </c>
      <c r="AI1684" s="8" t="b">
        <v>0</v>
      </c>
      <c r="AJ1684" s="8" t="b">
        <v>0</v>
      </c>
      <c r="AK1684" s="8" t="b">
        <v>0</v>
      </c>
      <c r="AL1684" s="8" t="b">
        <v>0</v>
      </c>
    </row>
    <row r="1685" spans="1:41" ht="90" customHeight="1">
      <c r="A1685" s="191"/>
      <c r="B1685" s="154"/>
      <c r="C1685" s="192"/>
      <c r="D1685" s="127" t="s">
        <v>46</v>
      </c>
      <c r="E1685" s="128"/>
      <c r="F1685" s="39" t="s">
        <v>28</v>
      </c>
      <c r="G1685" s="42">
        <f>IF(AC1685=FALSE,0,AC1685)</f>
        <v>1896.3</v>
      </c>
      <c r="H1685" s="42" t="s">
        <v>28</v>
      </c>
      <c r="I1685" s="42">
        <f>IF(AD1685=FALSE,0,AD1685)</f>
        <v>0</v>
      </c>
      <c r="J1685" s="42">
        <f>IF(AE1685=FALSE,0,AE1685)</f>
        <v>0</v>
      </c>
      <c r="K1685" s="42" t="s">
        <v>28</v>
      </c>
      <c r="L1685" s="42">
        <f>IF(AF1685=FALSE,0,AF1685)</f>
        <v>0</v>
      </c>
      <c r="M1685" s="42" t="s">
        <v>28</v>
      </c>
      <c r="N1685" s="42" t="s">
        <v>28</v>
      </c>
      <c r="O1685" s="42" t="s">
        <v>28</v>
      </c>
      <c r="P1685" s="42" t="s">
        <v>28</v>
      </c>
      <c r="Q1685" s="42">
        <f>IF(AG1685=FALSE,0,AG1685)</f>
        <v>0</v>
      </c>
      <c r="R1685" s="42" t="s">
        <v>28</v>
      </c>
      <c r="S1685" s="42">
        <f>IF(AH1685=FALSE,0,AH1685)</f>
        <v>0</v>
      </c>
      <c r="T1685" s="42" t="s">
        <v>28</v>
      </c>
      <c r="U1685" s="42">
        <f>IF(AI1685=FALSE,0,AI1685)</f>
        <v>0</v>
      </c>
      <c r="V1685" s="42">
        <f>IF(AJ1685=FALSE,0,AJ1685)</f>
        <v>0</v>
      </c>
      <c r="W1685" s="42">
        <f>IF(AK1685=FALSE,0,AK1685)</f>
        <v>0</v>
      </c>
      <c r="X1685" s="42" t="s">
        <v>28</v>
      </c>
      <c r="Y1685" s="42">
        <f>IF(AL1685=FALSE,0,AL1685)</f>
        <v>0</v>
      </c>
      <c r="Z1685" s="42" t="s">
        <v>28</v>
      </c>
      <c r="AC1685" s="8">
        <v>1896.3</v>
      </c>
      <c r="AD1685" s="8" t="b">
        <v>0</v>
      </c>
      <c r="AE1685" s="8" t="b">
        <v>0</v>
      </c>
      <c r="AF1685" s="8" t="b">
        <v>0</v>
      </c>
      <c r="AG1685" s="8" t="b">
        <v>0</v>
      </c>
      <c r="AH1685" s="8" t="b">
        <v>0</v>
      </c>
      <c r="AI1685" s="8" t="b">
        <v>0</v>
      </c>
      <c r="AJ1685" s="8" t="b">
        <v>0</v>
      </c>
      <c r="AK1685" s="8" t="b">
        <v>0</v>
      </c>
      <c r="AL1685" s="8" t="b">
        <v>0</v>
      </c>
    </row>
    <row r="1686" spans="1:41" ht="30" customHeight="1">
      <c r="A1686" s="191" t="s">
        <v>30</v>
      </c>
      <c r="B1686" s="154" t="s">
        <v>226</v>
      </c>
      <c r="C1686" s="192">
        <v>483.96</v>
      </c>
      <c r="D1686" s="154" t="s">
        <v>19</v>
      </c>
      <c r="E1686" s="43" t="s">
        <v>20</v>
      </c>
      <c r="F1686" s="39">
        <f>G1686+I1686+J1686+L1686+Q1686+S1686+U1686+V1686+W1686+Y1686+Z1686</f>
        <v>917733.35</v>
      </c>
      <c r="G1686" s="40">
        <v>917733.35</v>
      </c>
      <c r="H1686" s="39">
        <v>0</v>
      </c>
      <c r="I1686" s="40">
        <v>0</v>
      </c>
      <c r="J1686" s="40">
        <v>0</v>
      </c>
      <c r="K1686" s="39">
        <v>0</v>
      </c>
      <c r="L1686" s="40">
        <v>0</v>
      </c>
      <c r="M1686" s="39">
        <v>0</v>
      </c>
      <c r="N1686" s="39">
        <v>0</v>
      </c>
      <c r="O1686" s="39">
        <v>0</v>
      </c>
      <c r="P1686" s="39">
        <v>0</v>
      </c>
      <c r="Q1686" s="40">
        <v>0</v>
      </c>
      <c r="R1686" s="39">
        <v>0</v>
      </c>
      <c r="S1686" s="40">
        <v>0</v>
      </c>
      <c r="T1686" s="39">
        <v>0</v>
      </c>
      <c r="U1686" s="40">
        <v>0</v>
      </c>
      <c r="V1686" s="40">
        <v>0</v>
      </c>
      <c r="W1686" s="40">
        <v>0</v>
      </c>
      <c r="X1686" s="39">
        <v>0</v>
      </c>
      <c r="Y1686" s="40">
        <v>0</v>
      </c>
      <c r="Z1686" s="39">
        <v>0</v>
      </c>
      <c r="AN1686" s="6">
        <f>L1686-M1686</f>
        <v>0</v>
      </c>
    </row>
    <row r="1687" spans="1:41" ht="60" customHeight="1">
      <c r="A1687" s="191"/>
      <c r="B1687" s="154"/>
      <c r="C1687" s="192"/>
      <c r="D1687" s="154"/>
      <c r="E1687" s="43" t="s">
        <v>21</v>
      </c>
      <c r="F1687" s="39">
        <f t="shared" ref="F1687:F1691" si="596">G1687+I1687+J1687+L1687+Q1687+S1687+U1687+V1687+W1687+Y1687+Z1687</f>
        <v>0</v>
      </c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4"/>
      <c r="T1687" s="44"/>
      <c r="U1687" s="44"/>
      <c r="V1687" s="44"/>
      <c r="W1687" s="44"/>
      <c r="X1687" s="44"/>
      <c r="Y1687" s="44"/>
      <c r="Z1687" s="44"/>
    </row>
    <row r="1688" spans="1:41" ht="120" customHeight="1">
      <c r="A1688" s="191"/>
      <c r="B1688" s="154"/>
      <c r="C1688" s="192"/>
      <c r="D1688" s="154" t="s">
        <v>22</v>
      </c>
      <c r="E1688" s="43" t="s">
        <v>23</v>
      </c>
      <c r="F1688" s="39">
        <f t="shared" si="596"/>
        <v>0</v>
      </c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4"/>
      <c r="T1688" s="44"/>
      <c r="U1688" s="44"/>
      <c r="V1688" s="44"/>
      <c r="W1688" s="44"/>
      <c r="X1688" s="44"/>
      <c r="Y1688" s="44"/>
      <c r="Z1688" s="44"/>
    </row>
    <row r="1689" spans="1:41" ht="30" customHeight="1">
      <c r="A1689" s="191"/>
      <c r="B1689" s="154"/>
      <c r="C1689" s="192"/>
      <c r="D1689" s="154"/>
      <c r="E1689" s="43" t="s">
        <v>24</v>
      </c>
      <c r="F1689" s="39">
        <f t="shared" si="596"/>
        <v>0</v>
      </c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4"/>
      <c r="T1689" s="44"/>
      <c r="U1689" s="44"/>
      <c r="V1689" s="44"/>
      <c r="W1689" s="44"/>
      <c r="X1689" s="44"/>
      <c r="Y1689" s="44"/>
      <c r="Z1689" s="44"/>
    </row>
    <row r="1690" spans="1:41" ht="30" customHeight="1">
      <c r="A1690" s="191"/>
      <c r="B1690" s="154"/>
      <c r="C1690" s="192"/>
      <c r="D1690" s="154"/>
      <c r="E1690" s="43" t="s">
        <v>25</v>
      </c>
      <c r="F1690" s="39">
        <f t="shared" si="596"/>
        <v>0</v>
      </c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4"/>
      <c r="T1690" s="44"/>
      <c r="U1690" s="44"/>
      <c r="V1690" s="44"/>
      <c r="W1690" s="44"/>
      <c r="X1690" s="44"/>
      <c r="Y1690" s="44"/>
      <c r="Z1690" s="44"/>
    </row>
    <row r="1691" spans="1:41" ht="30" customHeight="1">
      <c r="A1691" s="191"/>
      <c r="B1691" s="154"/>
      <c r="C1691" s="192"/>
      <c r="D1691" s="154"/>
      <c r="E1691" s="43" t="s">
        <v>26</v>
      </c>
      <c r="F1691" s="39">
        <f t="shared" si="596"/>
        <v>0</v>
      </c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4"/>
      <c r="T1691" s="44"/>
      <c r="U1691" s="44"/>
      <c r="V1691" s="44"/>
      <c r="W1691" s="44"/>
      <c r="X1691" s="44"/>
      <c r="Y1691" s="44"/>
      <c r="Z1691" s="44"/>
    </row>
    <row r="1692" spans="1:41" ht="30" customHeight="1">
      <c r="A1692" s="191"/>
      <c r="B1692" s="154"/>
      <c r="C1692" s="192"/>
      <c r="D1692" s="193" t="s">
        <v>27</v>
      </c>
      <c r="E1692" s="193"/>
      <c r="F1692" s="39">
        <f>F1686+F1687+F1688+F1689+F1690+F1691</f>
        <v>917733.35</v>
      </c>
      <c r="G1692" s="39">
        <f t="shared" ref="G1692:Z1692" si="597">G1686+G1687+G1688+G1689+G1690+G1691</f>
        <v>917733.35</v>
      </c>
      <c r="H1692" s="39">
        <f t="shared" si="597"/>
        <v>0</v>
      </c>
      <c r="I1692" s="39">
        <f t="shared" si="597"/>
        <v>0</v>
      </c>
      <c r="J1692" s="39">
        <f t="shared" si="597"/>
        <v>0</v>
      </c>
      <c r="K1692" s="39">
        <f t="shared" si="597"/>
        <v>0</v>
      </c>
      <c r="L1692" s="39">
        <f t="shared" si="597"/>
        <v>0</v>
      </c>
      <c r="M1692" s="39">
        <f t="shared" si="597"/>
        <v>0</v>
      </c>
      <c r="N1692" s="39">
        <f t="shared" si="597"/>
        <v>0</v>
      </c>
      <c r="O1692" s="39">
        <f t="shared" si="597"/>
        <v>0</v>
      </c>
      <c r="P1692" s="39">
        <f t="shared" si="597"/>
        <v>0</v>
      </c>
      <c r="Q1692" s="39">
        <f t="shared" si="597"/>
        <v>0</v>
      </c>
      <c r="R1692" s="39">
        <f t="shared" si="597"/>
        <v>0</v>
      </c>
      <c r="S1692" s="39">
        <f t="shared" si="597"/>
        <v>0</v>
      </c>
      <c r="T1692" s="39">
        <f t="shared" si="597"/>
        <v>0</v>
      </c>
      <c r="U1692" s="39">
        <f t="shared" si="597"/>
        <v>0</v>
      </c>
      <c r="V1692" s="39">
        <f t="shared" si="597"/>
        <v>0</v>
      </c>
      <c r="W1692" s="39">
        <f t="shared" si="597"/>
        <v>0</v>
      </c>
      <c r="X1692" s="39">
        <f t="shared" si="597"/>
        <v>0</v>
      </c>
      <c r="Y1692" s="39">
        <f t="shared" si="597"/>
        <v>0</v>
      </c>
      <c r="Z1692" s="39">
        <f t="shared" si="597"/>
        <v>0</v>
      </c>
      <c r="AN1692" s="6">
        <f>L1692-M1692</f>
        <v>0</v>
      </c>
      <c r="AO1692" s="14"/>
    </row>
    <row r="1693" spans="1:41" ht="75" customHeight="1">
      <c r="A1693" s="191"/>
      <c r="B1693" s="154"/>
      <c r="C1693" s="192"/>
      <c r="D1693" s="127" t="s">
        <v>45</v>
      </c>
      <c r="E1693" s="128"/>
      <c r="F1693" s="41">
        <f>ROUND(F1692/C1686,2)</f>
        <v>1896.3</v>
      </c>
      <c r="G1693" s="41">
        <f>ROUND(G1692/C1686,2)</f>
        <v>1896.3</v>
      </c>
      <c r="H1693" s="41">
        <f>ROUND(H1692/C1686,2)</f>
        <v>0</v>
      </c>
      <c r="I1693" s="41">
        <f>ROUND(I1692/C1686,2)</f>
        <v>0</v>
      </c>
      <c r="J1693" s="41">
        <f>ROUND(J1692/C1686,2)</f>
        <v>0</v>
      </c>
      <c r="K1693" s="41">
        <f>ROUND(K1692/C1686,2)</f>
        <v>0</v>
      </c>
      <c r="L1693" s="41">
        <f>ROUND(L1692/C1686,2)</f>
        <v>0</v>
      </c>
      <c r="M1693" s="41">
        <f>ROUND(M1692/C1686,2)</f>
        <v>0</v>
      </c>
      <c r="N1693" s="41">
        <f>ROUND(N1692/C1686,2)</f>
        <v>0</v>
      </c>
      <c r="O1693" s="41">
        <f>ROUND(O1692/C1686,2)</f>
        <v>0</v>
      </c>
      <c r="P1693" s="41">
        <f>ROUND(P1692/C1686,2)</f>
        <v>0</v>
      </c>
      <c r="Q1693" s="41">
        <f>ROUND(Q1692/C1686,2)</f>
        <v>0</v>
      </c>
      <c r="R1693" s="41">
        <f>ROUND(R1692/C1686,2)</f>
        <v>0</v>
      </c>
      <c r="S1693" s="41">
        <f>ROUND(S1692/C1686,2)</f>
        <v>0</v>
      </c>
      <c r="T1693" s="41">
        <f>ROUND(T1692/C1686,2)</f>
        <v>0</v>
      </c>
      <c r="U1693" s="41">
        <f>ROUND(U1692/C1686,2)</f>
        <v>0</v>
      </c>
      <c r="V1693" s="41">
        <f>ROUND(V1692/C1686,2)</f>
        <v>0</v>
      </c>
      <c r="W1693" s="41">
        <f>ROUND(W1692/C1686,2)</f>
        <v>0</v>
      </c>
      <c r="X1693" s="41">
        <f>ROUND(X1692/C1686,2)</f>
        <v>0</v>
      </c>
      <c r="Y1693" s="41">
        <f>ROUND(Y1692/C1686,2)</f>
        <v>0</v>
      </c>
      <c r="Z1693" s="41">
        <f>ROUND(Z1692/C1686,2)</f>
        <v>0</v>
      </c>
      <c r="AC1693" s="8" t="b">
        <v>0</v>
      </c>
      <c r="AD1693" s="8" t="b">
        <v>0</v>
      </c>
      <c r="AE1693" s="8" t="b">
        <v>0</v>
      </c>
      <c r="AF1693" s="8" t="b">
        <v>0</v>
      </c>
      <c r="AG1693" s="8" t="b">
        <v>0</v>
      </c>
      <c r="AH1693" s="8" t="b">
        <v>0</v>
      </c>
      <c r="AI1693" s="8" t="b">
        <v>0</v>
      </c>
      <c r="AJ1693" s="8" t="b">
        <v>0</v>
      </c>
      <c r="AK1693" s="8" t="b">
        <v>0</v>
      </c>
      <c r="AL1693" s="8" t="b">
        <v>0</v>
      </c>
    </row>
    <row r="1694" spans="1:41" ht="90" customHeight="1">
      <c r="A1694" s="191"/>
      <c r="B1694" s="154"/>
      <c r="C1694" s="192"/>
      <c r="D1694" s="127" t="s">
        <v>46</v>
      </c>
      <c r="E1694" s="128"/>
      <c r="F1694" s="39" t="s">
        <v>28</v>
      </c>
      <c r="G1694" s="42">
        <f>IF(AC1694=FALSE,0,AC1694)</f>
        <v>1896.3</v>
      </c>
      <c r="H1694" s="42" t="s">
        <v>28</v>
      </c>
      <c r="I1694" s="42">
        <f>IF(AD1694=FALSE,0,AD1694)</f>
        <v>0</v>
      </c>
      <c r="J1694" s="42">
        <f>IF(AE1694=FALSE,0,AE1694)</f>
        <v>0</v>
      </c>
      <c r="K1694" s="42" t="s">
        <v>28</v>
      </c>
      <c r="L1694" s="42">
        <f>IF(AF1694=FALSE,0,AF1694)</f>
        <v>0</v>
      </c>
      <c r="M1694" s="42" t="s">
        <v>28</v>
      </c>
      <c r="N1694" s="42" t="s">
        <v>28</v>
      </c>
      <c r="O1694" s="42" t="s">
        <v>28</v>
      </c>
      <c r="P1694" s="42" t="s">
        <v>28</v>
      </c>
      <c r="Q1694" s="42">
        <f>IF(AG1694=FALSE,0,AG1694)</f>
        <v>0</v>
      </c>
      <c r="R1694" s="42" t="s">
        <v>28</v>
      </c>
      <c r="S1694" s="42">
        <f>IF(AH1694=FALSE,0,AH1694)</f>
        <v>0</v>
      </c>
      <c r="T1694" s="42" t="s">
        <v>28</v>
      </c>
      <c r="U1694" s="42">
        <f>IF(AI1694=FALSE,0,AI1694)</f>
        <v>0</v>
      </c>
      <c r="V1694" s="42">
        <f>IF(AJ1694=FALSE,0,AJ1694)</f>
        <v>0</v>
      </c>
      <c r="W1694" s="42">
        <f>IF(AK1694=FALSE,0,AK1694)</f>
        <v>0</v>
      </c>
      <c r="X1694" s="42" t="s">
        <v>28</v>
      </c>
      <c r="Y1694" s="42">
        <f>IF(AL1694=FALSE,0,AL1694)</f>
        <v>0</v>
      </c>
      <c r="Z1694" s="42" t="s">
        <v>28</v>
      </c>
      <c r="AC1694" s="8">
        <v>1896.3</v>
      </c>
      <c r="AD1694" s="8" t="b">
        <v>0</v>
      </c>
      <c r="AE1694" s="8" t="b">
        <v>0</v>
      </c>
      <c r="AF1694" s="8" t="b">
        <v>0</v>
      </c>
      <c r="AG1694" s="8" t="b">
        <v>0</v>
      </c>
      <c r="AH1694" s="8" t="b">
        <v>0</v>
      </c>
      <c r="AI1694" s="8" t="b">
        <v>0</v>
      </c>
      <c r="AJ1694" s="8" t="b">
        <v>0</v>
      </c>
      <c r="AK1694" s="8" t="b">
        <v>0</v>
      </c>
      <c r="AL1694" s="8" t="b">
        <v>0</v>
      </c>
    </row>
    <row r="1695" spans="1:41" ht="30" customHeight="1">
      <c r="A1695" s="191" t="s">
        <v>31</v>
      </c>
      <c r="B1695" s="154" t="s">
        <v>227</v>
      </c>
      <c r="C1695" s="192">
        <v>265.67</v>
      </c>
      <c r="D1695" s="154" t="s">
        <v>19</v>
      </c>
      <c r="E1695" s="43" t="s">
        <v>20</v>
      </c>
      <c r="F1695" s="39">
        <f>G1695+I1695+J1695+L1695+Q1695+S1695+U1695+V1695+W1695+Y1695+Z1695</f>
        <v>503790.02</v>
      </c>
      <c r="G1695" s="40">
        <v>503790.02</v>
      </c>
      <c r="H1695" s="39">
        <v>0</v>
      </c>
      <c r="I1695" s="40">
        <v>0</v>
      </c>
      <c r="J1695" s="40">
        <v>0</v>
      </c>
      <c r="K1695" s="39">
        <v>0</v>
      </c>
      <c r="L1695" s="40">
        <v>0</v>
      </c>
      <c r="M1695" s="39">
        <v>0</v>
      </c>
      <c r="N1695" s="39">
        <v>0</v>
      </c>
      <c r="O1695" s="39">
        <v>0</v>
      </c>
      <c r="P1695" s="39">
        <v>0</v>
      </c>
      <c r="Q1695" s="40">
        <v>0</v>
      </c>
      <c r="R1695" s="39">
        <v>0</v>
      </c>
      <c r="S1695" s="40">
        <v>0</v>
      </c>
      <c r="T1695" s="39">
        <v>0</v>
      </c>
      <c r="U1695" s="40">
        <v>0</v>
      </c>
      <c r="V1695" s="40">
        <v>0</v>
      </c>
      <c r="W1695" s="40">
        <v>0</v>
      </c>
      <c r="X1695" s="39">
        <v>0</v>
      </c>
      <c r="Y1695" s="40">
        <v>0</v>
      </c>
      <c r="Z1695" s="39">
        <v>0</v>
      </c>
      <c r="AN1695" s="6">
        <f>L1695-M1695</f>
        <v>0</v>
      </c>
    </row>
    <row r="1696" spans="1:41" ht="60" customHeight="1">
      <c r="A1696" s="191"/>
      <c r="B1696" s="154"/>
      <c r="C1696" s="192"/>
      <c r="D1696" s="154"/>
      <c r="E1696" s="43" t="s">
        <v>21</v>
      </c>
      <c r="F1696" s="39">
        <f t="shared" ref="F1696:F1700" si="598">G1696+I1696+J1696+L1696+Q1696+S1696+U1696+V1696+W1696+Y1696+Z1696</f>
        <v>0</v>
      </c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4"/>
      <c r="T1696" s="44"/>
      <c r="U1696" s="44"/>
      <c r="V1696" s="44"/>
      <c r="W1696" s="44"/>
      <c r="X1696" s="44"/>
      <c r="Y1696" s="44"/>
      <c r="Z1696" s="44"/>
    </row>
    <row r="1697" spans="1:41" ht="120" customHeight="1">
      <c r="A1697" s="191"/>
      <c r="B1697" s="154"/>
      <c r="C1697" s="192"/>
      <c r="D1697" s="154" t="s">
        <v>22</v>
      </c>
      <c r="E1697" s="43" t="s">
        <v>23</v>
      </c>
      <c r="F1697" s="39">
        <f t="shared" si="598"/>
        <v>0</v>
      </c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4"/>
      <c r="T1697" s="44"/>
      <c r="U1697" s="44"/>
      <c r="V1697" s="44"/>
      <c r="W1697" s="44"/>
      <c r="X1697" s="44"/>
      <c r="Y1697" s="44"/>
      <c r="Z1697" s="44"/>
    </row>
    <row r="1698" spans="1:41" ht="30" customHeight="1">
      <c r="A1698" s="191"/>
      <c r="B1698" s="154"/>
      <c r="C1698" s="192"/>
      <c r="D1698" s="154"/>
      <c r="E1698" s="43" t="s">
        <v>24</v>
      </c>
      <c r="F1698" s="39">
        <f t="shared" si="598"/>
        <v>0</v>
      </c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4"/>
      <c r="T1698" s="44"/>
      <c r="U1698" s="44"/>
      <c r="V1698" s="44"/>
      <c r="W1698" s="44"/>
      <c r="X1698" s="44"/>
      <c r="Y1698" s="44"/>
      <c r="Z1698" s="44"/>
    </row>
    <row r="1699" spans="1:41" ht="30" customHeight="1">
      <c r="A1699" s="191"/>
      <c r="B1699" s="154"/>
      <c r="C1699" s="192"/>
      <c r="D1699" s="154"/>
      <c r="E1699" s="43" t="s">
        <v>25</v>
      </c>
      <c r="F1699" s="39">
        <f t="shared" si="598"/>
        <v>0</v>
      </c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4"/>
      <c r="T1699" s="44"/>
      <c r="U1699" s="44"/>
      <c r="V1699" s="44"/>
      <c r="W1699" s="44"/>
      <c r="X1699" s="44"/>
      <c r="Y1699" s="44"/>
      <c r="Z1699" s="44"/>
    </row>
    <row r="1700" spans="1:41" ht="30" customHeight="1">
      <c r="A1700" s="191"/>
      <c r="B1700" s="154"/>
      <c r="C1700" s="192"/>
      <c r="D1700" s="154"/>
      <c r="E1700" s="43" t="s">
        <v>26</v>
      </c>
      <c r="F1700" s="39">
        <f t="shared" si="598"/>
        <v>0</v>
      </c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4"/>
      <c r="T1700" s="44"/>
      <c r="U1700" s="44"/>
      <c r="V1700" s="44"/>
      <c r="W1700" s="44"/>
      <c r="X1700" s="44"/>
      <c r="Y1700" s="44"/>
      <c r="Z1700" s="44"/>
    </row>
    <row r="1701" spans="1:41" ht="30" customHeight="1">
      <c r="A1701" s="191"/>
      <c r="B1701" s="154"/>
      <c r="C1701" s="192"/>
      <c r="D1701" s="193" t="s">
        <v>27</v>
      </c>
      <c r="E1701" s="193"/>
      <c r="F1701" s="39">
        <f>F1695+F1696+F1697+F1698+F1699+F1700</f>
        <v>503790.02</v>
      </c>
      <c r="G1701" s="39">
        <f t="shared" ref="G1701:Z1701" si="599">G1695+G1696+G1697+G1698+G1699+G1700</f>
        <v>503790.02</v>
      </c>
      <c r="H1701" s="39">
        <f t="shared" si="599"/>
        <v>0</v>
      </c>
      <c r="I1701" s="39">
        <f t="shared" si="599"/>
        <v>0</v>
      </c>
      <c r="J1701" s="39">
        <f t="shared" si="599"/>
        <v>0</v>
      </c>
      <c r="K1701" s="39">
        <f t="shared" si="599"/>
        <v>0</v>
      </c>
      <c r="L1701" s="39">
        <f t="shared" si="599"/>
        <v>0</v>
      </c>
      <c r="M1701" s="39">
        <f t="shared" si="599"/>
        <v>0</v>
      </c>
      <c r="N1701" s="39">
        <f t="shared" si="599"/>
        <v>0</v>
      </c>
      <c r="O1701" s="39">
        <f t="shared" si="599"/>
        <v>0</v>
      </c>
      <c r="P1701" s="39">
        <f t="shared" si="599"/>
        <v>0</v>
      </c>
      <c r="Q1701" s="39">
        <f t="shared" si="599"/>
        <v>0</v>
      </c>
      <c r="R1701" s="39">
        <f t="shared" si="599"/>
        <v>0</v>
      </c>
      <c r="S1701" s="39">
        <f t="shared" si="599"/>
        <v>0</v>
      </c>
      <c r="T1701" s="39">
        <f t="shared" si="599"/>
        <v>0</v>
      </c>
      <c r="U1701" s="39">
        <f t="shared" si="599"/>
        <v>0</v>
      </c>
      <c r="V1701" s="39">
        <f t="shared" si="599"/>
        <v>0</v>
      </c>
      <c r="W1701" s="39">
        <f t="shared" si="599"/>
        <v>0</v>
      </c>
      <c r="X1701" s="39">
        <f t="shared" si="599"/>
        <v>0</v>
      </c>
      <c r="Y1701" s="39">
        <f t="shared" si="599"/>
        <v>0</v>
      </c>
      <c r="Z1701" s="39">
        <f t="shared" si="599"/>
        <v>0</v>
      </c>
      <c r="AN1701" s="6">
        <f>L1701-M1701</f>
        <v>0</v>
      </c>
      <c r="AO1701" s="14"/>
    </row>
    <row r="1702" spans="1:41" ht="75" customHeight="1">
      <c r="A1702" s="191"/>
      <c r="B1702" s="154"/>
      <c r="C1702" s="192"/>
      <c r="D1702" s="127" t="s">
        <v>45</v>
      </c>
      <c r="E1702" s="128"/>
      <c r="F1702" s="41">
        <f>ROUND(F1701/C1695,2)</f>
        <v>1896.3</v>
      </c>
      <c r="G1702" s="41">
        <f>ROUND(G1701/C1695,2)</f>
        <v>1896.3</v>
      </c>
      <c r="H1702" s="41">
        <f>ROUND(H1701/C1695,2)</f>
        <v>0</v>
      </c>
      <c r="I1702" s="41">
        <f>ROUND(I1701/C1695,2)</f>
        <v>0</v>
      </c>
      <c r="J1702" s="41">
        <f>ROUND(J1701/C1695,2)</f>
        <v>0</v>
      </c>
      <c r="K1702" s="41">
        <f>ROUND(K1701/C1695,2)</f>
        <v>0</v>
      </c>
      <c r="L1702" s="41">
        <f>ROUND(L1701/C1695,2)</f>
        <v>0</v>
      </c>
      <c r="M1702" s="41">
        <f>ROUND(M1701/C1695,2)</f>
        <v>0</v>
      </c>
      <c r="N1702" s="41">
        <f>ROUND(N1701/C1695,2)</f>
        <v>0</v>
      </c>
      <c r="O1702" s="41">
        <f>ROUND(O1701/C1695,2)</f>
        <v>0</v>
      </c>
      <c r="P1702" s="41">
        <f>ROUND(P1701/C1695,2)</f>
        <v>0</v>
      </c>
      <c r="Q1702" s="41">
        <f>ROUND(Q1701/C1695,2)</f>
        <v>0</v>
      </c>
      <c r="R1702" s="41">
        <f>ROUND(R1701/C1695,2)</f>
        <v>0</v>
      </c>
      <c r="S1702" s="41">
        <f>ROUND(S1701/C1695,2)</f>
        <v>0</v>
      </c>
      <c r="T1702" s="41">
        <f>ROUND(T1701/C1695,2)</f>
        <v>0</v>
      </c>
      <c r="U1702" s="41">
        <f>ROUND(U1701/C1695,2)</f>
        <v>0</v>
      </c>
      <c r="V1702" s="41">
        <f>ROUND(V1701/C1695,2)</f>
        <v>0</v>
      </c>
      <c r="W1702" s="41">
        <f>ROUND(W1701/C1695,2)</f>
        <v>0</v>
      </c>
      <c r="X1702" s="41">
        <f>ROUND(X1701/C1695,2)</f>
        <v>0</v>
      </c>
      <c r="Y1702" s="41">
        <f>ROUND(Y1701/C1695,2)</f>
        <v>0</v>
      </c>
      <c r="Z1702" s="41">
        <f>ROUND(Z1701/C1695,2)</f>
        <v>0</v>
      </c>
      <c r="AC1702" s="8" t="b">
        <v>0</v>
      </c>
      <c r="AD1702" s="8" t="b">
        <v>0</v>
      </c>
      <c r="AE1702" s="8" t="b">
        <v>0</v>
      </c>
      <c r="AF1702" s="8" t="b">
        <v>0</v>
      </c>
      <c r="AG1702" s="8" t="b">
        <v>0</v>
      </c>
      <c r="AH1702" s="8" t="b">
        <v>0</v>
      </c>
      <c r="AI1702" s="8" t="b">
        <v>0</v>
      </c>
      <c r="AJ1702" s="8" t="b">
        <v>0</v>
      </c>
      <c r="AK1702" s="8" t="b">
        <v>0</v>
      </c>
      <c r="AL1702" s="8" t="b">
        <v>0</v>
      </c>
    </row>
    <row r="1703" spans="1:41" ht="90" customHeight="1">
      <c r="A1703" s="191"/>
      <c r="B1703" s="154"/>
      <c r="C1703" s="192"/>
      <c r="D1703" s="127" t="s">
        <v>46</v>
      </c>
      <c r="E1703" s="128"/>
      <c r="F1703" s="39" t="s">
        <v>28</v>
      </c>
      <c r="G1703" s="42">
        <f>IF(AC1703=FALSE,0,AC1703)</f>
        <v>1896.3</v>
      </c>
      <c r="H1703" s="42" t="s">
        <v>28</v>
      </c>
      <c r="I1703" s="42">
        <f>IF(AD1703=FALSE,0,AD1703)</f>
        <v>0</v>
      </c>
      <c r="J1703" s="42">
        <f>IF(AE1703=FALSE,0,AE1703)</f>
        <v>0</v>
      </c>
      <c r="K1703" s="42" t="s">
        <v>28</v>
      </c>
      <c r="L1703" s="42">
        <f>IF(AF1703=FALSE,0,AF1703)</f>
        <v>0</v>
      </c>
      <c r="M1703" s="42" t="s">
        <v>28</v>
      </c>
      <c r="N1703" s="42" t="s">
        <v>28</v>
      </c>
      <c r="O1703" s="42" t="s">
        <v>28</v>
      </c>
      <c r="P1703" s="42" t="s">
        <v>28</v>
      </c>
      <c r="Q1703" s="42">
        <f>IF(AG1703=FALSE,0,AG1703)</f>
        <v>0</v>
      </c>
      <c r="R1703" s="42" t="s">
        <v>28</v>
      </c>
      <c r="S1703" s="42">
        <f>IF(AH1703=FALSE,0,AH1703)</f>
        <v>0</v>
      </c>
      <c r="T1703" s="42" t="s">
        <v>28</v>
      </c>
      <c r="U1703" s="42">
        <f>IF(AI1703=FALSE,0,AI1703)</f>
        <v>0</v>
      </c>
      <c r="V1703" s="42">
        <f>IF(AJ1703=FALSE,0,AJ1703)</f>
        <v>0</v>
      </c>
      <c r="W1703" s="42">
        <f>IF(AK1703=FALSE,0,AK1703)</f>
        <v>0</v>
      </c>
      <c r="X1703" s="42" t="s">
        <v>28</v>
      </c>
      <c r="Y1703" s="42">
        <f>IF(AL1703=FALSE,0,AL1703)</f>
        <v>0</v>
      </c>
      <c r="Z1703" s="42" t="s">
        <v>28</v>
      </c>
      <c r="AC1703" s="8">
        <v>1896.3</v>
      </c>
      <c r="AD1703" s="8" t="b">
        <v>0</v>
      </c>
      <c r="AE1703" s="8" t="b">
        <v>0</v>
      </c>
      <c r="AF1703" s="8" t="b">
        <v>0</v>
      </c>
      <c r="AG1703" s="8" t="b">
        <v>0</v>
      </c>
      <c r="AH1703" s="8" t="b">
        <v>0</v>
      </c>
      <c r="AI1703" s="8" t="b">
        <v>0</v>
      </c>
      <c r="AJ1703" s="8" t="b">
        <v>0</v>
      </c>
      <c r="AK1703" s="8" t="b">
        <v>0</v>
      </c>
      <c r="AL1703" s="8" t="b">
        <v>0</v>
      </c>
    </row>
    <row r="1704" spans="1:41" ht="30" customHeight="1">
      <c r="A1704" s="191" t="s">
        <v>32</v>
      </c>
      <c r="B1704" s="154" t="s">
        <v>228</v>
      </c>
      <c r="C1704" s="192">
        <v>277.25</v>
      </c>
      <c r="D1704" s="154" t="s">
        <v>19</v>
      </c>
      <c r="E1704" s="43" t="s">
        <v>20</v>
      </c>
      <c r="F1704" s="39">
        <f>G1704+I1704+J1704+L1704+Q1704+S1704+U1704+V1704+W1704+Y1704+Z1704</f>
        <v>525749.18000000005</v>
      </c>
      <c r="G1704" s="40">
        <v>525749.18000000005</v>
      </c>
      <c r="H1704" s="39">
        <v>0</v>
      </c>
      <c r="I1704" s="40">
        <v>0</v>
      </c>
      <c r="J1704" s="40">
        <v>0</v>
      </c>
      <c r="K1704" s="39">
        <v>0</v>
      </c>
      <c r="L1704" s="40">
        <v>0</v>
      </c>
      <c r="M1704" s="39">
        <v>0</v>
      </c>
      <c r="N1704" s="39">
        <v>0</v>
      </c>
      <c r="O1704" s="39">
        <v>0</v>
      </c>
      <c r="P1704" s="39">
        <v>0</v>
      </c>
      <c r="Q1704" s="40">
        <v>0</v>
      </c>
      <c r="R1704" s="39">
        <v>0</v>
      </c>
      <c r="S1704" s="40">
        <v>0</v>
      </c>
      <c r="T1704" s="39">
        <v>0</v>
      </c>
      <c r="U1704" s="40">
        <v>0</v>
      </c>
      <c r="V1704" s="40">
        <v>0</v>
      </c>
      <c r="W1704" s="40">
        <v>0</v>
      </c>
      <c r="X1704" s="39">
        <v>0</v>
      </c>
      <c r="Y1704" s="40">
        <v>0</v>
      </c>
      <c r="Z1704" s="39">
        <v>0</v>
      </c>
      <c r="AN1704" s="6">
        <f>L1704-M1704</f>
        <v>0</v>
      </c>
    </row>
    <row r="1705" spans="1:41" ht="60" customHeight="1">
      <c r="A1705" s="191"/>
      <c r="B1705" s="154"/>
      <c r="C1705" s="192"/>
      <c r="D1705" s="154"/>
      <c r="E1705" s="43" t="s">
        <v>21</v>
      </c>
      <c r="F1705" s="39">
        <f t="shared" ref="F1705:F1709" si="600">G1705+I1705+J1705+L1705+Q1705+S1705+U1705+V1705+W1705+Y1705+Z1705</f>
        <v>0</v>
      </c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4"/>
      <c r="T1705" s="44"/>
      <c r="U1705" s="44"/>
      <c r="V1705" s="44"/>
      <c r="W1705" s="44"/>
      <c r="X1705" s="44"/>
      <c r="Y1705" s="44"/>
      <c r="Z1705" s="44"/>
    </row>
    <row r="1706" spans="1:41" ht="120" customHeight="1">
      <c r="A1706" s="191"/>
      <c r="B1706" s="154"/>
      <c r="C1706" s="192"/>
      <c r="D1706" s="154" t="s">
        <v>22</v>
      </c>
      <c r="E1706" s="43" t="s">
        <v>23</v>
      </c>
      <c r="F1706" s="39">
        <f t="shared" si="600"/>
        <v>0</v>
      </c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4"/>
      <c r="T1706" s="44"/>
      <c r="U1706" s="44"/>
      <c r="V1706" s="44"/>
      <c r="W1706" s="44"/>
      <c r="X1706" s="44"/>
      <c r="Y1706" s="44"/>
      <c r="Z1706" s="44"/>
    </row>
    <row r="1707" spans="1:41" ht="30" customHeight="1">
      <c r="A1707" s="191"/>
      <c r="B1707" s="154"/>
      <c r="C1707" s="192"/>
      <c r="D1707" s="154"/>
      <c r="E1707" s="43" t="s">
        <v>24</v>
      </c>
      <c r="F1707" s="39">
        <f t="shared" si="600"/>
        <v>0</v>
      </c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4"/>
      <c r="T1707" s="44"/>
      <c r="U1707" s="44"/>
      <c r="V1707" s="44"/>
      <c r="W1707" s="44"/>
      <c r="X1707" s="44"/>
      <c r="Y1707" s="44"/>
      <c r="Z1707" s="44"/>
    </row>
    <row r="1708" spans="1:41" ht="30" customHeight="1">
      <c r="A1708" s="191"/>
      <c r="B1708" s="154"/>
      <c r="C1708" s="192"/>
      <c r="D1708" s="154"/>
      <c r="E1708" s="43" t="s">
        <v>25</v>
      </c>
      <c r="F1708" s="39">
        <f t="shared" si="600"/>
        <v>0</v>
      </c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4"/>
      <c r="T1708" s="44"/>
      <c r="U1708" s="44"/>
      <c r="V1708" s="44"/>
      <c r="W1708" s="44"/>
      <c r="X1708" s="44"/>
      <c r="Y1708" s="44"/>
      <c r="Z1708" s="44"/>
    </row>
    <row r="1709" spans="1:41" ht="30" customHeight="1">
      <c r="A1709" s="191"/>
      <c r="B1709" s="154"/>
      <c r="C1709" s="192"/>
      <c r="D1709" s="154"/>
      <c r="E1709" s="43" t="s">
        <v>26</v>
      </c>
      <c r="F1709" s="39">
        <f t="shared" si="600"/>
        <v>0</v>
      </c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4"/>
      <c r="T1709" s="44"/>
      <c r="U1709" s="44"/>
      <c r="V1709" s="44"/>
      <c r="W1709" s="44"/>
      <c r="X1709" s="44"/>
      <c r="Y1709" s="44"/>
      <c r="Z1709" s="44"/>
    </row>
    <row r="1710" spans="1:41" ht="30" customHeight="1">
      <c r="A1710" s="191"/>
      <c r="B1710" s="154"/>
      <c r="C1710" s="192"/>
      <c r="D1710" s="193" t="s">
        <v>27</v>
      </c>
      <c r="E1710" s="193"/>
      <c r="F1710" s="39">
        <f>F1704+F1705+F1706+F1707+F1708+F1709</f>
        <v>525749.18000000005</v>
      </c>
      <c r="G1710" s="39">
        <f t="shared" ref="G1710:Z1710" si="601">G1704+G1705+G1706+G1707+G1708+G1709</f>
        <v>525749.18000000005</v>
      </c>
      <c r="H1710" s="39">
        <f t="shared" si="601"/>
        <v>0</v>
      </c>
      <c r="I1710" s="39">
        <f t="shared" si="601"/>
        <v>0</v>
      </c>
      <c r="J1710" s="39">
        <f t="shared" si="601"/>
        <v>0</v>
      </c>
      <c r="K1710" s="39">
        <f t="shared" si="601"/>
        <v>0</v>
      </c>
      <c r="L1710" s="39">
        <f t="shared" si="601"/>
        <v>0</v>
      </c>
      <c r="M1710" s="39">
        <f t="shared" si="601"/>
        <v>0</v>
      </c>
      <c r="N1710" s="39">
        <f t="shared" si="601"/>
        <v>0</v>
      </c>
      <c r="O1710" s="39">
        <f t="shared" si="601"/>
        <v>0</v>
      </c>
      <c r="P1710" s="39">
        <f t="shared" si="601"/>
        <v>0</v>
      </c>
      <c r="Q1710" s="39">
        <f t="shared" si="601"/>
        <v>0</v>
      </c>
      <c r="R1710" s="39">
        <f t="shared" si="601"/>
        <v>0</v>
      </c>
      <c r="S1710" s="39">
        <f t="shared" si="601"/>
        <v>0</v>
      </c>
      <c r="T1710" s="39">
        <f t="shared" si="601"/>
        <v>0</v>
      </c>
      <c r="U1710" s="39">
        <f t="shared" si="601"/>
        <v>0</v>
      </c>
      <c r="V1710" s="39">
        <f t="shared" si="601"/>
        <v>0</v>
      </c>
      <c r="W1710" s="39">
        <f t="shared" si="601"/>
        <v>0</v>
      </c>
      <c r="X1710" s="39">
        <f t="shared" si="601"/>
        <v>0</v>
      </c>
      <c r="Y1710" s="39">
        <f t="shared" si="601"/>
        <v>0</v>
      </c>
      <c r="Z1710" s="39">
        <f t="shared" si="601"/>
        <v>0</v>
      </c>
      <c r="AN1710" s="6">
        <f>L1710-M1710</f>
        <v>0</v>
      </c>
      <c r="AO1710" s="14"/>
    </row>
    <row r="1711" spans="1:41" ht="75" customHeight="1">
      <c r="A1711" s="191"/>
      <c r="B1711" s="154"/>
      <c r="C1711" s="192"/>
      <c r="D1711" s="127" t="s">
        <v>45</v>
      </c>
      <c r="E1711" s="128"/>
      <c r="F1711" s="41">
        <f>ROUND(F1710/C1704,2)</f>
        <v>1896.3</v>
      </c>
      <c r="G1711" s="41">
        <f>ROUND(G1710/C1704,2)</f>
        <v>1896.3</v>
      </c>
      <c r="H1711" s="41">
        <f>ROUND(H1710/C1704,2)</f>
        <v>0</v>
      </c>
      <c r="I1711" s="41">
        <f>ROUND(I1710/C1704,2)</f>
        <v>0</v>
      </c>
      <c r="J1711" s="41">
        <f>ROUND(J1710/C1704,2)</f>
        <v>0</v>
      </c>
      <c r="K1711" s="41">
        <f>ROUND(K1710/C1704,2)</f>
        <v>0</v>
      </c>
      <c r="L1711" s="41">
        <f>ROUND(L1710/C1704,2)</f>
        <v>0</v>
      </c>
      <c r="M1711" s="41">
        <f>ROUND(M1710/C1704,2)</f>
        <v>0</v>
      </c>
      <c r="N1711" s="41">
        <f>ROUND(N1710/C1704,2)</f>
        <v>0</v>
      </c>
      <c r="O1711" s="41">
        <f>ROUND(O1710/C1704,2)</f>
        <v>0</v>
      </c>
      <c r="P1711" s="41">
        <f>ROUND(P1710/C1704,2)</f>
        <v>0</v>
      </c>
      <c r="Q1711" s="41">
        <f>ROUND(Q1710/C1704,2)</f>
        <v>0</v>
      </c>
      <c r="R1711" s="41">
        <f>ROUND(R1710/C1704,2)</f>
        <v>0</v>
      </c>
      <c r="S1711" s="41">
        <f>ROUND(S1710/C1704,2)</f>
        <v>0</v>
      </c>
      <c r="T1711" s="41">
        <f>ROUND(T1710/C1704,2)</f>
        <v>0</v>
      </c>
      <c r="U1711" s="41">
        <f>ROUND(U1710/C1704,2)</f>
        <v>0</v>
      </c>
      <c r="V1711" s="41">
        <f>ROUND(V1710/C1704,2)</f>
        <v>0</v>
      </c>
      <c r="W1711" s="41">
        <f>ROUND(W1710/C1704,2)</f>
        <v>0</v>
      </c>
      <c r="X1711" s="41">
        <f>ROUND(X1710/C1704,2)</f>
        <v>0</v>
      </c>
      <c r="Y1711" s="41">
        <f>ROUND(Y1710/C1704,2)</f>
        <v>0</v>
      </c>
      <c r="Z1711" s="41">
        <f>ROUND(Z1710/C1704,2)</f>
        <v>0</v>
      </c>
      <c r="AC1711" s="8" t="b">
        <v>0</v>
      </c>
      <c r="AD1711" s="8" t="b">
        <v>0</v>
      </c>
      <c r="AE1711" s="8" t="b">
        <v>0</v>
      </c>
      <c r="AF1711" s="8" t="b">
        <v>0</v>
      </c>
      <c r="AG1711" s="8" t="b">
        <v>0</v>
      </c>
      <c r="AH1711" s="8" t="b">
        <v>0</v>
      </c>
      <c r="AI1711" s="8" t="b">
        <v>0</v>
      </c>
      <c r="AJ1711" s="8" t="b">
        <v>0</v>
      </c>
      <c r="AK1711" s="8" t="b">
        <v>0</v>
      </c>
      <c r="AL1711" s="8" t="b">
        <v>0</v>
      </c>
    </row>
    <row r="1712" spans="1:41" ht="90" customHeight="1">
      <c r="A1712" s="191"/>
      <c r="B1712" s="154"/>
      <c r="C1712" s="192"/>
      <c r="D1712" s="127" t="s">
        <v>46</v>
      </c>
      <c r="E1712" s="128"/>
      <c r="F1712" s="39" t="s">
        <v>28</v>
      </c>
      <c r="G1712" s="42">
        <f>IF(AC1712=FALSE,0,AC1712)</f>
        <v>1896.3</v>
      </c>
      <c r="H1712" s="42" t="s">
        <v>28</v>
      </c>
      <c r="I1712" s="42">
        <f>IF(AD1712=FALSE,0,AD1712)</f>
        <v>0</v>
      </c>
      <c r="J1712" s="42">
        <f>IF(AE1712=FALSE,0,AE1712)</f>
        <v>0</v>
      </c>
      <c r="K1712" s="42" t="s">
        <v>28</v>
      </c>
      <c r="L1712" s="42">
        <f>IF(AF1712=FALSE,0,AF1712)</f>
        <v>0</v>
      </c>
      <c r="M1712" s="42" t="s">
        <v>28</v>
      </c>
      <c r="N1712" s="42" t="s">
        <v>28</v>
      </c>
      <c r="O1712" s="42" t="s">
        <v>28</v>
      </c>
      <c r="P1712" s="42" t="s">
        <v>28</v>
      </c>
      <c r="Q1712" s="42">
        <f>IF(AG1712=FALSE,0,AG1712)</f>
        <v>0</v>
      </c>
      <c r="R1712" s="42" t="s">
        <v>28</v>
      </c>
      <c r="S1712" s="42">
        <f>IF(AH1712=FALSE,0,AH1712)</f>
        <v>0</v>
      </c>
      <c r="T1712" s="42" t="s">
        <v>28</v>
      </c>
      <c r="U1712" s="42">
        <f>IF(AI1712=FALSE,0,AI1712)</f>
        <v>0</v>
      </c>
      <c r="V1712" s="42">
        <f>IF(AJ1712=FALSE,0,AJ1712)</f>
        <v>0</v>
      </c>
      <c r="W1712" s="42">
        <f>IF(AK1712=FALSE,0,AK1712)</f>
        <v>0</v>
      </c>
      <c r="X1712" s="42" t="s">
        <v>28</v>
      </c>
      <c r="Y1712" s="42">
        <f>IF(AL1712=FALSE,0,AL1712)</f>
        <v>0</v>
      </c>
      <c r="Z1712" s="42" t="s">
        <v>28</v>
      </c>
      <c r="AC1712" s="8">
        <v>1896.3</v>
      </c>
      <c r="AD1712" s="8" t="b">
        <v>0</v>
      </c>
      <c r="AE1712" s="8" t="b">
        <v>0</v>
      </c>
      <c r="AF1712" s="8" t="b">
        <v>0</v>
      </c>
      <c r="AG1712" s="8" t="b">
        <v>0</v>
      </c>
      <c r="AH1712" s="8" t="b">
        <v>0</v>
      </c>
      <c r="AI1712" s="8" t="b">
        <v>0</v>
      </c>
      <c r="AJ1712" s="8" t="b">
        <v>0</v>
      </c>
      <c r="AK1712" s="8" t="b">
        <v>0</v>
      </c>
      <c r="AL1712" s="8" t="b">
        <v>0</v>
      </c>
    </row>
    <row r="1713" spans="1:41" ht="30" customHeight="1">
      <c r="A1713" s="191" t="s">
        <v>33</v>
      </c>
      <c r="B1713" s="154" t="s">
        <v>229</v>
      </c>
      <c r="C1713" s="192">
        <v>389.1</v>
      </c>
      <c r="D1713" s="154" t="s">
        <v>19</v>
      </c>
      <c r="E1713" s="43" t="s">
        <v>20</v>
      </c>
      <c r="F1713" s="39">
        <f>G1713+I1713+J1713+L1713+Q1713+S1713+U1713+V1713+W1713+Y1713+Z1713</f>
        <v>737850.33</v>
      </c>
      <c r="G1713" s="40">
        <v>737850.33</v>
      </c>
      <c r="H1713" s="39">
        <v>0</v>
      </c>
      <c r="I1713" s="40">
        <v>0</v>
      </c>
      <c r="J1713" s="40">
        <v>0</v>
      </c>
      <c r="K1713" s="39">
        <v>0</v>
      </c>
      <c r="L1713" s="40">
        <v>0</v>
      </c>
      <c r="M1713" s="39">
        <v>0</v>
      </c>
      <c r="N1713" s="39">
        <v>0</v>
      </c>
      <c r="O1713" s="39">
        <v>0</v>
      </c>
      <c r="P1713" s="39">
        <v>0</v>
      </c>
      <c r="Q1713" s="40">
        <v>0</v>
      </c>
      <c r="R1713" s="39">
        <v>0</v>
      </c>
      <c r="S1713" s="40">
        <v>0</v>
      </c>
      <c r="T1713" s="39">
        <v>0</v>
      </c>
      <c r="U1713" s="40">
        <v>0</v>
      </c>
      <c r="V1713" s="40">
        <v>0</v>
      </c>
      <c r="W1713" s="40">
        <v>0</v>
      </c>
      <c r="X1713" s="39">
        <v>0</v>
      </c>
      <c r="Y1713" s="40">
        <v>0</v>
      </c>
      <c r="Z1713" s="39">
        <v>0</v>
      </c>
      <c r="AN1713" s="6">
        <f>L1713-M1713</f>
        <v>0</v>
      </c>
    </row>
    <row r="1714" spans="1:41" ht="60" customHeight="1">
      <c r="A1714" s="191"/>
      <c r="B1714" s="154"/>
      <c r="C1714" s="192"/>
      <c r="D1714" s="154"/>
      <c r="E1714" s="43" t="s">
        <v>21</v>
      </c>
      <c r="F1714" s="39">
        <f t="shared" ref="F1714:F1718" si="602">G1714+I1714+J1714+L1714+Q1714+S1714+U1714+V1714+W1714+Y1714+Z1714</f>
        <v>0</v>
      </c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4"/>
      <c r="T1714" s="44"/>
      <c r="U1714" s="44"/>
      <c r="V1714" s="44"/>
      <c r="W1714" s="44"/>
      <c r="X1714" s="44"/>
      <c r="Y1714" s="44"/>
      <c r="Z1714" s="44"/>
    </row>
    <row r="1715" spans="1:41" ht="120" customHeight="1">
      <c r="A1715" s="191"/>
      <c r="B1715" s="154"/>
      <c r="C1715" s="192"/>
      <c r="D1715" s="154" t="s">
        <v>22</v>
      </c>
      <c r="E1715" s="43" t="s">
        <v>23</v>
      </c>
      <c r="F1715" s="39">
        <f t="shared" si="602"/>
        <v>0</v>
      </c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4"/>
      <c r="T1715" s="44"/>
      <c r="U1715" s="44"/>
      <c r="V1715" s="44"/>
      <c r="W1715" s="44"/>
      <c r="X1715" s="44"/>
      <c r="Y1715" s="44"/>
      <c r="Z1715" s="44"/>
    </row>
    <row r="1716" spans="1:41" ht="30" customHeight="1">
      <c r="A1716" s="191"/>
      <c r="B1716" s="154"/>
      <c r="C1716" s="192"/>
      <c r="D1716" s="154"/>
      <c r="E1716" s="43" t="s">
        <v>24</v>
      </c>
      <c r="F1716" s="39">
        <f t="shared" si="602"/>
        <v>0</v>
      </c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4"/>
      <c r="T1716" s="44"/>
      <c r="U1716" s="44"/>
      <c r="V1716" s="44"/>
      <c r="W1716" s="44"/>
      <c r="X1716" s="44"/>
      <c r="Y1716" s="44"/>
      <c r="Z1716" s="44"/>
    </row>
    <row r="1717" spans="1:41" ht="30" customHeight="1">
      <c r="A1717" s="191"/>
      <c r="B1717" s="154"/>
      <c r="C1717" s="192"/>
      <c r="D1717" s="154"/>
      <c r="E1717" s="43" t="s">
        <v>25</v>
      </c>
      <c r="F1717" s="39">
        <f t="shared" si="602"/>
        <v>0</v>
      </c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4"/>
      <c r="T1717" s="44"/>
      <c r="U1717" s="44"/>
      <c r="V1717" s="44"/>
      <c r="W1717" s="44"/>
      <c r="X1717" s="44"/>
      <c r="Y1717" s="44"/>
      <c r="Z1717" s="44"/>
    </row>
    <row r="1718" spans="1:41" ht="30" customHeight="1">
      <c r="A1718" s="191"/>
      <c r="B1718" s="154"/>
      <c r="C1718" s="192"/>
      <c r="D1718" s="154"/>
      <c r="E1718" s="43" t="s">
        <v>26</v>
      </c>
      <c r="F1718" s="39">
        <f t="shared" si="602"/>
        <v>0</v>
      </c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4"/>
      <c r="T1718" s="44"/>
      <c r="U1718" s="44"/>
      <c r="V1718" s="44"/>
      <c r="W1718" s="44"/>
      <c r="X1718" s="44"/>
      <c r="Y1718" s="44"/>
      <c r="Z1718" s="44"/>
    </row>
    <row r="1719" spans="1:41" ht="30" customHeight="1">
      <c r="A1719" s="191"/>
      <c r="B1719" s="154"/>
      <c r="C1719" s="192"/>
      <c r="D1719" s="193" t="s">
        <v>27</v>
      </c>
      <c r="E1719" s="193"/>
      <c r="F1719" s="39">
        <f>F1713+F1714+F1715+F1716+F1717+F1718</f>
        <v>737850.33</v>
      </c>
      <c r="G1719" s="39">
        <f t="shared" ref="G1719:Z1719" si="603">G1713+G1714+G1715+G1716+G1717+G1718</f>
        <v>737850.33</v>
      </c>
      <c r="H1719" s="39">
        <f t="shared" si="603"/>
        <v>0</v>
      </c>
      <c r="I1719" s="39">
        <f t="shared" si="603"/>
        <v>0</v>
      </c>
      <c r="J1719" s="39">
        <f t="shared" si="603"/>
        <v>0</v>
      </c>
      <c r="K1719" s="39">
        <f t="shared" si="603"/>
        <v>0</v>
      </c>
      <c r="L1719" s="39">
        <f t="shared" si="603"/>
        <v>0</v>
      </c>
      <c r="M1719" s="39">
        <f t="shared" si="603"/>
        <v>0</v>
      </c>
      <c r="N1719" s="39">
        <f t="shared" si="603"/>
        <v>0</v>
      </c>
      <c r="O1719" s="39">
        <f t="shared" si="603"/>
        <v>0</v>
      </c>
      <c r="P1719" s="39">
        <f t="shared" si="603"/>
        <v>0</v>
      </c>
      <c r="Q1719" s="39">
        <f t="shared" si="603"/>
        <v>0</v>
      </c>
      <c r="R1719" s="39">
        <f t="shared" si="603"/>
        <v>0</v>
      </c>
      <c r="S1719" s="39">
        <f t="shared" si="603"/>
        <v>0</v>
      </c>
      <c r="T1719" s="39">
        <f t="shared" si="603"/>
        <v>0</v>
      </c>
      <c r="U1719" s="39">
        <f t="shared" si="603"/>
        <v>0</v>
      </c>
      <c r="V1719" s="39">
        <f t="shared" si="603"/>
        <v>0</v>
      </c>
      <c r="W1719" s="39">
        <f t="shared" si="603"/>
        <v>0</v>
      </c>
      <c r="X1719" s="39">
        <f t="shared" si="603"/>
        <v>0</v>
      </c>
      <c r="Y1719" s="39">
        <f t="shared" si="603"/>
        <v>0</v>
      </c>
      <c r="Z1719" s="39">
        <f t="shared" si="603"/>
        <v>0</v>
      </c>
      <c r="AN1719" s="6">
        <f>L1719-M1719</f>
        <v>0</v>
      </c>
      <c r="AO1719" s="14"/>
    </row>
    <row r="1720" spans="1:41" ht="75" customHeight="1">
      <c r="A1720" s="191"/>
      <c r="B1720" s="154"/>
      <c r="C1720" s="192"/>
      <c r="D1720" s="127" t="s">
        <v>45</v>
      </c>
      <c r="E1720" s="128"/>
      <c r="F1720" s="41">
        <f>ROUND(F1719/C1713,2)</f>
        <v>1896.3</v>
      </c>
      <c r="G1720" s="41">
        <f>ROUND(G1719/C1713,2)</f>
        <v>1896.3</v>
      </c>
      <c r="H1720" s="41">
        <f>ROUND(H1719/C1713,2)</f>
        <v>0</v>
      </c>
      <c r="I1720" s="41">
        <f>ROUND(I1719/C1713,2)</f>
        <v>0</v>
      </c>
      <c r="J1720" s="41">
        <f>ROUND(J1719/C1713,2)</f>
        <v>0</v>
      </c>
      <c r="K1720" s="41">
        <f>ROUND(K1719/C1713,2)</f>
        <v>0</v>
      </c>
      <c r="L1720" s="41">
        <f>ROUND(L1719/C1713,2)</f>
        <v>0</v>
      </c>
      <c r="M1720" s="41">
        <f>ROUND(M1719/C1713,2)</f>
        <v>0</v>
      </c>
      <c r="N1720" s="41">
        <f>ROUND(N1719/C1713,2)</f>
        <v>0</v>
      </c>
      <c r="O1720" s="41">
        <f>ROUND(O1719/C1713,2)</f>
        <v>0</v>
      </c>
      <c r="P1720" s="41">
        <f>ROUND(P1719/C1713,2)</f>
        <v>0</v>
      </c>
      <c r="Q1720" s="41">
        <f>ROUND(Q1719/C1713,2)</f>
        <v>0</v>
      </c>
      <c r="R1720" s="41">
        <f>ROUND(R1719/C1713,2)</f>
        <v>0</v>
      </c>
      <c r="S1720" s="41">
        <f>ROUND(S1719/C1713,2)</f>
        <v>0</v>
      </c>
      <c r="T1720" s="41">
        <f>ROUND(T1719/C1713,2)</f>
        <v>0</v>
      </c>
      <c r="U1720" s="41">
        <f>ROUND(U1719/C1713,2)</f>
        <v>0</v>
      </c>
      <c r="V1720" s="41">
        <f>ROUND(V1719/C1713,2)</f>
        <v>0</v>
      </c>
      <c r="W1720" s="41">
        <f>ROUND(W1719/C1713,2)</f>
        <v>0</v>
      </c>
      <c r="X1720" s="41">
        <f>ROUND(X1719/C1713,2)</f>
        <v>0</v>
      </c>
      <c r="Y1720" s="41">
        <f>ROUND(Y1719/C1713,2)</f>
        <v>0</v>
      </c>
      <c r="Z1720" s="41">
        <f>ROUND(Z1719/C1713,2)</f>
        <v>0</v>
      </c>
      <c r="AC1720" s="8" t="b">
        <v>0</v>
      </c>
      <c r="AD1720" s="8" t="b">
        <v>0</v>
      </c>
      <c r="AE1720" s="8" t="b">
        <v>0</v>
      </c>
      <c r="AF1720" s="8" t="b">
        <v>0</v>
      </c>
      <c r="AG1720" s="8" t="b">
        <v>0</v>
      </c>
      <c r="AH1720" s="8" t="b">
        <v>0</v>
      </c>
      <c r="AI1720" s="8" t="b">
        <v>0</v>
      </c>
      <c r="AJ1720" s="8" t="b">
        <v>0</v>
      </c>
      <c r="AK1720" s="8" t="b">
        <v>0</v>
      </c>
      <c r="AL1720" s="8" t="b">
        <v>0</v>
      </c>
    </row>
    <row r="1721" spans="1:41" ht="90" customHeight="1">
      <c r="A1721" s="191"/>
      <c r="B1721" s="154"/>
      <c r="C1721" s="192"/>
      <c r="D1721" s="127" t="s">
        <v>46</v>
      </c>
      <c r="E1721" s="128"/>
      <c r="F1721" s="39" t="s">
        <v>28</v>
      </c>
      <c r="G1721" s="42">
        <f>IF(AC1721=FALSE,0,AC1721)</f>
        <v>1896.3</v>
      </c>
      <c r="H1721" s="42" t="s">
        <v>28</v>
      </c>
      <c r="I1721" s="42">
        <f>IF(AD1721=FALSE,0,AD1721)</f>
        <v>0</v>
      </c>
      <c r="J1721" s="42">
        <f>IF(AE1721=FALSE,0,AE1721)</f>
        <v>0</v>
      </c>
      <c r="K1721" s="42" t="s">
        <v>28</v>
      </c>
      <c r="L1721" s="42">
        <f>IF(AF1721=FALSE,0,AF1721)</f>
        <v>0</v>
      </c>
      <c r="M1721" s="42" t="s">
        <v>28</v>
      </c>
      <c r="N1721" s="42" t="s">
        <v>28</v>
      </c>
      <c r="O1721" s="42" t="s">
        <v>28</v>
      </c>
      <c r="P1721" s="42" t="s">
        <v>28</v>
      </c>
      <c r="Q1721" s="42">
        <f>IF(AG1721=FALSE,0,AG1721)</f>
        <v>0</v>
      </c>
      <c r="R1721" s="42" t="s">
        <v>28</v>
      </c>
      <c r="S1721" s="42">
        <f>IF(AH1721=FALSE,0,AH1721)</f>
        <v>0</v>
      </c>
      <c r="T1721" s="42" t="s">
        <v>28</v>
      </c>
      <c r="U1721" s="42">
        <f>IF(AI1721=FALSE,0,AI1721)</f>
        <v>0</v>
      </c>
      <c r="V1721" s="42">
        <f>IF(AJ1721=FALSE,0,AJ1721)</f>
        <v>0</v>
      </c>
      <c r="W1721" s="42">
        <f>IF(AK1721=FALSE,0,AK1721)</f>
        <v>0</v>
      </c>
      <c r="X1721" s="42" t="s">
        <v>28</v>
      </c>
      <c r="Y1721" s="42">
        <f>IF(AL1721=FALSE,0,AL1721)</f>
        <v>0</v>
      </c>
      <c r="Z1721" s="42" t="s">
        <v>28</v>
      </c>
      <c r="AC1721" s="8">
        <v>1896.3</v>
      </c>
      <c r="AD1721" s="8" t="b">
        <v>0</v>
      </c>
      <c r="AE1721" s="8" t="b">
        <v>0</v>
      </c>
      <c r="AF1721" s="8" t="b">
        <v>0</v>
      </c>
      <c r="AG1721" s="8" t="b">
        <v>0</v>
      </c>
      <c r="AH1721" s="8" t="b">
        <v>0</v>
      </c>
      <c r="AI1721" s="8" t="b">
        <v>0</v>
      </c>
      <c r="AJ1721" s="8" t="b">
        <v>0</v>
      </c>
      <c r="AK1721" s="8" t="b">
        <v>0</v>
      </c>
      <c r="AL1721" s="8" t="b">
        <v>0</v>
      </c>
    </row>
    <row r="1722" spans="1:41" ht="30" customHeight="1">
      <c r="A1722" s="191" t="s">
        <v>34</v>
      </c>
      <c r="B1722" s="154" t="s">
        <v>230</v>
      </c>
      <c r="C1722" s="192">
        <v>4184.2</v>
      </c>
      <c r="D1722" s="154" t="s">
        <v>19</v>
      </c>
      <c r="E1722" s="43" t="s">
        <v>20</v>
      </c>
      <c r="F1722" s="39">
        <f>G1722+I1722+J1722+L1722+Q1722+S1722+U1722+V1722+W1722+Y1722+Z1722</f>
        <v>5226818.96</v>
      </c>
      <c r="G1722" s="40">
        <v>5226818.96</v>
      </c>
      <c r="H1722" s="39">
        <v>0</v>
      </c>
      <c r="I1722" s="40">
        <v>0</v>
      </c>
      <c r="J1722" s="40">
        <v>0</v>
      </c>
      <c r="K1722" s="39">
        <v>0</v>
      </c>
      <c r="L1722" s="40">
        <v>0</v>
      </c>
      <c r="M1722" s="39">
        <v>0</v>
      </c>
      <c r="N1722" s="39">
        <v>0</v>
      </c>
      <c r="O1722" s="39">
        <v>0</v>
      </c>
      <c r="P1722" s="39">
        <v>0</v>
      </c>
      <c r="Q1722" s="40">
        <v>0</v>
      </c>
      <c r="R1722" s="39">
        <v>0</v>
      </c>
      <c r="S1722" s="40">
        <v>0</v>
      </c>
      <c r="T1722" s="39">
        <v>0</v>
      </c>
      <c r="U1722" s="40">
        <v>0</v>
      </c>
      <c r="V1722" s="40">
        <v>0</v>
      </c>
      <c r="W1722" s="40">
        <v>0</v>
      </c>
      <c r="X1722" s="39">
        <v>0</v>
      </c>
      <c r="Y1722" s="40">
        <v>0</v>
      </c>
      <c r="Z1722" s="39">
        <v>0</v>
      </c>
      <c r="AN1722" s="6">
        <f>L1722-M1722</f>
        <v>0</v>
      </c>
    </row>
    <row r="1723" spans="1:41" ht="60" customHeight="1">
      <c r="A1723" s="191"/>
      <c r="B1723" s="154"/>
      <c r="C1723" s="192"/>
      <c r="D1723" s="154"/>
      <c r="E1723" s="43" t="s">
        <v>21</v>
      </c>
      <c r="F1723" s="39">
        <f t="shared" ref="F1723:F1727" si="604">G1723+I1723+J1723+L1723+Q1723+S1723+U1723+V1723+W1723+Y1723+Z1723</f>
        <v>0</v>
      </c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4"/>
      <c r="T1723" s="44"/>
      <c r="U1723" s="44"/>
      <c r="V1723" s="44"/>
      <c r="W1723" s="44"/>
      <c r="X1723" s="44"/>
      <c r="Y1723" s="44"/>
      <c r="Z1723" s="44"/>
    </row>
    <row r="1724" spans="1:41" ht="120" customHeight="1">
      <c r="A1724" s="191"/>
      <c r="B1724" s="154"/>
      <c r="C1724" s="192"/>
      <c r="D1724" s="154" t="s">
        <v>22</v>
      </c>
      <c r="E1724" s="43" t="s">
        <v>23</v>
      </c>
      <c r="F1724" s="39">
        <f t="shared" si="604"/>
        <v>0</v>
      </c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4"/>
      <c r="T1724" s="44"/>
      <c r="U1724" s="44"/>
      <c r="V1724" s="44"/>
      <c r="W1724" s="44"/>
      <c r="X1724" s="44"/>
      <c r="Y1724" s="44"/>
      <c r="Z1724" s="44"/>
    </row>
    <row r="1725" spans="1:41" ht="30" customHeight="1">
      <c r="A1725" s="191"/>
      <c r="B1725" s="154"/>
      <c r="C1725" s="192"/>
      <c r="D1725" s="154"/>
      <c r="E1725" s="43" t="s">
        <v>24</v>
      </c>
      <c r="F1725" s="39">
        <f t="shared" si="604"/>
        <v>0</v>
      </c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4"/>
      <c r="T1725" s="44"/>
      <c r="U1725" s="44"/>
      <c r="V1725" s="44"/>
      <c r="W1725" s="44"/>
      <c r="X1725" s="44"/>
      <c r="Y1725" s="44"/>
      <c r="Z1725" s="44"/>
    </row>
    <row r="1726" spans="1:41" ht="30" customHeight="1">
      <c r="A1726" s="191"/>
      <c r="B1726" s="154"/>
      <c r="C1726" s="192"/>
      <c r="D1726" s="154"/>
      <c r="E1726" s="43" t="s">
        <v>25</v>
      </c>
      <c r="F1726" s="39">
        <f t="shared" si="604"/>
        <v>0</v>
      </c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4"/>
      <c r="T1726" s="44"/>
      <c r="U1726" s="44"/>
      <c r="V1726" s="44"/>
      <c r="W1726" s="44"/>
      <c r="X1726" s="44"/>
      <c r="Y1726" s="44"/>
      <c r="Z1726" s="44"/>
    </row>
    <row r="1727" spans="1:41" ht="30" customHeight="1">
      <c r="A1727" s="191"/>
      <c r="B1727" s="154"/>
      <c r="C1727" s="192"/>
      <c r="D1727" s="154"/>
      <c r="E1727" s="43" t="s">
        <v>26</v>
      </c>
      <c r="F1727" s="39">
        <f t="shared" si="604"/>
        <v>0</v>
      </c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4"/>
      <c r="T1727" s="44"/>
      <c r="U1727" s="44"/>
      <c r="V1727" s="44"/>
      <c r="W1727" s="44"/>
      <c r="X1727" s="44"/>
      <c r="Y1727" s="44"/>
      <c r="Z1727" s="44"/>
    </row>
    <row r="1728" spans="1:41" ht="30" customHeight="1">
      <c r="A1728" s="191"/>
      <c r="B1728" s="154"/>
      <c r="C1728" s="192"/>
      <c r="D1728" s="193" t="s">
        <v>27</v>
      </c>
      <c r="E1728" s="193"/>
      <c r="F1728" s="39">
        <f>F1722+F1723+F1724+F1725+F1726+F1727</f>
        <v>5226818.96</v>
      </c>
      <c r="G1728" s="39">
        <f t="shared" ref="G1728:Z1728" si="605">G1722+G1723+G1724+G1725+G1726+G1727</f>
        <v>5226818.96</v>
      </c>
      <c r="H1728" s="39">
        <f t="shared" si="605"/>
        <v>0</v>
      </c>
      <c r="I1728" s="39">
        <f t="shared" si="605"/>
        <v>0</v>
      </c>
      <c r="J1728" s="39">
        <f t="shared" si="605"/>
        <v>0</v>
      </c>
      <c r="K1728" s="39">
        <f t="shared" si="605"/>
        <v>0</v>
      </c>
      <c r="L1728" s="39">
        <f t="shared" si="605"/>
        <v>0</v>
      </c>
      <c r="M1728" s="39">
        <f t="shared" si="605"/>
        <v>0</v>
      </c>
      <c r="N1728" s="39">
        <f t="shared" si="605"/>
        <v>0</v>
      </c>
      <c r="O1728" s="39">
        <f t="shared" si="605"/>
        <v>0</v>
      </c>
      <c r="P1728" s="39">
        <f t="shared" si="605"/>
        <v>0</v>
      </c>
      <c r="Q1728" s="39">
        <f t="shared" si="605"/>
        <v>0</v>
      </c>
      <c r="R1728" s="39">
        <f t="shared" si="605"/>
        <v>0</v>
      </c>
      <c r="S1728" s="39">
        <f t="shared" si="605"/>
        <v>0</v>
      </c>
      <c r="T1728" s="39">
        <f t="shared" si="605"/>
        <v>0</v>
      </c>
      <c r="U1728" s="39">
        <f t="shared" si="605"/>
        <v>0</v>
      </c>
      <c r="V1728" s="39">
        <f t="shared" si="605"/>
        <v>0</v>
      </c>
      <c r="W1728" s="39">
        <f t="shared" si="605"/>
        <v>0</v>
      </c>
      <c r="X1728" s="39">
        <f t="shared" si="605"/>
        <v>0</v>
      </c>
      <c r="Y1728" s="39">
        <f t="shared" si="605"/>
        <v>0</v>
      </c>
      <c r="Z1728" s="39">
        <f t="shared" si="605"/>
        <v>0</v>
      </c>
      <c r="AN1728" s="6">
        <f>L1728-M1728</f>
        <v>0</v>
      </c>
      <c r="AO1728" s="14"/>
    </row>
    <row r="1729" spans="1:41" ht="75" customHeight="1">
      <c r="A1729" s="191"/>
      <c r="B1729" s="154"/>
      <c r="C1729" s="192"/>
      <c r="D1729" s="127" t="s">
        <v>45</v>
      </c>
      <c r="E1729" s="128"/>
      <c r="F1729" s="41">
        <f>ROUND(F1728/C1722,2)</f>
        <v>1249.18</v>
      </c>
      <c r="G1729" s="41">
        <f>ROUND(G1728/C1722,2)</f>
        <v>1249.18</v>
      </c>
      <c r="H1729" s="41">
        <f>ROUND(H1728/C1722,2)</f>
        <v>0</v>
      </c>
      <c r="I1729" s="41">
        <f>ROUND(I1728/C1722,2)</f>
        <v>0</v>
      </c>
      <c r="J1729" s="41">
        <f>ROUND(J1728/C1722,2)</f>
        <v>0</v>
      </c>
      <c r="K1729" s="41">
        <f>ROUND(K1728/C1722,2)</f>
        <v>0</v>
      </c>
      <c r="L1729" s="41">
        <f>ROUND(L1728/C1722,2)</f>
        <v>0</v>
      </c>
      <c r="M1729" s="41">
        <f>ROUND(M1728/C1722,2)</f>
        <v>0</v>
      </c>
      <c r="N1729" s="41">
        <f>ROUND(N1728/C1722,2)</f>
        <v>0</v>
      </c>
      <c r="O1729" s="41">
        <f>ROUND(O1728/C1722,2)</f>
        <v>0</v>
      </c>
      <c r="P1729" s="41">
        <f>ROUND(P1728/C1722,2)</f>
        <v>0</v>
      </c>
      <c r="Q1729" s="41">
        <f>ROUND(Q1728/C1722,2)</f>
        <v>0</v>
      </c>
      <c r="R1729" s="41">
        <f>ROUND(R1728/C1722,2)</f>
        <v>0</v>
      </c>
      <c r="S1729" s="41">
        <f>ROUND(S1728/C1722,2)</f>
        <v>0</v>
      </c>
      <c r="T1729" s="41">
        <f>ROUND(T1728/C1722,2)</f>
        <v>0</v>
      </c>
      <c r="U1729" s="41">
        <f>ROUND(U1728/C1722,2)</f>
        <v>0</v>
      </c>
      <c r="V1729" s="41">
        <f>ROUND(V1728/C1722,2)</f>
        <v>0</v>
      </c>
      <c r="W1729" s="41">
        <f>ROUND(W1728/C1722,2)</f>
        <v>0</v>
      </c>
      <c r="X1729" s="41">
        <f>ROUND(X1728/C1722,2)</f>
        <v>0</v>
      </c>
      <c r="Y1729" s="41">
        <f>ROUND(Y1728/C1722,2)</f>
        <v>0</v>
      </c>
      <c r="Z1729" s="41">
        <f>ROUND(Z1728/C1722,2)</f>
        <v>0</v>
      </c>
      <c r="AC1729" s="8" t="b">
        <v>0</v>
      </c>
      <c r="AD1729" s="8" t="b">
        <v>0</v>
      </c>
      <c r="AE1729" s="8" t="b">
        <v>0</v>
      </c>
      <c r="AF1729" s="8" t="b">
        <v>0</v>
      </c>
      <c r="AG1729" s="8" t="b">
        <v>0</v>
      </c>
      <c r="AH1729" s="8" t="b">
        <v>0</v>
      </c>
      <c r="AI1729" s="8" t="b">
        <v>0</v>
      </c>
      <c r="AJ1729" s="8" t="b">
        <v>0</v>
      </c>
      <c r="AK1729" s="8" t="b">
        <v>0</v>
      </c>
      <c r="AL1729" s="8" t="b">
        <v>0</v>
      </c>
    </row>
    <row r="1730" spans="1:41" ht="90" customHeight="1">
      <c r="A1730" s="191"/>
      <c r="B1730" s="154"/>
      <c r="C1730" s="192"/>
      <c r="D1730" s="127" t="s">
        <v>46</v>
      </c>
      <c r="E1730" s="128"/>
      <c r="F1730" s="39" t="s">
        <v>28</v>
      </c>
      <c r="G1730" s="42">
        <f>IF(AC1730=FALSE,0,AC1730)</f>
        <v>1249.18</v>
      </c>
      <c r="H1730" s="42" t="s">
        <v>28</v>
      </c>
      <c r="I1730" s="42">
        <f>IF(AD1730=FALSE,0,AD1730)</f>
        <v>0</v>
      </c>
      <c r="J1730" s="42">
        <f>IF(AE1730=FALSE,0,AE1730)</f>
        <v>0</v>
      </c>
      <c r="K1730" s="42" t="s">
        <v>28</v>
      </c>
      <c r="L1730" s="42">
        <f>IF(AF1730=FALSE,0,AF1730)</f>
        <v>0</v>
      </c>
      <c r="M1730" s="42" t="s">
        <v>28</v>
      </c>
      <c r="N1730" s="42" t="s">
        <v>28</v>
      </c>
      <c r="O1730" s="42" t="s">
        <v>28</v>
      </c>
      <c r="P1730" s="42" t="s">
        <v>28</v>
      </c>
      <c r="Q1730" s="42">
        <f>IF(AG1730=FALSE,0,AG1730)</f>
        <v>0</v>
      </c>
      <c r="R1730" s="42" t="s">
        <v>28</v>
      </c>
      <c r="S1730" s="42">
        <f>IF(AH1730=FALSE,0,AH1730)</f>
        <v>0</v>
      </c>
      <c r="T1730" s="42" t="s">
        <v>28</v>
      </c>
      <c r="U1730" s="42">
        <f>IF(AI1730=FALSE,0,AI1730)</f>
        <v>0</v>
      </c>
      <c r="V1730" s="42">
        <f>IF(AJ1730=FALSE,0,AJ1730)</f>
        <v>0</v>
      </c>
      <c r="W1730" s="42">
        <f>IF(AK1730=FALSE,0,AK1730)</f>
        <v>0</v>
      </c>
      <c r="X1730" s="42" t="s">
        <v>28</v>
      </c>
      <c r="Y1730" s="42">
        <f>IF(AL1730=FALSE,0,AL1730)</f>
        <v>0</v>
      </c>
      <c r="Z1730" s="42" t="s">
        <v>28</v>
      </c>
      <c r="AC1730" s="8">
        <v>1249.18</v>
      </c>
      <c r="AD1730" s="8" t="b">
        <v>0</v>
      </c>
      <c r="AE1730" s="8" t="b">
        <v>0</v>
      </c>
      <c r="AF1730" s="8" t="b">
        <v>0</v>
      </c>
      <c r="AG1730" s="8" t="b">
        <v>0</v>
      </c>
      <c r="AH1730" s="8" t="b">
        <v>0</v>
      </c>
      <c r="AI1730" s="8" t="b">
        <v>0</v>
      </c>
      <c r="AJ1730" s="8" t="b">
        <v>0</v>
      </c>
      <c r="AK1730" s="8" t="b">
        <v>0</v>
      </c>
      <c r="AL1730" s="8" t="b">
        <v>0</v>
      </c>
    </row>
    <row r="1731" spans="1:41" ht="30" customHeight="1">
      <c r="A1731" s="198"/>
      <c r="B1731" s="154" t="s">
        <v>394</v>
      </c>
      <c r="C1731" s="192">
        <f>C1677+C1686+C1695+C1704+C1713+C1722</f>
        <v>5875.98</v>
      </c>
      <c r="D1731" s="154" t="s">
        <v>19</v>
      </c>
      <c r="E1731" s="43" t="s">
        <v>20</v>
      </c>
      <c r="F1731" s="39">
        <f>G1731+I1731+J1731+L1731+Q1731+S1731+U1731+V1731+W1731+Y1731+Z1731</f>
        <v>8434941.379999999</v>
      </c>
      <c r="G1731" s="40">
        <f>G1677+G1686+G1695+G1704+G1713+G1722</f>
        <v>8434941.379999999</v>
      </c>
      <c r="H1731" s="49">
        <f t="shared" ref="H1731:Z1731" si="606">H1677+H1686+H1695+H1704+H1713+H1722</f>
        <v>0</v>
      </c>
      <c r="I1731" s="49">
        <f t="shared" si="606"/>
        <v>0</v>
      </c>
      <c r="J1731" s="49">
        <f t="shared" si="606"/>
        <v>0</v>
      </c>
      <c r="K1731" s="49">
        <f t="shared" si="606"/>
        <v>0</v>
      </c>
      <c r="L1731" s="49">
        <f t="shared" si="606"/>
        <v>0</v>
      </c>
      <c r="M1731" s="49">
        <f t="shared" si="606"/>
        <v>0</v>
      </c>
      <c r="N1731" s="49">
        <f t="shared" si="606"/>
        <v>0</v>
      </c>
      <c r="O1731" s="49">
        <f t="shared" si="606"/>
        <v>0</v>
      </c>
      <c r="P1731" s="49">
        <f t="shared" si="606"/>
        <v>0</v>
      </c>
      <c r="Q1731" s="49">
        <f t="shared" si="606"/>
        <v>0</v>
      </c>
      <c r="R1731" s="49">
        <f t="shared" si="606"/>
        <v>0</v>
      </c>
      <c r="S1731" s="49">
        <f t="shared" si="606"/>
        <v>0</v>
      </c>
      <c r="T1731" s="49">
        <f t="shared" si="606"/>
        <v>0</v>
      </c>
      <c r="U1731" s="49">
        <f t="shared" si="606"/>
        <v>0</v>
      </c>
      <c r="V1731" s="49">
        <f t="shared" si="606"/>
        <v>0</v>
      </c>
      <c r="W1731" s="49">
        <f t="shared" si="606"/>
        <v>0</v>
      </c>
      <c r="X1731" s="49">
        <f t="shared" si="606"/>
        <v>0</v>
      </c>
      <c r="Y1731" s="49">
        <f t="shared" si="606"/>
        <v>0</v>
      </c>
      <c r="Z1731" s="49">
        <f t="shared" si="606"/>
        <v>0</v>
      </c>
      <c r="AN1731" s="6">
        <f>L1731-M1731</f>
        <v>0</v>
      </c>
    </row>
    <row r="1732" spans="1:41" ht="60" customHeight="1">
      <c r="A1732" s="198"/>
      <c r="B1732" s="154"/>
      <c r="C1732" s="192"/>
      <c r="D1732" s="154"/>
      <c r="E1732" s="43" t="s">
        <v>21</v>
      </c>
      <c r="F1732" s="39">
        <f t="shared" ref="F1732:F1736" si="607">G1732+I1732+J1732+L1732+Q1732+S1732+U1732+V1732+W1732+Y1732+Z1732</f>
        <v>0</v>
      </c>
      <c r="G1732" s="49">
        <f t="shared" ref="G1732:Z1732" si="608">G1678+G1687+G1696+G1705+G1714+G1723</f>
        <v>0</v>
      </c>
      <c r="H1732" s="49">
        <f t="shared" si="608"/>
        <v>0</v>
      </c>
      <c r="I1732" s="49">
        <f t="shared" si="608"/>
        <v>0</v>
      </c>
      <c r="J1732" s="49">
        <f t="shared" si="608"/>
        <v>0</v>
      </c>
      <c r="K1732" s="49">
        <f t="shared" si="608"/>
        <v>0</v>
      </c>
      <c r="L1732" s="49">
        <f t="shared" si="608"/>
        <v>0</v>
      </c>
      <c r="M1732" s="49">
        <f t="shared" si="608"/>
        <v>0</v>
      </c>
      <c r="N1732" s="49">
        <f t="shared" si="608"/>
        <v>0</v>
      </c>
      <c r="O1732" s="49">
        <f t="shared" si="608"/>
        <v>0</v>
      </c>
      <c r="P1732" s="49">
        <f t="shared" si="608"/>
        <v>0</v>
      </c>
      <c r="Q1732" s="49">
        <f t="shared" si="608"/>
        <v>0</v>
      </c>
      <c r="R1732" s="49">
        <f t="shared" si="608"/>
        <v>0</v>
      </c>
      <c r="S1732" s="49">
        <f t="shared" si="608"/>
        <v>0</v>
      </c>
      <c r="T1732" s="49">
        <f t="shared" si="608"/>
        <v>0</v>
      </c>
      <c r="U1732" s="49">
        <f t="shared" si="608"/>
        <v>0</v>
      </c>
      <c r="V1732" s="49">
        <f t="shared" si="608"/>
        <v>0</v>
      </c>
      <c r="W1732" s="49">
        <f t="shared" si="608"/>
        <v>0</v>
      </c>
      <c r="X1732" s="49">
        <f t="shared" si="608"/>
        <v>0</v>
      </c>
      <c r="Y1732" s="49">
        <f t="shared" si="608"/>
        <v>0</v>
      </c>
      <c r="Z1732" s="49">
        <f t="shared" si="608"/>
        <v>0</v>
      </c>
    </row>
    <row r="1733" spans="1:41" ht="120" customHeight="1">
      <c r="A1733" s="198"/>
      <c r="B1733" s="154"/>
      <c r="C1733" s="192"/>
      <c r="D1733" s="154" t="s">
        <v>22</v>
      </c>
      <c r="E1733" s="43" t="s">
        <v>23</v>
      </c>
      <c r="F1733" s="39">
        <f t="shared" si="607"/>
        <v>0</v>
      </c>
      <c r="G1733" s="49">
        <f t="shared" ref="G1733:Z1733" si="609">G1679+G1688+G1697+G1706+G1715+G1724</f>
        <v>0</v>
      </c>
      <c r="H1733" s="49">
        <f t="shared" si="609"/>
        <v>0</v>
      </c>
      <c r="I1733" s="49">
        <f t="shared" si="609"/>
        <v>0</v>
      </c>
      <c r="J1733" s="49">
        <f t="shared" si="609"/>
        <v>0</v>
      </c>
      <c r="K1733" s="49">
        <f t="shared" si="609"/>
        <v>0</v>
      </c>
      <c r="L1733" s="49">
        <f t="shared" si="609"/>
        <v>0</v>
      </c>
      <c r="M1733" s="49">
        <f t="shared" si="609"/>
        <v>0</v>
      </c>
      <c r="N1733" s="49">
        <f t="shared" si="609"/>
        <v>0</v>
      </c>
      <c r="O1733" s="49">
        <f t="shared" si="609"/>
        <v>0</v>
      </c>
      <c r="P1733" s="49">
        <f t="shared" si="609"/>
        <v>0</v>
      </c>
      <c r="Q1733" s="49">
        <f t="shared" si="609"/>
        <v>0</v>
      </c>
      <c r="R1733" s="49">
        <f t="shared" si="609"/>
        <v>0</v>
      </c>
      <c r="S1733" s="49">
        <f t="shared" si="609"/>
        <v>0</v>
      </c>
      <c r="T1733" s="49">
        <f t="shared" si="609"/>
        <v>0</v>
      </c>
      <c r="U1733" s="49">
        <f t="shared" si="609"/>
        <v>0</v>
      </c>
      <c r="V1733" s="49">
        <f t="shared" si="609"/>
        <v>0</v>
      </c>
      <c r="W1733" s="49">
        <f t="shared" si="609"/>
        <v>0</v>
      </c>
      <c r="X1733" s="49">
        <f t="shared" si="609"/>
        <v>0</v>
      </c>
      <c r="Y1733" s="49">
        <f t="shared" si="609"/>
        <v>0</v>
      </c>
      <c r="Z1733" s="49">
        <f t="shared" si="609"/>
        <v>0</v>
      </c>
    </row>
    <row r="1734" spans="1:41" ht="30" customHeight="1">
      <c r="A1734" s="198"/>
      <c r="B1734" s="154"/>
      <c r="C1734" s="192"/>
      <c r="D1734" s="154"/>
      <c r="E1734" s="43" t="s">
        <v>24</v>
      </c>
      <c r="F1734" s="39">
        <f t="shared" si="607"/>
        <v>0</v>
      </c>
      <c r="G1734" s="49">
        <f t="shared" ref="G1734:Z1734" si="610">G1680+G1689+G1698+G1707+G1716+G1725</f>
        <v>0</v>
      </c>
      <c r="H1734" s="49">
        <f t="shared" si="610"/>
        <v>0</v>
      </c>
      <c r="I1734" s="49">
        <f t="shared" si="610"/>
        <v>0</v>
      </c>
      <c r="J1734" s="49">
        <f t="shared" si="610"/>
        <v>0</v>
      </c>
      <c r="K1734" s="49">
        <f t="shared" si="610"/>
        <v>0</v>
      </c>
      <c r="L1734" s="49">
        <f t="shared" si="610"/>
        <v>0</v>
      </c>
      <c r="M1734" s="49">
        <f t="shared" si="610"/>
        <v>0</v>
      </c>
      <c r="N1734" s="49">
        <f t="shared" si="610"/>
        <v>0</v>
      </c>
      <c r="O1734" s="49">
        <f t="shared" si="610"/>
        <v>0</v>
      </c>
      <c r="P1734" s="49">
        <f t="shared" si="610"/>
        <v>0</v>
      </c>
      <c r="Q1734" s="49">
        <f t="shared" si="610"/>
        <v>0</v>
      </c>
      <c r="R1734" s="49">
        <f t="shared" si="610"/>
        <v>0</v>
      </c>
      <c r="S1734" s="49">
        <f t="shared" si="610"/>
        <v>0</v>
      </c>
      <c r="T1734" s="49">
        <f t="shared" si="610"/>
        <v>0</v>
      </c>
      <c r="U1734" s="49">
        <f t="shared" si="610"/>
        <v>0</v>
      </c>
      <c r="V1734" s="49">
        <f t="shared" si="610"/>
        <v>0</v>
      </c>
      <c r="W1734" s="49">
        <f t="shared" si="610"/>
        <v>0</v>
      </c>
      <c r="X1734" s="49">
        <f t="shared" si="610"/>
        <v>0</v>
      </c>
      <c r="Y1734" s="49">
        <f t="shared" si="610"/>
        <v>0</v>
      </c>
      <c r="Z1734" s="49">
        <f t="shared" si="610"/>
        <v>0</v>
      </c>
    </row>
    <row r="1735" spans="1:41" ht="30" customHeight="1">
      <c r="A1735" s="198"/>
      <c r="B1735" s="154"/>
      <c r="C1735" s="192"/>
      <c r="D1735" s="154"/>
      <c r="E1735" s="43" t="s">
        <v>25</v>
      </c>
      <c r="F1735" s="39">
        <f t="shared" si="607"/>
        <v>0</v>
      </c>
      <c r="G1735" s="49">
        <f t="shared" ref="G1735:Z1735" si="611">G1681+G1690+G1699+G1708+G1717+G1726</f>
        <v>0</v>
      </c>
      <c r="H1735" s="49">
        <f t="shared" si="611"/>
        <v>0</v>
      </c>
      <c r="I1735" s="49">
        <f t="shared" si="611"/>
        <v>0</v>
      </c>
      <c r="J1735" s="49">
        <f t="shared" si="611"/>
        <v>0</v>
      </c>
      <c r="K1735" s="49">
        <f t="shared" si="611"/>
        <v>0</v>
      </c>
      <c r="L1735" s="49">
        <f t="shared" si="611"/>
        <v>0</v>
      </c>
      <c r="M1735" s="49">
        <f t="shared" si="611"/>
        <v>0</v>
      </c>
      <c r="N1735" s="49">
        <f t="shared" si="611"/>
        <v>0</v>
      </c>
      <c r="O1735" s="49">
        <f t="shared" si="611"/>
        <v>0</v>
      </c>
      <c r="P1735" s="49">
        <f t="shared" si="611"/>
        <v>0</v>
      </c>
      <c r="Q1735" s="49">
        <f t="shared" si="611"/>
        <v>0</v>
      </c>
      <c r="R1735" s="49">
        <f t="shared" si="611"/>
        <v>0</v>
      </c>
      <c r="S1735" s="49">
        <f t="shared" si="611"/>
        <v>0</v>
      </c>
      <c r="T1735" s="49">
        <f t="shared" si="611"/>
        <v>0</v>
      </c>
      <c r="U1735" s="49">
        <f t="shared" si="611"/>
        <v>0</v>
      </c>
      <c r="V1735" s="49">
        <f t="shared" si="611"/>
        <v>0</v>
      </c>
      <c r="W1735" s="49">
        <f t="shared" si="611"/>
        <v>0</v>
      </c>
      <c r="X1735" s="49">
        <f t="shared" si="611"/>
        <v>0</v>
      </c>
      <c r="Y1735" s="49">
        <f t="shared" si="611"/>
        <v>0</v>
      </c>
      <c r="Z1735" s="49">
        <f t="shared" si="611"/>
        <v>0</v>
      </c>
    </row>
    <row r="1736" spans="1:41" ht="30" customHeight="1">
      <c r="A1736" s="198"/>
      <c r="B1736" s="154"/>
      <c r="C1736" s="192"/>
      <c r="D1736" s="154"/>
      <c r="E1736" s="43" t="s">
        <v>26</v>
      </c>
      <c r="F1736" s="39">
        <f t="shared" si="607"/>
        <v>0</v>
      </c>
      <c r="G1736" s="49">
        <f t="shared" ref="G1736:Z1736" si="612">G1682+G1691+G1700+G1709+G1718+G1727</f>
        <v>0</v>
      </c>
      <c r="H1736" s="49">
        <f t="shared" si="612"/>
        <v>0</v>
      </c>
      <c r="I1736" s="49">
        <f t="shared" si="612"/>
        <v>0</v>
      </c>
      <c r="J1736" s="49">
        <f t="shared" si="612"/>
        <v>0</v>
      </c>
      <c r="K1736" s="49">
        <f t="shared" si="612"/>
        <v>0</v>
      </c>
      <c r="L1736" s="49">
        <f t="shared" si="612"/>
        <v>0</v>
      </c>
      <c r="M1736" s="49">
        <f t="shared" si="612"/>
        <v>0</v>
      </c>
      <c r="N1736" s="49">
        <f t="shared" si="612"/>
        <v>0</v>
      </c>
      <c r="O1736" s="49">
        <f t="shared" si="612"/>
        <v>0</v>
      </c>
      <c r="P1736" s="49">
        <f t="shared" si="612"/>
        <v>0</v>
      </c>
      <c r="Q1736" s="49">
        <f t="shared" si="612"/>
        <v>0</v>
      </c>
      <c r="R1736" s="49">
        <f t="shared" si="612"/>
        <v>0</v>
      </c>
      <c r="S1736" s="49">
        <f t="shared" si="612"/>
        <v>0</v>
      </c>
      <c r="T1736" s="49">
        <f t="shared" si="612"/>
        <v>0</v>
      </c>
      <c r="U1736" s="49">
        <f t="shared" si="612"/>
        <v>0</v>
      </c>
      <c r="V1736" s="49">
        <f t="shared" si="612"/>
        <v>0</v>
      </c>
      <c r="W1736" s="49">
        <f t="shared" si="612"/>
        <v>0</v>
      </c>
      <c r="X1736" s="49">
        <f t="shared" si="612"/>
        <v>0</v>
      </c>
      <c r="Y1736" s="49">
        <f t="shared" si="612"/>
        <v>0</v>
      </c>
      <c r="Z1736" s="49">
        <f t="shared" si="612"/>
        <v>0</v>
      </c>
    </row>
    <row r="1737" spans="1:41" ht="30" customHeight="1">
      <c r="A1737" s="198"/>
      <c r="B1737" s="154"/>
      <c r="C1737" s="192"/>
      <c r="D1737" s="193" t="s">
        <v>27</v>
      </c>
      <c r="E1737" s="193"/>
      <c r="F1737" s="39">
        <f>F1731+F1732+F1733+F1734+F1735+F1736</f>
        <v>8434941.379999999</v>
      </c>
      <c r="G1737" s="39">
        <f t="shared" ref="G1737:Z1737" si="613">G1731+G1732+G1733+G1734+G1735+G1736</f>
        <v>8434941.379999999</v>
      </c>
      <c r="H1737" s="39">
        <f t="shared" si="613"/>
        <v>0</v>
      </c>
      <c r="I1737" s="39">
        <f t="shared" si="613"/>
        <v>0</v>
      </c>
      <c r="J1737" s="39">
        <f t="shared" si="613"/>
        <v>0</v>
      </c>
      <c r="K1737" s="39">
        <f t="shared" si="613"/>
        <v>0</v>
      </c>
      <c r="L1737" s="39">
        <f t="shared" si="613"/>
        <v>0</v>
      </c>
      <c r="M1737" s="39">
        <f t="shared" si="613"/>
        <v>0</v>
      </c>
      <c r="N1737" s="39">
        <f t="shared" si="613"/>
        <v>0</v>
      </c>
      <c r="O1737" s="39">
        <f t="shared" si="613"/>
        <v>0</v>
      </c>
      <c r="P1737" s="39">
        <f t="shared" si="613"/>
        <v>0</v>
      </c>
      <c r="Q1737" s="39">
        <f t="shared" si="613"/>
        <v>0</v>
      </c>
      <c r="R1737" s="39">
        <f t="shared" si="613"/>
        <v>0</v>
      </c>
      <c r="S1737" s="39">
        <f t="shared" si="613"/>
        <v>0</v>
      </c>
      <c r="T1737" s="39">
        <f t="shared" si="613"/>
        <v>0</v>
      </c>
      <c r="U1737" s="39">
        <f t="shared" si="613"/>
        <v>0</v>
      </c>
      <c r="V1737" s="39">
        <f t="shared" si="613"/>
        <v>0</v>
      </c>
      <c r="W1737" s="39">
        <f t="shared" si="613"/>
        <v>0</v>
      </c>
      <c r="X1737" s="39">
        <f t="shared" si="613"/>
        <v>0</v>
      </c>
      <c r="Y1737" s="39">
        <f t="shared" si="613"/>
        <v>0</v>
      </c>
      <c r="Z1737" s="39">
        <f t="shared" si="613"/>
        <v>0</v>
      </c>
      <c r="AN1737" s="6">
        <f>L1737-M1737</f>
        <v>0</v>
      </c>
      <c r="AO1737" s="14"/>
    </row>
    <row r="1738" spans="1:41" ht="75" customHeight="1">
      <c r="A1738" s="198"/>
      <c r="B1738" s="154"/>
      <c r="C1738" s="192"/>
      <c r="D1738" s="127" t="s">
        <v>45</v>
      </c>
      <c r="E1738" s="128"/>
      <c r="F1738" s="41">
        <f>ROUND(F1737/C1731,2)</f>
        <v>1435.5</v>
      </c>
      <c r="G1738" s="41">
        <f>ROUND(G1737/C1731,2)</f>
        <v>1435.5</v>
      </c>
      <c r="H1738" s="41">
        <f>ROUND(H1737/C1731,2)</f>
        <v>0</v>
      </c>
      <c r="I1738" s="41">
        <f>ROUND(I1737/C1731,2)</f>
        <v>0</v>
      </c>
      <c r="J1738" s="41">
        <f>ROUND(J1737/C1731,2)</f>
        <v>0</v>
      </c>
      <c r="K1738" s="41">
        <f>ROUND(K1737/C1731,2)</f>
        <v>0</v>
      </c>
      <c r="L1738" s="41">
        <f>ROUND(L1737/C1731,2)</f>
        <v>0</v>
      </c>
      <c r="M1738" s="41">
        <f>ROUND(M1737/C1731,2)</f>
        <v>0</v>
      </c>
      <c r="N1738" s="41">
        <f>ROUND(N1737/C1731,2)</f>
        <v>0</v>
      </c>
      <c r="O1738" s="41">
        <f>ROUND(O1737/C1731,2)</f>
        <v>0</v>
      </c>
      <c r="P1738" s="41">
        <f>ROUND(P1737/C1731,2)</f>
        <v>0</v>
      </c>
      <c r="Q1738" s="41">
        <f>ROUND(Q1737/C1731,2)</f>
        <v>0</v>
      </c>
      <c r="R1738" s="41">
        <f>ROUND(R1737/C1731,2)</f>
        <v>0</v>
      </c>
      <c r="S1738" s="41">
        <f>ROUND(S1737/C1731,2)</f>
        <v>0</v>
      </c>
      <c r="T1738" s="41">
        <f>ROUND(T1737/C1731,2)</f>
        <v>0</v>
      </c>
      <c r="U1738" s="41">
        <f>ROUND(U1737/C1731,2)</f>
        <v>0</v>
      </c>
      <c r="V1738" s="41">
        <f>ROUND(V1737/C1731,2)</f>
        <v>0</v>
      </c>
      <c r="W1738" s="41">
        <f>ROUND(W1737/C1731,2)</f>
        <v>0</v>
      </c>
      <c r="X1738" s="41">
        <f>ROUND(X1737/C1731,2)</f>
        <v>0</v>
      </c>
      <c r="Y1738" s="41">
        <f>ROUND(Y1737/C1731,2)</f>
        <v>0</v>
      </c>
      <c r="Z1738" s="41">
        <f>ROUND(Z1737/C1731,2)</f>
        <v>0</v>
      </c>
      <c r="AC1738" s="8" t="b">
        <v>0</v>
      </c>
      <c r="AD1738" s="8" t="b">
        <v>0</v>
      </c>
      <c r="AE1738" s="8" t="b">
        <v>0</v>
      </c>
      <c r="AF1738" s="8" t="b">
        <v>0</v>
      </c>
      <c r="AG1738" s="8" t="b">
        <v>0</v>
      </c>
      <c r="AH1738" s="8" t="b">
        <v>0</v>
      </c>
      <c r="AI1738" s="8" t="b">
        <v>0</v>
      </c>
      <c r="AJ1738" s="8" t="b">
        <v>0</v>
      </c>
      <c r="AK1738" s="8" t="b">
        <v>0</v>
      </c>
      <c r="AL1738" s="8" t="b">
        <v>0</v>
      </c>
    </row>
    <row r="1739" spans="1:41" ht="90" customHeight="1">
      <c r="A1739" s="198"/>
      <c r="B1739" s="154"/>
      <c r="C1739" s="192"/>
      <c r="D1739" s="127" t="s">
        <v>46</v>
      </c>
      <c r="E1739" s="128"/>
      <c r="F1739" s="39" t="s">
        <v>28</v>
      </c>
      <c r="G1739" s="42">
        <f>IF(AC1739=FALSE,0,AC1739)</f>
        <v>0</v>
      </c>
      <c r="H1739" s="42" t="s">
        <v>28</v>
      </c>
      <c r="I1739" s="42">
        <f>IF(AD1739=FALSE,0,AD1739)</f>
        <v>0</v>
      </c>
      <c r="J1739" s="42">
        <f>IF(AE1739=FALSE,0,AE1739)</f>
        <v>0</v>
      </c>
      <c r="K1739" s="42" t="s">
        <v>28</v>
      </c>
      <c r="L1739" s="42">
        <f>IF(AF1739=FALSE,0,AF1739)</f>
        <v>0</v>
      </c>
      <c r="M1739" s="42" t="s">
        <v>28</v>
      </c>
      <c r="N1739" s="42" t="s">
        <v>28</v>
      </c>
      <c r="O1739" s="42" t="s">
        <v>28</v>
      </c>
      <c r="P1739" s="42" t="s">
        <v>28</v>
      </c>
      <c r="Q1739" s="42">
        <f>IF(AG1739=FALSE,0,AG1739)</f>
        <v>0</v>
      </c>
      <c r="R1739" s="42" t="s">
        <v>28</v>
      </c>
      <c r="S1739" s="42">
        <f>IF(AH1739=FALSE,0,AH1739)</f>
        <v>0</v>
      </c>
      <c r="T1739" s="42" t="s">
        <v>28</v>
      </c>
      <c r="U1739" s="42">
        <f>IF(AI1739=FALSE,0,AI1739)</f>
        <v>0</v>
      </c>
      <c r="V1739" s="42">
        <f>IF(AJ1739=FALSE,0,AJ1739)</f>
        <v>0</v>
      </c>
      <c r="W1739" s="42">
        <f>IF(AK1739=FALSE,0,AK1739)</f>
        <v>0</v>
      </c>
      <c r="X1739" s="42" t="s">
        <v>28</v>
      </c>
      <c r="Y1739" s="42">
        <f>IF(AL1739=FALSE,0,AL1739)</f>
        <v>0</v>
      </c>
      <c r="Z1739" s="42" t="s">
        <v>28</v>
      </c>
      <c r="AC1739" s="8" t="b">
        <v>0</v>
      </c>
      <c r="AD1739" s="8" t="b">
        <v>0</v>
      </c>
      <c r="AE1739" s="8" t="b">
        <v>0</v>
      </c>
      <c r="AF1739" s="8" t="b">
        <v>0</v>
      </c>
      <c r="AG1739" s="8" t="b">
        <v>0</v>
      </c>
      <c r="AH1739" s="8" t="b">
        <v>0</v>
      </c>
      <c r="AI1739" s="8" t="b">
        <v>0</v>
      </c>
      <c r="AJ1739" s="8" t="b">
        <v>0</v>
      </c>
      <c r="AK1739" s="8" t="b">
        <v>0</v>
      </c>
      <c r="AL1739" s="8" t="b">
        <v>0</v>
      </c>
    </row>
    <row r="1740" spans="1:41" ht="30" customHeight="1">
      <c r="A1740" s="198"/>
      <c r="B1740" s="154" t="s">
        <v>399</v>
      </c>
      <c r="C1740" s="192">
        <f>C1731</f>
        <v>5875.98</v>
      </c>
      <c r="D1740" s="154" t="s">
        <v>19</v>
      </c>
      <c r="E1740" s="43" t="s">
        <v>20</v>
      </c>
      <c r="F1740" s="39">
        <f>G1740+I1740+J1740+L1740+Q1740+S1740+U1740+V1740+W1740+Y1740+Z1740</f>
        <v>8434941.379999999</v>
      </c>
      <c r="G1740" s="40">
        <f>G1731</f>
        <v>8434941.379999999</v>
      </c>
      <c r="H1740" s="49">
        <f t="shared" ref="H1740:Z1740" si="614">H1731</f>
        <v>0</v>
      </c>
      <c r="I1740" s="49">
        <f t="shared" si="614"/>
        <v>0</v>
      </c>
      <c r="J1740" s="49">
        <f t="shared" si="614"/>
        <v>0</v>
      </c>
      <c r="K1740" s="49">
        <f t="shared" si="614"/>
        <v>0</v>
      </c>
      <c r="L1740" s="49">
        <f t="shared" si="614"/>
        <v>0</v>
      </c>
      <c r="M1740" s="49">
        <f t="shared" si="614"/>
        <v>0</v>
      </c>
      <c r="N1740" s="49">
        <f t="shared" si="614"/>
        <v>0</v>
      </c>
      <c r="O1740" s="49">
        <f t="shared" si="614"/>
        <v>0</v>
      </c>
      <c r="P1740" s="49">
        <f t="shared" si="614"/>
        <v>0</v>
      </c>
      <c r="Q1740" s="49">
        <f t="shared" si="614"/>
        <v>0</v>
      </c>
      <c r="R1740" s="49">
        <f t="shared" si="614"/>
        <v>0</v>
      </c>
      <c r="S1740" s="49">
        <f t="shared" si="614"/>
        <v>0</v>
      </c>
      <c r="T1740" s="49">
        <f t="shared" si="614"/>
        <v>0</v>
      </c>
      <c r="U1740" s="49">
        <f t="shared" si="614"/>
        <v>0</v>
      </c>
      <c r="V1740" s="49">
        <f t="shared" si="614"/>
        <v>0</v>
      </c>
      <c r="W1740" s="49">
        <f t="shared" si="614"/>
        <v>0</v>
      </c>
      <c r="X1740" s="49">
        <f t="shared" si="614"/>
        <v>0</v>
      </c>
      <c r="Y1740" s="49">
        <f t="shared" si="614"/>
        <v>0</v>
      </c>
      <c r="Z1740" s="49">
        <f t="shared" si="614"/>
        <v>0</v>
      </c>
      <c r="AN1740" s="6">
        <f>L1740-M1740</f>
        <v>0</v>
      </c>
    </row>
    <row r="1741" spans="1:41" ht="60" customHeight="1">
      <c r="A1741" s="198"/>
      <c r="B1741" s="154"/>
      <c r="C1741" s="192"/>
      <c r="D1741" s="154"/>
      <c r="E1741" s="43" t="s">
        <v>21</v>
      </c>
      <c r="F1741" s="39">
        <f t="shared" ref="F1741:F1745" si="615">G1741+I1741+J1741+L1741+Q1741+S1741+U1741+V1741+W1741+Y1741+Z1741</f>
        <v>0</v>
      </c>
      <c r="G1741" s="49">
        <f t="shared" ref="G1741:Z1745" si="616">G1732</f>
        <v>0</v>
      </c>
      <c r="H1741" s="49">
        <f t="shared" si="616"/>
        <v>0</v>
      </c>
      <c r="I1741" s="49">
        <f t="shared" si="616"/>
        <v>0</v>
      </c>
      <c r="J1741" s="49">
        <f t="shared" si="616"/>
        <v>0</v>
      </c>
      <c r="K1741" s="49">
        <f t="shared" si="616"/>
        <v>0</v>
      </c>
      <c r="L1741" s="49">
        <f t="shared" si="616"/>
        <v>0</v>
      </c>
      <c r="M1741" s="49">
        <f t="shared" si="616"/>
        <v>0</v>
      </c>
      <c r="N1741" s="49">
        <f t="shared" si="616"/>
        <v>0</v>
      </c>
      <c r="O1741" s="49">
        <f t="shared" si="616"/>
        <v>0</v>
      </c>
      <c r="P1741" s="49">
        <f t="shared" si="616"/>
        <v>0</v>
      </c>
      <c r="Q1741" s="49">
        <f t="shared" si="616"/>
        <v>0</v>
      </c>
      <c r="R1741" s="49">
        <f t="shared" si="616"/>
        <v>0</v>
      </c>
      <c r="S1741" s="49">
        <f t="shared" si="616"/>
        <v>0</v>
      </c>
      <c r="T1741" s="49">
        <f t="shared" si="616"/>
        <v>0</v>
      </c>
      <c r="U1741" s="49">
        <f t="shared" si="616"/>
        <v>0</v>
      </c>
      <c r="V1741" s="49">
        <f t="shared" si="616"/>
        <v>0</v>
      </c>
      <c r="W1741" s="49">
        <f t="shared" si="616"/>
        <v>0</v>
      </c>
      <c r="X1741" s="49">
        <f t="shared" si="616"/>
        <v>0</v>
      </c>
      <c r="Y1741" s="49">
        <f t="shared" si="616"/>
        <v>0</v>
      </c>
      <c r="Z1741" s="49">
        <f t="shared" si="616"/>
        <v>0</v>
      </c>
    </row>
    <row r="1742" spans="1:41" ht="120" customHeight="1">
      <c r="A1742" s="198"/>
      <c r="B1742" s="154"/>
      <c r="C1742" s="192"/>
      <c r="D1742" s="154" t="s">
        <v>22</v>
      </c>
      <c r="E1742" s="43" t="s">
        <v>23</v>
      </c>
      <c r="F1742" s="39">
        <f t="shared" si="615"/>
        <v>0</v>
      </c>
      <c r="G1742" s="49">
        <f t="shared" si="616"/>
        <v>0</v>
      </c>
      <c r="H1742" s="49">
        <f t="shared" si="616"/>
        <v>0</v>
      </c>
      <c r="I1742" s="49">
        <f t="shared" si="616"/>
        <v>0</v>
      </c>
      <c r="J1742" s="49">
        <f t="shared" si="616"/>
        <v>0</v>
      </c>
      <c r="K1742" s="49">
        <f t="shared" si="616"/>
        <v>0</v>
      </c>
      <c r="L1742" s="49">
        <f t="shared" si="616"/>
        <v>0</v>
      </c>
      <c r="M1742" s="49">
        <f t="shared" si="616"/>
        <v>0</v>
      </c>
      <c r="N1742" s="49">
        <f t="shared" si="616"/>
        <v>0</v>
      </c>
      <c r="O1742" s="49">
        <f t="shared" si="616"/>
        <v>0</v>
      </c>
      <c r="P1742" s="49">
        <f t="shared" si="616"/>
        <v>0</v>
      </c>
      <c r="Q1742" s="49">
        <f t="shared" si="616"/>
        <v>0</v>
      </c>
      <c r="R1742" s="49">
        <f t="shared" si="616"/>
        <v>0</v>
      </c>
      <c r="S1742" s="49">
        <f t="shared" si="616"/>
        <v>0</v>
      </c>
      <c r="T1742" s="49">
        <f t="shared" si="616"/>
        <v>0</v>
      </c>
      <c r="U1742" s="49">
        <f t="shared" si="616"/>
        <v>0</v>
      </c>
      <c r="V1742" s="49">
        <f t="shared" si="616"/>
        <v>0</v>
      </c>
      <c r="W1742" s="49">
        <f t="shared" si="616"/>
        <v>0</v>
      </c>
      <c r="X1742" s="49">
        <f t="shared" si="616"/>
        <v>0</v>
      </c>
      <c r="Y1742" s="49">
        <f t="shared" si="616"/>
        <v>0</v>
      </c>
      <c r="Z1742" s="49">
        <f t="shared" si="616"/>
        <v>0</v>
      </c>
    </row>
    <row r="1743" spans="1:41" ht="30" customHeight="1">
      <c r="A1743" s="198"/>
      <c r="B1743" s="154"/>
      <c r="C1743" s="192"/>
      <c r="D1743" s="154"/>
      <c r="E1743" s="43" t="s">
        <v>24</v>
      </c>
      <c r="F1743" s="39">
        <f t="shared" si="615"/>
        <v>0</v>
      </c>
      <c r="G1743" s="49">
        <f t="shared" si="616"/>
        <v>0</v>
      </c>
      <c r="H1743" s="49">
        <f t="shared" si="616"/>
        <v>0</v>
      </c>
      <c r="I1743" s="49">
        <f t="shared" si="616"/>
        <v>0</v>
      </c>
      <c r="J1743" s="49">
        <f t="shared" si="616"/>
        <v>0</v>
      </c>
      <c r="K1743" s="49">
        <f t="shared" si="616"/>
        <v>0</v>
      </c>
      <c r="L1743" s="49">
        <f t="shared" si="616"/>
        <v>0</v>
      </c>
      <c r="M1743" s="49">
        <f t="shared" si="616"/>
        <v>0</v>
      </c>
      <c r="N1743" s="49">
        <f t="shared" si="616"/>
        <v>0</v>
      </c>
      <c r="O1743" s="49">
        <f t="shared" si="616"/>
        <v>0</v>
      </c>
      <c r="P1743" s="49">
        <f t="shared" si="616"/>
        <v>0</v>
      </c>
      <c r="Q1743" s="49">
        <f t="shared" si="616"/>
        <v>0</v>
      </c>
      <c r="R1743" s="49">
        <f t="shared" si="616"/>
        <v>0</v>
      </c>
      <c r="S1743" s="49">
        <f t="shared" si="616"/>
        <v>0</v>
      </c>
      <c r="T1743" s="49">
        <f t="shared" si="616"/>
        <v>0</v>
      </c>
      <c r="U1743" s="49">
        <f t="shared" si="616"/>
        <v>0</v>
      </c>
      <c r="V1743" s="49">
        <f t="shared" si="616"/>
        <v>0</v>
      </c>
      <c r="W1743" s="49">
        <f t="shared" si="616"/>
        <v>0</v>
      </c>
      <c r="X1743" s="49">
        <f t="shared" si="616"/>
        <v>0</v>
      </c>
      <c r="Y1743" s="49">
        <f t="shared" si="616"/>
        <v>0</v>
      </c>
      <c r="Z1743" s="49">
        <f t="shared" si="616"/>
        <v>0</v>
      </c>
    </row>
    <row r="1744" spans="1:41" ht="30" customHeight="1">
      <c r="A1744" s="198"/>
      <c r="B1744" s="154"/>
      <c r="C1744" s="192"/>
      <c r="D1744" s="154"/>
      <c r="E1744" s="43" t="s">
        <v>25</v>
      </c>
      <c r="F1744" s="39">
        <f t="shared" si="615"/>
        <v>0</v>
      </c>
      <c r="G1744" s="49">
        <f t="shared" si="616"/>
        <v>0</v>
      </c>
      <c r="H1744" s="49">
        <f t="shared" si="616"/>
        <v>0</v>
      </c>
      <c r="I1744" s="49">
        <f t="shared" si="616"/>
        <v>0</v>
      </c>
      <c r="J1744" s="49">
        <f t="shared" si="616"/>
        <v>0</v>
      </c>
      <c r="K1744" s="49">
        <f t="shared" si="616"/>
        <v>0</v>
      </c>
      <c r="L1744" s="49">
        <f t="shared" si="616"/>
        <v>0</v>
      </c>
      <c r="M1744" s="49">
        <f t="shared" si="616"/>
        <v>0</v>
      </c>
      <c r="N1744" s="49">
        <f t="shared" si="616"/>
        <v>0</v>
      </c>
      <c r="O1744" s="49">
        <f t="shared" si="616"/>
        <v>0</v>
      </c>
      <c r="P1744" s="49">
        <f t="shared" si="616"/>
        <v>0</v>
      </c>
      <c r="Q1744" s="49">
        <f t="shared" si="616"/>
        <v>0</v>
      </c>
      <c r="R1744" s="49">
        <f t="shared" si="616"/>
        <v>0</v>
      </c>
      <c r="S1744" s="49">
        <f t="shared" si="616"/>
        <v>0</v>
      </c>
      <c r="T1744" s="49">
        <f t="shared" si="616"/>
        <v>0</v>
      </c>
      <c r="U1744" s="49">
        <f t="shared" si="616"/>
        <v>0</v>
      </c>
      <c r="V1744" s="49">
        <f t="shared" si="616"/>
        <v>0</v>
      </c>
      <c r="W1744" s="49">
        <f t="shared" si="616"/>
        <v>0</v>
      </c>
      <c r="X1744" s="49">
        <f t="shared" si="616"/>
        <v>0</v>
      </c>
      <c r="Y1744" s="49">
        <f t="shared" si="616"/>
        <v>0</v>
      </c>
      <c r="Z1744" s="49">
        <f t="shared" si="616"/>
        <v>0</v>
      </c>
    </row>
    <row r="1745" spans="1:41" ht="30" customHeight="1">
      <c r="A1745" s="198"/>
      <c r="B1745" s="154"/>
      <c r="C1745" s="192"/>
      <c r="D1745" s="154"/>
      <c r="E1745" s="43" t="s">
        <v>26</v>
      </c>
      <c r="F1745" s="39">
        <f t="shared" si="615"/>
        <v>0</v>
      </c>
      <c r="G1745" s="49">
        <f t="shared" si="616"/>
        <v>0</v>
      </c>
      <c r="H1745" s="49">
        <f t="shared" si="616"/>
        <v>0</v>
      </c>
      <c r="I1745" s="49">
        <f t="shared" si="616"/>
        <v>0</v>
      </c>
      <c r="J1745" s="49">
        <f t="shared" si="616"/>
        <v>0</v>
      </c>
      <c r="K1745" s="49">
        <f t="shared" si="616"/>
        <v>0</v>
      </c>
      <c r="L1745" s="49">
        <f t="shared" si="616"/>
        <v>0</v>
      </c>
      <c r="M1745" s="49">
        <f t="shared" si="616"/>
        <v>0</v>
      </c>
      <c r="N1745" s="49">
        <f t="shared" si="616"/>
        <v>0</v>
      </c>
      <c r="O1745" s="49">
        <f t="shared" si="616"/>
        <v>0</v>
      </c>
      <c r="P1745" s="49">
        <f t="shared" si="616"/>
        <v>0</v>
      </c>
      <c r="Q1745" s="49">
        <f t="shared" si="616"/>
        <v>0</v>
      </c>
      <c r="R1745" s="49">
        <f t="shared" si="616"/>
        <v>0</v>
      </c>
      <c r="S1745" s="49">
        <f t="shared" si="616"/>
        <v>0</v>
      </c>
      <c r="T1745" s="49">
        <f t="shared" si="616"/>
        <v>0</v>
      </c>
      <c r="U1745" s="49">
        <f t="shared" si="616"/>
        <v>0</v>
      </c>
      <c r="V1745" s="49">
        <f t="shared" si="616"/>
        <v>0</v>
      </c>
      <c r="W1745" s="49">
        <f t="shared" si="616"/>
        <v>0</v>
      </c>
      <c r="X1745" s="49">
        <f t="shared" si="616"/>
        <v>0</v>
      </c>
      <c r="Y1745" s="49">
        <f t="shared" si="616"/>
        <v>0</v>
      </c>
      <c r="Z1745" s="49">
        <f t="shared" si="616"/>
        <v>0</v>
      </c>
    </row>
    <row r="1746" spans="1:41" ht="30" customHeight="1">
      <c r="A1746" s="198"/>
      <c r="B1746" s="154"/>
      <c r="C1746" s="192"/>
      <c r="D1746" s="193" t="s">
        <v>27</v>
      </c>
      <c r="E1746" s="193"/>
      <c r="F1746" s="39">
        <f>F1740+F1741+F1742+F1743+F1744+F1745</f>
        <v>8434941.379999999</v>
      </c>
      <c r="G1746" s="39">
        <f t="shared" ref="G1746:Z1746" si="617">G1740+G1741+G1742+G1743+G1744+G1745</f>
        <v>8434941.379999999</v>
      </c>
      <c r="H1746" s="39">
        <f t="shared" si="617"/>
        <v>0</v>
      </c>
      <c r="I1746" s="39">
        <f t="shared" si="617"/>
        <v>0</v>
      </c>
      <c r="J1746" s="39">
        <f t="shared" si="617"/>
        <v>0</v>
      </c>
      <c r="K1746" s="39">
        <f t="shared" si="617"/>
        <v>0</v>
      </c>
      <c r="L1746" s="39">
        <f t="shared" si="617"/>
        <v>0</v>
      </c>
      <c r="M1746" s="39">
        <f t="shared" si="617"/>
        <v>0</v>
      </c>
      <c r="N1746" s="39">
        <f t="shared" si="617"/>
        <v>0</v>
      </c>
      <c r="O1746" s="39">
        <f t="shared" si="617"/>
        <v>0</v>
      </c>
      <c r="P1746" s="39">
        <f t="shared" si="617"/>
        <v>0</v>
      </c>
      <c r="Q1746" s="39">
        <f t="shared" si="617"/>
        <v>0</v>
      </c>
      <c r="R1746" s="39">
        <f t="shared" si="617"/>
        <v>0</v>
      </c>
      <c r="S1746" s="39">
        <f t="shared" si="617"/>
        <v>0</v>
      </c>
      <c r="T1746" s="39">
        <f t="shared" si="617"/>
        <v>0</v>
      </c>
      <c r="U1746" s="39">
        <f t="shared" si="617"/>
        <v>0</v>
      </c>
      <c r="V1746" s="39">
        <f t="shared" si="617"/>
        <v>0</v>
      </c>
      <c r="W1746" s="39">
        <f t="shared" si="617"/>
        <v>0</v>
      </c>
      <c r="X1746" s="39">
        <f t="shared" si="617"/>
        <v>0</v>
      </c>
      <c r="Y1746" s="39">
        <f t="shared" si="617"/>
        <v>0</v>
      </c>
      <c r="Z1746" s="39">
        <f t="shared" si="617"/>
        <v>0</v>
      </c>
      <c r="AN1746" s="6">
        <f>L1746-M1746</f>
        <v>0</v>
      </c>
      <c r="AO1746" s="14"/>
    </row>
    <row r="1747" spans="1:41" ht="75" customHeight="1">
      <c r="A1747" s="198"/>
      <c r="B1747" s="154"/>
      <c r="C1747" s="192"/>
      <c r="D1747" s="127" t="s">
        <v>45</v>
      </c>
      <c r="E1747" s="128"/>
      <c r="F1747" s="41">
        <f>ROUND(F1746/C1740,2)</f>
        <v>1435.5</v>
      </c>
      <c r="G1747" s="41">
        <f>ROUND(G1746/C1740,2)</f>
        <v>1435.5</v>
      </c>
      <c r="H1747" s="41">
        <f>ROUND(H1746/C1740,2)</f>
        <v>0</v>
      </c>
      <c r="I1747" s="41">
        <f>ROUND(I1746/C1740,2)</f>
        <v>0</v>
      </c>
      <c r="J1747" s="41">
        <f>ROUND(J1746/C1740,2)</f>
        <v>0</v>
      </c>
      <c r="K1747" s="41">
        <f>ROUND(K1746/C1740,2)</f>
        <v>0</v>
      </c>
      <c r="L1747" s="41">
        <f>ROUND(L1746/C1740,2)</f>
        <v>0</v>
      </c>
      <c r="M1747" s="41">
        <f>ROUND(M1746/C1740,2)</f>
        <v>0</v>
      </c>
      <c r="N1747" s="41">
        <f>ROUND(N1746/C1740,2)</f>
        <v>0</v>
      </c>
      <c r="O1747" s="41">
        <f>ROUND(O1746/C1740,2)</f>
        <v>0</v>
      </c>
      <c r="P1747" s="41">
        <f>ROUND(P1746/C1740,2)</f>
        <v>0</v>
      </c>
      <c r="Q1747" s="41">
        <f>ROUND(Q1746/C1740,2)</f>
        <v>0</v>
      </c>
      <c r="R1747" s="41">
        <f>ROUND(R1746/C1740,2)</f>
        <v>0</v>
      </c>
      <c r="S1747" s="41">
        <f>ROUND(S1746/C1740,2)</f>
        <v>0</v>
      </c>
      <c r="T1747" s="41">
        <f>ROUND(T1746/C1740,2)</f>
        <v>0</v>
      </c>
      <c r="U1747" s="41">
        <f>ROUND(U1746/C1740,2)</f>
        <v>0</v>
      </c>
      <c r="V1747" s="41">
        <f>ROUND(V1746/C1740,2)</f>
        <v>0</v>
      </c>
      <c r="W1747" s="41">
        <f>ROUND(W1746/C1740,2)</f>
        <v>0</v>
      </c>
      <c r="X1747" s="41">
        <f>ROUND(X1746/C1740,2)</f>
        <v>0</v>
      </c>
      <c r="Y1747" s="41">
        <f>ROUND(Y1746/C1740,2)</f>
        <v>0</v>
      </c>
      <c r="Z1747" s="41">
        <f>ROUND(Z1746/C1740,2)</f>
        <v>0</v>
      </c>
      <c r="AC1747" s="8" t="b">
        <v>0</v>
      </c>
      <c r="AD1747" s="8" t="b">
        <v>0</v>
      </c>
      <c r="AE1747" s="8" t="b">
        <v>0</v>
      </c>
      <c r="AF1747" s="8" t="b">
        <v>0</v>
      </c>
      <c r="AG1747" s="8" t="b">
        <v>0</v>
      </c>
      <c r="AH1747" s="8" t="b">
        <v>0</v>
      </c>
      <c r="AI1747" s="8" t="b">
        <v>0</v>
      </c>
      <c r="AJ1747" s="8" t="b">
        <v>0</v>
      </c>
      <c r="AK1747" s="8" t="b">
        <v>0</v>
      </c>
      <c r="AL1747" s="8" t="b">
        <v>0</v>
      </c>
    </row>
    <row r="1748" spans="1:41" ht="90" customHeight="1">
      <c r="A1748" s="198"/>
      <c r="B1748" s="154"/>
      <c r="C1748" s="192"/>
      <c r="D1748" s="127" t="s">
        <v>46</v>
      </c>
      <c r="E1748" s="128"/>
      <c r="F1748" s="39" t="s">
        <v>28</v>
      </c>
      <c r="G1748" s="42">
        <f>IF(AC1748=FALSE,0,AC1748)</f>
        <v>0</v>
      </c>
      <c r="H1748" s="42" t="s">
        <v>28</v>
      </c>
      <c r="I1748" s="42">
        <f>IF(AD1748=FALSE,0,AD1748)</f>
        <v>0</v>
      </c>
      <c r="J1748" s="42">
        <f>IF(AE1748=FALSE,0,AE1748)</f>
        <v>0</v>
      </c>
      <c r="K1748" s="42" t="s">
        <v>28</v>
      </c>
      <c r="L1748" s="42">
        <f>IF(AF1748=FALSE,0,AF1748)</f>
        <v>0</v>
      </c>
      <c r="M1748" s="42" t="s">
        <v>28</v>
      </c>
      <c r="N1748" s="42" t="s">
        <v>28</v>
      </c>
      <c r="O1748" s="42" t="s">
        <v>28</v>
      </c>
      <c r="P1748" s="42" t="s">
        <v>28</v>
      </c>
      <c r="Q1748" s="42">
        <f>IF(AG1748=FALSE,0,AG1748)</f>
        <v>0</v>
      </c>
      <c r="R1748" s="42" t="s">
        <v>28</v>
      </c>
      <c r="S1748" s="42">
        <f>IF(AH1748=FALSE,0,AH1748)</f>
        <v>0</v>
      </c>
      <c r="T1748" s="42" t="s">
        <v>28</v>
      </c>
      <c r="U1748" s="42">
        <f>IF(AI1748=FALSE,0,AI1748)</f>
        <v>0</v>
      </c>
      <c r="V1748" s="42">
        <f>IF(AJ1748=FALSE,0,AJ1748)</f>
        <v>0</v>
      </c>
      <c r="W1748" s="42">
        <f>IF(AK1748=FALSE,0,AK1748)</f>
        <v>0</v>
      </c>
      <c r="X1748" s="42" t="s">
        <v>28</v>
      </c>
      <c r="Y1748" s="42">
        <f>IF(AL1748=FALSE,0,AL1748)</f>
        <v>0</v>
      </c>
      <c r="Z1748" s="42" t="s">
        <v>28</v>
      </c>
      <c r="AC1748" s="8" t="b">
        <v>0</v>
      </c>
      <c r="AD1748" s="8" t="b">
        <v>0</v>
      </c>
      <c r="AE1748" s="8" t="b">
        <v>0</v>
      </c>
      <c r="AF1748" s="8" t="b">
        <v>0</v>
      </c>
      <c r="AG1748" s="8" t="b">
        <v>0</v>
      </c>
      <c r="AH1748" s="8" t="b">
        <v>0</v>
      </c>
      <c r="AI1748" s="8" t="b">
        <v>0</v>
      </c>
      <c r="AJ1748" s="8" t="b">
        <v>0</v>
      </c>
      <c r="AK1748" s="8" t="b">
        <v>0</v>
      </c>
      <c r="AL1748" s="8" t="b">
        <v>0</v>
      </c>
    </row>
    <row r="1749" spans="1:41" ht="15">
      <c r="A1749" s="155" t="s">
        <v>363</v>
      </c>
      <c r="B1749" s="152"/>
      <c r="C1749" s="152"/>
      <c r="D1749" s="152"/>
      <c r="E1749" s="152"/>
      <c r="F1749" s="152"/>
      <c r="G1749" s="152"/>
      <c r="H1749" s="152"/>
      <c r="I1749" s="152"/>
      <c r="J1749" s="152"/>
      <c r="K1749" s="152"/>
      <c r="L1749" s="152"/>
      <c r="M1749" s="152"/>
      <c r="N1749" s="152"/>
      <c r="O1749" s="152"/>
      <c r="P1749" s="152"/>
      <c r="Q1749" s="152"/>
      <c r="R1749" s="152"/>
      <c r="S1749" s="152"/>
      <c r="T1749" s="152"/>
      <c r="U1749" s="152"/>
      <c r="V1749" s="152"/>
      <c r="W1749" s="152"/>
      <c r="X1749" s="152"/>
      <c r="Y1749" s="152"/>
      <c r="Z1749" s="156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</row>
    <row r="1750" spans="1:41" ht="15" customHeight="1">
      <c r="A1750" s="149" t="s">
        <v>165</v>
      </c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  <c r="M1750" s="150"/>
      <c r="N1750" s="150"/>
      <c r="O1750" s="150"/>
      <c r="P1750" s="150"/>
      <c r="Q1750" s="150"/>
      <c r="R1750" s="150"/>
      <c r="S1750" s="150"/>
      <c r="T1750" s="150"/>
      <c r="U1750" s="150"/>
      <c r="V1750" s="150"/>
      <c r="W1750" s="150"/>
      <c r="X1750" s="150"/>
      <c r="Y1750" s="150"/>
      <c r="Z1750" s="151"/>
    </row>
    <row r="1751" spans="1:41" ht="30" customHeight="1">
      <c r="A1751" s="129" t="s">
        <v>17</v>
      </c>
      <c r="B1751" s="109" t="s">
        <v>231</v>
      </c>
      <c r="C1751" s="131">
        <v>2768.7</v>
      </c>
      <c r="D1751" s="154" t="s">
        <v>19</v>
      </c>
      <c r="E1751" s="43" t="s">
        <v>20</v>
      </c>
      <c r="F1751" s="39">
        <f>G1751+I1751+J1751+L1751+Q1751+S1751+U1751+V1751+W1751+Y1751+Z1751</f>
        <v>2000607.25</v>
      </c>
      <c r="G1751" s="40">
        <v>0</v>
      </c>
      <c r="H1751" s="39">
        <v>0</v>
      </c>
      <c r="I1751" s="40">
        <v>0</v>
      </c>
      <c r="J1751" s="40">
        <v>0</v>
      </c>
      <c r="K1751" s="39">
        <v>0</v>
      </c>
      <c r="L1751" s="40">
        <v>2000607.25</v>
      </c>
      <c r="M1751" s="39">
        <v>2000607.25</v>
      </c>
      <c r="N1751" s="39">
        <v>0</v>
      </c>
      <c r="O1751" s="39">
        <v>0</v>
      </c>
      <c r="P1751" s="39">
        <v>0</v>
      </c>
      <c r="Q1751" s="40">
        <v>0</v>
      </c>
      <c r="R1751" s="39">
        <v>0</v>
      </c>
      <c r="S1751" s="40">
        <v>0</v>
      </c>
      <c r="T1751" s="39">
        <v>0</v>
      </c>
      <c r="U1751" s="40">
        <v>0</v>
      </c>
      <c r="V1751" s="40">
        <v>0</v>
      </c>
      <c r="W1751" s="40">
        <v>0</v>
      </c>
      <c r="X1751" s="39">
        <v>0</v>
      </c>
      <c r="Y1751" s="40">
        <v>0</v>
      </c>
      <c r="Z1751" s="39">
        <v>0</v>
      </c>
      <c r="AN1751" s="6">
        <f>L1751-M1751</f>
        <v>0</v>
      </c>
    </row>
    <row r="1752" spans="1:41" ht="60" customHeight="1">
      <c r="A1752" s="129"/>
      <c r="B1752" s="109"/>
      <c r="C1752" s="131"/>
      <c r="D1752" s="154"/>
      <c r="E1752" s="43" t="s">
        <v>21</v>
      </c>
      <c r="F1752" s="39">
        <f t="shared" ref="F1752:F1756" si="618">G1752+I1752+J1752+L1752+Q1752+S1752+U1752+V1752+W1752+Y1752+Z1752</f>
        <v>0</v>
      </c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Y1752" s="44"/>
      <c r="Z1752" s="44"/>
    </row>
    <row r="1753" spans="1:41" ht="120" customHeight="1">
      <c r="A1753" s="129"/>
      <c r="B1753" s="109"/>
      <c r="C1753" s="131"/>
      <c r="D1753" s="154" t="s">
        <v>22</v>
      </c>
      <c r="E1753" s="43" t="s">
        <v>232</v>
      </c>
      <c r="F1753" s="39">
        <f t="shared" si="618"/>
        <v>0</v>
      </c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Y1753" s="44"/>
      <c r="Z1753" s="44"/>
    </row>
    <row r="1754" spans="1:41" ht="30" customHeight="1">
      <c r="A1754" s="129"/>
      <c r="B1754" s="109"/>
      <c r="C1754" s="131"/>
      <c r="D1754" s="154"/>
      <c r="E1754" s="43" t="s">
        <v>24</v>
      </c>
      <c r="F1754" s="39">
        <f t="shared" si="618"/>
        <v>0</v>
      </c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Y1754" s="44"/>
      <c r="Z1754" s="44"/>
    </row>
    <row r="1755" spans="1:41" ht="30" customHeight="1">
      <c r="A1755" s="129"/>
      <c r="B1755" s="109"/>
      <c r="C1755" s="131"/>
      <c r="D1755" s="154"/>
      <c r="E1755" s="43" t="s">
        <v>25</v>
      </c>
      <c r="F1755" s="39">
        <f t="shared" si="618"/>
        <v>0</v>
      </c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Y1755" s="44"/>
      <c r="Z1755" s="44"/>
    </row>
    <row r="1756" spans="1:41" ht="30" customHeight="1">
      <c r="A1756" s="129"/>
      <c r="B1756" s="109"/>
      <c r="C1756" s="131"/>
      <c r="D1756" s="154"/>
      <c r="E1756" s="43" t="s">
        <v>26</v>
      </c>
      <c r="F1756" s="39">
        <f t="shared" si="618"/>
        <v>0</v>
      </c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Y1756" s="44"/>
      <c r="Z1756" s="44"/>
    </row>
    <row r="1757" spans="1:41" ht="30" customHeight="1">
      <c r="A1757" s="129"/>
      <c r="B1757" s="109"/>
      <c r="C1757" s="131"/>
      <c r="D1757" s="182" t="s">
        <v>27</v>
      </c>
      <c r="E1757" s="182"/>
      <c r="F1757" s="39">
        <f>F1751+F1752+F1753+F1754+F1755+F1756</f>
        <v>2000607.25</v>
      </c>
      <c r="G1757" s="39">
        <f t="shared" ref="G1757:Z1757" si="619">G1751+G1752+G1753+G1754+G1755+G1756</f>
        <v>0</v>
      </c>
      <c r="H1757" s="39">
        <f t="shared" si="619"/>
        <v>0</v>
      </c>
      <c r="I1757" s="39">
        <f t="shared" si="619"/>
        <v>0</v>
      </c>
      <c r="J1757" s="39">
        <f t="shared" si="619"/>
        <v>0</v>
      </c>
      <c r="K1757" s="39">
        <f t="shared" si="619"/>
        <v>0</v>
      </c>
      <c r="L1757" s="39">
        <f t="shared" si="619"/>
        <v>2000607.25</v>
      </c>
      <c r="M1757" s="39">
        <f t="shared" si="619"/>
        <v>2000607.25</v>
      </c>
      <c r="N1757" s="39">
        <f t="shared" si="619"/>
        <v>0</v>
      </c>
      <c r="O1757" s="39">
        <f t="shared" si="619"/>
        <v>0</v>
      </c>
      <c r="P1757" s="39">
        <f t="shared" si="619"/>
        <v>0</v>
      </c>
      <c r="Q1757" s="39">
        <f t="shared" si="619"/>
        <v>0</v>
      </c>
      <c r="R1757" s="39">
        <f t="shared" si="619"/>
        <v>0</v>
      </c>
      <c r="S1757" s="39">
        <f t="shared" si="619"/>
        <v>0</v>
      </c>
      <c r="T1757" s="39">
        <f t="shared" si="619"/>
        <v>0</v>
      </c>
      <c r="U1757" s="39">
        <f t="shared" si="619"/>
        <v>0</v>
      </c>
      <c r="V1757" s="39">
        <f t="shared" si="619"/>
        <v>0</v>
      </c>
      <c r="W1757" s="39">
        <f t="shared" si="619"/>
        <v>0</v>
      </c>
      <c r="X1757" s="39">
        <f t="shared" si="619"/>
        <v>0</v>
      </c>
      <c r="Y1757" s="39">
        <f t="shared" si="619"/>
        <v>0</v>
      </c>
      <c r="Z1757" s="39">
        <f t="shared" si="619"/>
        <v>0</v>
      </c>
      <c r="AN1757" s="6">
        <f>L1757-M1757</f>
        <v>0</v>
      </c>
      <c r="AO1757" s="14"/>
    </row>
    <row r="1758" spans="1:41" ht="75" customHeight="1">
      <c r="A1758" s="129"/>
      <c r="B1758" s="109"/>
      <c r="C1758" s="131"/>
      <c r="D1758" s="127" t="s">
        <v>45</v>
      </c>
      <c r="E1758" s="128"/>
      <c r="F1758" s="41">
        <f>ROUND(F1757/C1751,2)</f>
        <v>722.58</v>
      </c>
      <c r="G1758" s="41">
        <f>ROUND(G1757/C1751,2)</f>
        <v>0</v>
      </c>
      <c r="H1758" s="41">
        <f>ROUND(H1757/C1751,2)</f>
        <v>0</v>
      </c>
      <c r="I1758" s="41">
        <f>ROUND(I1757/C1751,2)</f>
        <v>0</v>
      </c>
      <c r="J1758" s="41">
        <f>ROUND(J1757/C1751,2)</f>
        <v>0</v>
      </c>
      <c r="K1758" s="41">
        <f>ROUND(K1757/C1751,2)</f>
        <v>0</v>
      </c>
      <c r="L1758" s="41">
        <f>ROUND(L1757/C1751,2)</f>
        <v>722.58</v>
      </c>
      <c r="M1758" s="41">
        <f>ROUND(M1757/C1751,2)</f>
        <v>722.58</v>
      </c>
      <c r="N1758" s="41">
        <f>ROUND(N1757/C1751,2)</f>
        <v>0</v>
      </c>
      <c r="O1758" s="41">
        <f>ROUND(O1757/C1751,2)</f>
        <v>0</v>
      </c>
      <c r="P1758" s="41">
        <f>ROUND(P1757/C1751,2)</f>
        <v>0</v>
      </c>
      <c r="Q1758" s="41">
        <f>ROUND(Q1757/C1751,2)</f>
        <v>0</v>
      </c>
      <c r="R1758" s="41">
        <f>ROUND(R1757/C1751,2)</f>
        <v>0</v>
      </c>
      <c r="S1758" s="41">
        <f>ROUND(S1757/C1751,2)</f>
        <v>0</v>
      </c>
      <c r="T1758" s="41">
        <f>ROUND(T1757/C1751,2)</f>
        <v>0</v>
      </c>
      <c r="U1758" s="41">
        <f>ROUND(U1757/C1751,2)</f>
        <v>0</v>
      </c>
      <c r="V1758" s="41">
        <f>ROUND(V1757/C1751,2)</f>
        <v>0</v>
      </c>
      <c r="W1758" s="41">
        <f>ROUND(W1757/C1751,2)</f>
        <v>0</v>
      </c>
      <c r="X1758" s="41">
        <f>ROUND(X1757/C1751,2)</f>
        <v>0</v>
      </c>
      <c r="Y1758" s="41">
        <f>ROUND(Y1757/C1751,2)</f>
        <v>0</v>
      </c>
      <c r="Z1758" s="41">
        <f>ROUND(Z1757/C1751,2)</f>
        <v>0</v>
      </c>
      <c r="AC1758" s="8" t="b">
        <v>0</v>
      </c>
      <c r="AD1758" s="8" t="b">
        <v>0</v>
      </c>
      <c r="AE1758" s="8" t="b">
        <v>0</v>
      </c>
      <c r="AF1758" s="8" t="b">
        <v>0</v>
      </c>
      <c r="AG1758" s="8" t="b">
        <v>0</v>
      </c>
      <c r="AH1758" s="8" t="b">
        <v>0</v>
      </c>
      <c r="AI1758" s="8" t="b">
        <v>0</v>
      </c>
      <c r="AJ1758" s="8" t="b">
        <v>0</v>
      </c>
      <c r="AK1758" s="8" t="b">
        <v>0</v>
      </c>
      <c r="AL1758" s="8" t="b">
        <v>0</v>
      </c>
    </row>
    <row r="1759" spans="1:41" ht="90" customHeight="1">
      <c r="A1759" s="129"/>
      <c r="B1759" s="109"/>
      <c r="C1759" s="131"/>
      <c r="D1759" s="127" t="s">
        <v>46</v>
      </c>
      <c r="E1759" s="128"/>
      <c r="F1759" s="39" t="s">
        <v>28</v>
      </c>
      <c r="G1759" s="42">
        <f>IF(AC1759=FALSE,0,AC1759)</f>
        <v>0</v>
      </c>
      <c r="H1759" s="42" t="s">
        <v>28</v>
      </c>
      <c r="I1759" s="42">
        <f>IF(AD1759=FALSE,0,AD1759)</f>
        <v>0</v>
      </c>
      <c r="J1759" s="42">
        <f>IF(AE1759=FALSE,0,AE1759)</f>
        <v>0</v>
      </c>
      <c r="K1759" s="42" t="s">
        <v>28</v>
      </c>
      <c r="L1759" s="42">
        <f>IF(AF1759=FALSE,0,AF1759)</f>
        <v>722.58</v>
      </c>
      <c r="M1759" s="42" t="s">
        <v>28</v>
      </c>
      <c r="N1759" s="42" t="s">
        <v>28</v>
      </c>
      <c r="O1759" s="42" t="s">
        <v>28</v>
      </c>
      <c r="P1759" s="42" t="s">
        <v>28</v>
      </c>
      <c r="Q1759" s="42">
        <f>IF(AG1759=FALSE,0,AG1759)</f>
        <v>0</v>
      </c>
      <c r="R1759" s="42" t="s">
        <v>28</v>
      </c>
      <c r="S1759" s="42">
        <f>IF(AH1759=FALSE,0,AH1759)</f>
        <v>0</v>
      </c>
      <c r="T1759" s="42" t="s">
        <v>28</v>
      </c>
      <c r="U1759" s="42">
        <f>IF(AI1759=FALSE,0,AI1759)</f>
        <v>0</v>
      </c>
      <c r="V1759" s="42">
        <f>IF(AJ1759=FALSE,0,AJ1759)</f>
        <v>0</v>
      </c>
      <c r="W1759" s="42">
        <f>IF(AK1759=FALSE,0,AK1759)</f>
        <v>0</v>
      </c>
      <c r="X1759" s="42" t="s">
        <v>28</v>
      </c>
      <c r="Y1759" s="42">
        <f>IF(AL1759=FALSE,0,AL1759)</f>
        <v>0</v>
      </c>
      <c r="Z1759" s="42" t="s">
        <v>28</v>
      </c>
      <c r="AC1759" s="8" t="b">
        <v>0</v>
      </c>
      <c r="AD1759" s="8" t="b">
        <v>0</v>
      </c>
      <c r="AE1759" s="8" t="b">
        <v>0</v>
      </c>
      <c r="AF1759" s="8">
        <v>722.58</v>
      </c>
      <c r="AG1759" s="8" t="b">
        <v>0</v>
      </c>
      <c r="AH1759" s="8" t="b">
        <v>0</v>
      </c>
      <c r="AI1759" s="8" t="b">
        <v>0</v>
      </c>
      <c r="AJ1759" s="8" t="b">
        <v>0</v>
      </c>
      <c r="AK1759" s="8" t="b">
        <v>0</v>
      </c>
      <c r="AL1759" s="8" t="b">
        <v>0</v>
      </c>
    </row>
    <row r="1760" spans="1:41" ht="30" customHeight="1">
      <c r="A1760" s="194" t="s">
        <v>30</v>
      </c>
      <c r="B1760" s="145" t="s">
        <v>312</v>
      </c>
      <c r="C1760" s="196">
        <v>3935.1</v>
      </c>
      <c r="D1760" s="171" t="s">
        <v>19</v>
      </c>
      <c r="E1760" s="38" t="s">
        <v>20</v>
      </c>
      <c r="F1760" s="39">
        <f>G1760+I1760+J1760+L1760+Q1760+S1760+U1760+V1760+W1760+Y1760+Z1760</f>
        <v>2843424.56</v>
      </c>
      <c r="G1760" s="40">
        <v>0</v>
      </c>
      <c r="H1760" s="39">
        <v>0</v>
      </c>
      <c r="I1760" s="40">
        <v>0</v>
      </c>
      <c r="J1760" s="40">
        <v>0</v>
      </c>
      <c r="K1760" s="39">
        <v>0</v>
      </c>
      <c r="L1760" s="40">
        <v>2843424.56</v>
      </c>
      <c r="M1760" s="39">
        <v>2843424.56</v>
      </c>
      <c r="N1760" s="39">
        <v>0</v>
      </c>
      <c r="O1760" s="39">
        <v>0</v>
      </c>
      <c r="P1760" s="39">
        <v>0</v>
      </c>
      <c r="Q1760" s="40">
        <v>0</v>
      </c>
      <c r="R1760" s="39">
        <v>0</v>
      </c>
      <c r="S1760" s="40">
        <v>0</v>
      </c>
      <c r="T1760" s="39">
        <v>0</v>
      </c>
      <c r="U1760" s="40">
        <v>0</v>
      </c>
      <c r="V1760" s="40">
        <v>0</v>
      </c>
      <c r="W1760" s="40">
        <v>0</v>
      </c>
      <c r="X1760" s="39">
        <v>0</v>
      </c>
      <c r="Y1760" s="40">
        <v>0</v>
      </c>
      <c r="Z1760" s="39">
        <v>0</v>
      </c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</row>
    <row r="1761" spans="1:41" ht="60" customHeight="1">
      <c r="A1761" s="195"/>
      <c r="B1761" s="146"/>
      <c r="C1761" s="197"/>
      <c r="D1761" s="171"/>
      <c r="E1761" s="38" t="s">
        <v>21</v>
      </c>
      <c r="F1761" s="39">
        <f t="shared" ref="F1761:F1765" si="620">G1761+I1761+J1761+L1761+Q1761+S1761+U1761+V1761+W1761+Y1761+Z1761</f>
        <v>0</v>
      </c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  <c r="X1761" s="42"/>
      <c r="Y1761" s="42"/>
      <c r="Z1761" s="42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</row>
    <row r="1762" spans="1:41" ht="105" customHeight="1">
      <c r="A1762" s="195"/>
      <c r="B1762" s="146"/>
      <c r="C1762" s="197"/>
      <c r="D1762" s="171" t="s">
        <v>22</v>
      </c>
      <c r="E1762" s="38" t="s">
        <v>232</v>
      </c>
      <c r="F1762" s="39">
        <f t="shared" si="620"/>
        <v>0</v>
      </c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  <c r="X1762" s="42"/>
      <c r="Y1762" s="42"/>
      <c r="Z1762" s="42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</row>
    <row r="1763" spans="1:41" ht="15" customHeight="1">
      <c r="A1763" s="195"/>
      <c r="B1763" s="146"/>
      <c r="C1763" s="197"/>
      <c r="D1763" s="171"/>
      <c r="E1763" s="38" t="s">
        <v>24</v>
      </c>
      <c r="F1763" s="39">
        <f t="shared" si="620"/>
        <v>0</v>
      </c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  <c r="X1763" s="42"/>
      <c r="Y1763" s="42"/>
      <c r="Z1763" s="42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</row>
    <row r="1764" spans="1:41" ht="15" customHeight="1">
      <c r="A1764" s="195"/>
      <c r="B1764" s="146"/>
      <c r="C1764" s="197"/>
      <c r="D1764" s="171"/>
      <c r="E1764" s="38" t="s">
        <v>25</v>
      </c>
      <c r="F1764" s="39">
        <f t="shared" si="620"/>
        <v>0</v>
      </c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  <c r="X1764" s="42"/>
      <c r="Y1764" s="42"/>
      <c r="Z1764" s="42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</row>
    <row r="1765" spans="1:41" ht="15" customHeight="1">
      <c r="A1765" s="195"/>
      <c r="B1765" s="146"/>
      <c r="C1765" s="197"/>
      <c r="D1765" s="171"/>
      <c r="E1765" s="38" t="s">
        <v>26</v>
      </c>
      <c r="F1765" s="39">
        <f t="shared" si="620"/>
        <v>0</v>
      </c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  <c r="X1765" s="42"/>
      <c r="Y1765" s="42"/>
      <c r="Z1765" s="42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</row>
    <row r="1766" spans="1:41" ht="15" customHeight="1">
      <c r="A1766" s="195"/>
      <c r="B1766" s="146"/>
      <c r="C1766" s="197"/>
      <c r="D1766" s="172" t="s">
        <v>27</v>
      </c>
      <c r="E1766" s="128"/>
      <c r="F1766" s="39">
        <f>F1760+F1761+F1762+F1763+F1764+F1765</f>
        <v>2843424.56</v>
      </c>
      <c r="G1766" s="39">
        <f t="shared" ref="G1766:Z1766" si="621">G1760+G1761+G1762+G1763+G1764+G1765</f>
        <v>0</v>
      </c>
      <c r="H1766" s="39">
        <f t="shared" si="621"/>
        <v>0</v>
      </c>
      <c r="I1766" s="39">
        <f t="shared" si="621"/>
        <v>0</v>
      </c>
      <c r="J1766" s="39">
        <f t="shared" si="621"/>
        <v>0</v>
      </c>
      <c r="K1766" s="39">
        <f t="shared" si="621"/>
        <v>0</v>
      </c>
      <c r="L1766" s="39">
        <f t="shared" si="621"/>
        <v>2843424.56</v>
      </c>
      <c r="M1766" s="39">
        <f t="shared" si="621"/>
        <v>2843424.56</v>
      </c>
      <c r="N1766" s="39">
        <f t="shared" si="621"/>
        <v>0</v>
      </c>
      <c r="O1766" s="39">
        <f t="shared" si="621"/>
        <v>0</v>
      </c>
      <c r="P1766" s="39">
        <f t="shared" si="621"/>
        <v>0</v>
      </c>
      <c r="Q1766" s="39">
        <f t="shared" si="621"/>
        <v>0</v>
      </c>
      <c r="R1766" s="39">
        <f t="shared" si="621"/>
        <v>0</v>
      </c>
      <c r="S1766" s="39">
        <f t="shared" si="621"/>
        <v>0</v>
      </c>
      <c r="T1766" s="39">
        <f t="shared" si="621"/>
        <v>0</v>
      </c>
      <c r="U1766" s="39">
        <f t="shared" si="621"/>
        <v>0</v>
      </c>
      <c r="V1766" s="39">
        <f t="shared" si="621"/>
        <v>0</v>
      </c>
      <c r="W1766" s="39">
        <f t="shared" si="621"/>
        <v>0</v>
      </c>
      <c r="X1766" s="39">
        <f t="shared" si="621"/>
        <v>0</v>
      </c>
      <c r="Y1766" s="39">
        <f t="shared" si="621"/>
        <v>0</v>
      </c>
      <c r="Z1766" s="39">
        <f t="shared" si="621"/>
        <v>0</v>
      </c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O1766" s="14"/>
    </row>
    <row r="1767" spans="1:41" ht="15" customHeight="1">
      <c r="A1767" s="195"/>
      <c r="B1767" s="146"/>
      <c r="C1767" s="197"/>
      <c r="D1767" s="172" t="s">
        <v>45</v>
      </c>
      <c r="E1767" s="128"/>
      <c r="F1767" s="39">
        <f>ROUND(F1766/C1760,2)</f>
        <v>722.58</v>
      </c>
      <c r="G1767" s="42">
        <f>ROUND(G1766/C1760,2)</f>
        <v>0</v>
      </c>
      <c r="H1767" s="42">
        <f>ROUND(H1766/C1760,2)</f>
        <v>0</v>
      </c>
      <c r="I1767" s="42">
        <f>ROUND(I1766/C1760,2)</f>
        <v>0</v>
      </c>
      <c r="J1767" s="42">
        <f>ROUND(J1766/C1760,2)</f>
        <v>0</v>
      </c>
      <c r="K1767" s="42">
        <f>ROUND(K1766/C1760,2)</f>
        <v>0</v>
      </c>
      <c r="L1767" s="42">
        <f>ROUND(L1766/C1760,2)</f>
        <v>722.58</v>
      </c>
      <c r="M1767" s="42">
        <f>ROUND(M1766/C1760,2)</f>
        <v>722.58</v>
      </c>
      <c r="N1767" s="42">
        <f>ROUND(N1766/C1760,2)</f>
        <v>0</v>
      </c>
      <c r="O1767" s="42">
        <f>ROUND(O1766/C1760,2)</f>
        <v>0</v>
      </c>
      <c r="P1767" s="42">
        <f>ROUND(P1766/C1760,2)</f>
        <v>0</v>
      </c>
      <c r="Q1767" s="42">
        <f>ROUND(Q1766/C1760,2)</f>
        <v>0</v>
      </c>
      <c r="R1767" s="42">
        <f>ROUND(R1766/C1760,2)</f>
        <v>0</v>
      </c>
      <c r="S1767" s="42">
        <f>ROUND(S1766/C1760,2)</f>
        <v>0</v>
      </c>
      <c r="T1767" s="42">
        <f>ROUND(T1766/C1760,2)</f>
        <v>0</v>
      </c>
      <c r="U1767" s="42">
        <f>ROUND(U1766/C1760,2)</f>
        <v>0</v>
      </c>
      <c r="V1767" s="42">
        <f>ROUND(V1766/C1760,2)</f>
        <v>0</v>
      </c>
      <c r="W1767" s="42">
        <f>ROUND(W1766/C1760,2)</f>
        <v>0</v>
      </c>
      <c r="X1767" s="42">
        <f>ROUND(X1766/C1760,2)</f>
        <v>0</v>
      </c>
      <c r="Y1767" s="42">
        <f>ROUND(Y1766/C1760,2)</f>
        <v>0</v>
      </c>
      <c r="Z1767" s="42">
        <f>ROUND(Z1766/C1760,2)</f>
        <v>0</v>
      </c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</row>
    <row r="1768" spans="1:41" ht="15" customHeight="1">
      <c r="A1768" s="173"/>
      <c r="B1768" s="147"/>
      <c r="C1768" s="175"/>
      <c r="D1768" s="172" t="s">
        <v>46</v>
      </c>
      <c r="E1768" s="128"/>
      <c r="F1768" s="39" t="s">
        <v>28</v>
      </c>
      <c r="G1768" s="42">
        <f>IF(AC1768=FALSE,0,AC1768)</f>
        <v>0</v>
      </c>
      <c r="H1768" s="42" t="s">
        <v>28</v>
      </c>
      <c r="I1768" s="42">
        <f>IF(AD1768=FALSE,0,AD1768)</f>
        <v>0</v>
      </c>
      <c r="J1768" s="42">
        <f>IF(AE1768=FALSE,0,AE1768)</f>
        <v>0</v>
      </c>
      <c r="K1768" s="42" t="s">
        <v>28</v>
      </c>
      <c r="L1768" s="42">
        <f>IF(AF1768=FALSE,0,AF1768)</f>
        <v>0</v>
      </c>
      <c r="M1768" s="42" t="s">
        <v>28</v>
      </c>
      <c r="N1768" s="42" t="s">
        <v>28</v>
      </c>
      <c r="O1768" s="42" t="s">
        <v>28</v>
      </c>
      <c r="P1768" s="42" t="s">
        <v>28</v>
      </c>
      <c r="Q1768" s="42">
        <f>IF(AG1768=FALSE,0,AG1768)</f>
        <v>0</v>
      </c>
      <c r="R1768" s="42" t="s">
        <v>28</v>
      </c>
      <c r="S1768" s="42">
        <f>IF(AH1768=FALSE,0,AH1768)</f>
        <v>0</v>
      </c>
      <c r="T1768" s="42" t="s">
        <v>28</v>
      </c>
      <c r="U1768" s="42">
        <f>IF(AI1768=FALSE,0,AI1768)</f>
        <v>0</v>
      </c>
      <c r="V1768" s="42">
        <f>IF(AJ1768=FALSE,0,AJ1768)</f>
        <v>0</v>
      </c>
      <c r="W1768" s="42">
        <f>IF(AK1768=FALSE,0,AK1768)</f>
        <v>0</v>
      </c>
      <c r="X1768" s="42" t="s">
        <v>28</v>
      </c>
      <c r="Y1768" s="42">
        <f>IF(AL1768=FALSE,0,AL1768)</f>
        <v>0</v>
      </c>
      <c r="Z1768" s="42" t="s">
        <v>28</v>
      </c>
      <c r="AC1768" s="8" t="b">
        <v>0</v>
      </c>
      <c r="AD1768" s="8" t="b">
        <v>0</v>
      </c>
      <c r="AE1768" s="8" t="b">
        <v>0</v>
      </c>
      <c r="AF1768" s="8" t="b">
        <v>0</v>
      </c>
      <c r="AG1768" s="8" t="b">
        <v>0</v>
      </c>
      <c r="AH1768" s="8" t="b">
        <v>0</v>
      </c>
      <c r="AI1768" s="8" t="b">
        <v>0</v>
      </c>
      <c r="AJ1768" s="8" t="b">
        <v>0</v>
      </c>
      <c r="AK1768" s="8" t="b">
        <v>0</v>
      </c>
      <c r="AL1768" s="8" t="b">
        <v>0</v>
      </c>
    </row>
    <row r="1769" spans="1:41" ht="30" customHeight="1">
      <c r="A1769" s="199"/>
      <c r="B1769" s="109" t="s">
        <v>394</v>
      </c>
      <c r="C1769" s="131">
        <f>C1751+C1760</f>
        <v>6703.7999999999993</v>
      </c>
      <c r="D1769" s="154" t="s">
        <v>19</v>
      </c>
      <c r="E1769" s="43" t="s">
        <v>20</v>
      </c>
      <c r="F1769" s="39">
        <f>F1751+F1760</f>
        <v>4844031.8100000005</v>
      </c>
      <c r="G1769" s="39">
        <f t="shared" ref="G1769:Z1769" si="622">G1751+G1760</f>
        <v>0</v>
      </c>
      <c r="H1769" s="39">
        <f t="shared" si="622"/>
        <v>0</v>
      </c>
      <c r="I1769" s="39">
        <f t="shared" si="622"/>
        <v>0</v>
      </c>
      <c r="J1769" s="39">
        <f t="shared" si="622"/>
        <v>0</v>
      </c>
      <c r="K1769" s="39">
        <f t="shared" si="622"/>
        <v>0</v>
      </c>
      <c r="L1769" s="39">
        <f t="shared" si="622"/>
        <v>4844031.8100000005</v>
      </c>
      <c r="M1769" s="39">
        <f t="shared" si="622"/>
        <v>4844031.8100000005</v>
      </c>
      <c r="N1769" s="39">
        <f t="shared" si="622"/>
        <v>0</v>
      </c>
      <c r="O1769" s="39">
        <f t="shared" si="622"/>
        <v>0</v>
      </c>
      <c r="P1769" s="39">
        <f t="shared" si="622"/>
        <v>0</v>
      </c>
      <c r="Q1769" s="39">
        <f t="shared" si="622"/>
        <v>0</v>
      </c>
      <c r="R1769" s="39">
        <f t="shared" si="622"/>
        <v>0</v>
      </c>
      <c r="S1769" s="39">
        <f t="shared" si="622"/>
        <v>0</v>
      </c>
      <c r="T1769" s="39">
        <f t="shared" si="622"/>
        <v>0</v>
      </c>
      <c r="U1769" s="39">
        <f t="shared" si="622"/>
        <v>0</v>
      </c>
      <c r="V1769" s="39">
        <f t="shared" si="622"/>
        <v>0</v>
      </c>
      <c r="W1769" s="39">
        <f t="shared" si="622"/>
        <v>0</v>
      </c>
      <c r="X1769" s="39">
        <f t="shared" si="622"/>
        <v>0</v>
      </c>
      <c r="Y1769" s="39">
        <f t="shared" si="622"/>
        <v>0</v>
      </c>
      <c r="Z1769" s="39">
        <f t="shared" si="622"/>
        <v>0</v>
      </c>
      <c r="AN1769" s="6">
        <f>L1769-M1769</f>
        <v>0</v>
      </c>
    </row>
    <row r="1770" spans="1:41" ht="60" customHeight="1">
      <c r="A1770" s="199"/>
      <c r="B1770" s="109"/>
      <c r="C1770" s="131"/>
      <c r="D1770" s="154"/>
      <c r="E1770" s="43" t="s">
        <v>21</v>
      </c>
      <c r="F1770" s="39">
        <f t="shared" ref="F1770:F1774" si="623">G1770+I1770+J1770+L1770+Q1770+S1770+U1770+V1770+W1770+Y1770+Z1770</f>
        <v>0</v>
      </c>
      <c r="G1770" s="44">
        <f t="shared" ref="G1770:Z1770" si="624">G1752</f>
        <v>0</v>
      </c>
      <c r="H1770" s="44">
        <f t="shared" si="624"/>
        <v>0</v>
      </c>
      <c r="I1770" s="44">
        <f t="shared" si="624"/>
        <v>0</v>
      </c>
      <c r="J1770" s="44">
        <f t="shared" si="624"/>
        <v>0</v>
      </c>
      <c r="K1770" s="44">
        <f t="shared" si="624"/>
        <v>0</v>
      </c>
      <c r="L1770" s="44">
        <f t="shared" si="624"/>
        <v>0</v>
      </c>
      <c r="M1770" s="44">
        <f t="shared" si="624"/>
        <v>0</v>
      </c>
      <c r="N1770" s="44">
        <f t="shared" si="624"/>
        <v>0</v>
      </c>
      <c r="O1770" s="44">
        <f t="shared" si="624"/>
        <v>0</v>
      </c>
      <c r="P1770" s="44">
        <f t="shared" si="624"/>
        <v>0</v>
      </c>
      <c r="Q1770" s="44">
        <f t="shared" si="624"/>
        <v>0</v>
      </c>
      <c r="R1770" s="44">
        <f t="shared" si="624"/>
        <v>0</v>
      </c>
      <c r="S1770" s="44">
        <f t="shared" si="624"/>
        <v>0</v>
      </c>
      <c r="T1770" s="44">
        <f t="shared" si="624"/>
        <v>0</v>
      </c>
      <c r="U1770" s="44">
        <f t="shared" si="624"/>
        <v>0</v>
      </c>
      <c r="V1770" s="44">
        <f t="shared" si="624"/>
        <v>0</v>
      </c>
      <c r="W1770" s="44">
        <f t="shared" si="624"/>
        <v>0</v>
      </c>
      <c r="X1770" s="44">
        <f t="shared" si="624"/>
        <v>0</v>
      </c>
      <c r="Y1770" s="44">
        <f t="shared" si="624"/>
        <v>0</v>
      </c>
      <c r="Z1770" s="44">
        <f t="shared" si="624"/>
        <v>0</v>
      </c>
    </row>
    <row r="1771" spans="1:41" ht="120" customHeight="1">
      <c r="A1771" s="199"/>
      <c r="B1771" s="109"/>
      <c r="C1771" s="131"/>
      <c r="D1771" s="154" t="s">
        <v>22</v>
      </c>
      <c r="E1771" s="43" t="s">
        <v>232</v>
      </c>
      <c r="F1771" s="39">
        <f t="shared" si="623"/>
        <v>0</v>
      </c>
      <c r="G1771" s="44">
        <f t="shared" ref="G1771:Z1771" si="625">G1753</f>
        <v>0</v>
      </c>
      <c r="H1771" s="44">
        <f t="shared" si="625"/>
        <v>0</v>
      </c>
      <c r="I1771" s="44">
        <f t="shared" si="625"/>
        <v>0</v>
      </c>
      <c r="J1771" s="44">
        <f t="shared" si="625"/>
        <v>0</v>
      </c>
      <c r="K1771" s="44">
        <f t="shared" si="625"/>
        <v>0</v>
      </c>
      <c r="L1771" s="44">
        <f t="shared" si="625"/>
        <v>0</v>
      </c>
      <c r="M1771" s="44">
        <f t="shared" si="625"/>
        <v>0</v>
      </c>
      <c r="N1771" s="44">
        <f t="shared" si="625"/>
        <v>0</v>
      </c>
      <c r="O1771" s="44">
        <f t="shared" si="625"/>
        <v>0</v>
      </c>
      <c r="P1771" s="44">
        <f t="shared" si="625"/>
        <v>0</v>
      </c>
      <c r="Q1771" s="44">
        <f t="shared" si="625"/>
        <v>0</v>
      </c>
      <c r="R1771" s="44">
        <f t="shared" si="625"/>
        <v>0</v>
      </c>
      <c r="S1771" s="44">
        <f t="shared" si="625"/>
        <v>0</v>
      </c>
      <c r="T1771" s="44">
        <f t="shared" si="625"/>
        <v>0</v>
      </c>
      <c r="U1771" s="44">
        <f t="shared" si="625"/>
        <v>0</v>
      </c>
      <c r="V1771" s="44">
        <f t="shared" si="625"/>
        <v>0</v>
      </c>
      <c r="W1771" s="44">
        <f t="shared" si="625"/>
        <v>0</v>
      </c>
      <c r="X1771" s="44">
        <f t="shared" si="625"/>
        <v>0</v>
      </c>
      <c r="Y1771" s="44">
        <f t="shared" si="625"/>
        <v>0</v>
      </c>
      <c r="Z1771" s="44">
        <f t="shared" si="625"/>
        <v>0</v>
      </c>
    </row>
    <row r="1772" spans="1:41" ht="30" customHeight="1">
      <c r="A1772" s="199"/>
      <c r="B1772" s="109"/>
      <c r="C1772" s="131"/>
      <c r="D1772" s="154"/>
      <c r="E1772" s="43" t="s">
        <v>24</v>
      </c>
      <c r="F1772" s="39">
        <f t="shared" si="623"/>
        <v>0</v>
      </c>
      <c r="G1772" s="44">
        <f t="shared" ref="G1772:Z1772" si="626">G1754</f>
        <v>0</v>
      </c>
      <c r="H1772" s="44">
        <f t="shared" si="626"/>
        <v>0</v>
      </c>
      <c r="I1772" s="44">
        <f t="shared" si="626"/>
        <v>0</v>
      </c>
      <c r="J1772" s="44">
        <f t="shared" si="626"/>
        <v>0</v>
      </c>
      <c r="K1772" s="44">
        <f t="shared" si="626"/>
        <v>0</v>
      </c>
      <c r="L1772" s="44">
        <f t="shared" si="626"/>
        <v>0</v>
      </c>
      <c r="M1772" s="44">
        <f t="shared" si="626"/>
        <v>0</v>
      </c>
      <c r="N1772" s="44">
        <f t="shared" si="626"/>
        <v>0</v>
      </c>
      <c r="O1772" s="44">
        <f t="shared" si="626"/>
        <v>0</v>
      </c>
      <c r="P1772" s="44">
        <f t="shared" si="626"/>
        <v>0</v>
      </c>
      <c r="Q1772" s="44">
        <f t="shared" si="626"/>
        <v>0</v>
      </c>
      <c r="R1772" s="44">
        <f t="shared" si="626"/>
        <v>0</v>
      </c>
      <c r="S1772" s="44">
        <f t="shared" si="626"/>
        <v>0</v>
      </c>
      <c r="T1772" s="44">
        <f t="shared" si="626"/>
        <v>0</v>
      </c>
      <c r="U1772" s="44">
        <f t="shared" si="626"/>
        <v>0</v>
      </c>
      <c r="V1772" s="44">
        <f t="shared" si="626"/>
        <v>0</v>
      </c>
      <c r="W1772" s="44">
        <f t="shared" si="626"/>
        <v>0</v>
      </c>
      <c r="X1772" s="44">
        <f t="shared" si="626"/>
        <v>0</v>
      </c>
      <c r="Y1772" s="44">
        <f t="shared" si="626"/>
        <v>0</v>
      </c>
      <c r="Z1772" s="44">
        <f t="shared" si="626"/>
        <v>0</v>
      </c>
    </row>
    <row r="1773" spans="1:41" ht="30" customHeight="1">
      <c r="A1773" s="199"/>
      <c r="B1773" s="109"/>
      <c r="C1773" s="131"/>
      <c r="D1773" s="154"/>
      <c r="E1773" s="43" t="s">
        <v>25</v>
      </c>
      <c r="F1773" s="39">
        <f t="shared" si="623"/>
        <v>0</v>
      </c>
      <c r="G1773" s="44">
        <f t="shared" ref="G1773:Z1773" si="627">G1755</f>
        <v>0</v>
      </c>
      <c r="H1773" s="44">
        <f t="shared" si="627"/>
        <v>0</v>
      </c>
      <c r="I1773" s="44">
        <f t="shared" si="627"/>
        <v>0</v>
      </c>
      <c r="J1773" s="44">
        <f t="shared" si="627"/>
        <v>0</v>
      </c>
      <c r="K1773" s="44">
        <f t="shared" si="627"/>
        <v>0</v>
      </c>
      <c r="L1773" s="44">
        <f t="shared" si="627"/>
        <v>0</v>
      </c>
      <c r="M1773" s="44">
        <f t="shared" si="627"/>
        <v>0</v>
      </c>
      <c r="N1773" s="44">
        <f t="shared" si="627"/>
        <v>0</v>
      </c>
      <c r="O1773" s="44">
        <f t="shared" si="627"/>
        <v>0</v>
      </c>
      <c r="P1773" s="44">
        <f t="shared" si="627"/>
        <v>0</v>
      </c>
      <c r="Q1773" s="44">
        <f t="shared" si="627"/>
        <v>0</v>
      </c>
      <c r="R1773" s="44">
        <f t="shared" si="627"/>
        <v>0</v>
      </c>
      <c r="S1773" s="44">
        <f t="shared" si="627"/>
        <v>0</v>
      </c>
      <c r="T1773" s="44">
        <f t="shared" si="627"/>
        <v>0</v>
      </c>
      <c r="U1773" s="44">
        <f t="shared" si="627"/>
        <v>0</v>
      </c>
      <c r="V1773" s="44">
        <f t="shared" si="627"/>
        <v>0</v>
      </c>
      <c r="W1773" s="44">
        <f t="shared" si="627"/>
        <v>0</v>
      </c>
      <c r="X1773" s="44">
        <f t="shared" si="627"/>
        <v>0</v>
      </c>
      <c r="Y1773" s="44">
        <f t="shared" si="627"/>
        <v>0</v>
      </c>
      <c r="Z1773" s="44">
        <f t="shared" si="627"/>
        <v>0</v>
      </c>
    </row>
    <row r="1774" spans="1:41" ht="30" customHeight="1">
      <c r="A1774" s="199"/>
      <c r="B1774" s="109"/>
      <c r="C1774" s="131"/>
      <c r="D1774" s="154"/>
      <c r="E1774" s="43" t="s">
        <v>26</v>
      </c>
      <c r="F1774" s="39">
        <f t="shared" si="623"/>
        <v>0</v>
      </c>
      <c r="G1774" s="44">
        <f t="shared" ref="G1774:Z1774" si="628">G1756</f>
        <v>0</v>
      </c>
      <c r="H1774" s="44">
        <f t="shared" si="628"/>
        <v>0</v>
      </c>
      <c r="I1774" s="44">
        <f t="shared" si="628"/>
        <v>0</v>
      </c>
      <c r="J1774" s="44">
        <f t="shared" si="628"/>
        <v>0</v>
      </c>
      <c r="K1774" s="44">
        <f t="shared" si="628"/>
        <v>0</v>
      </c>
      <c r="L1774" s="44">
        <f t="shared" si="628"/>
        <v>0</v>
      </c>
      <c r="M1774" s="44">
        <f t="shared" si="628"/>
        <v>0</v>
      </c>
      <c r="N1774" s="44">
        <f t="shared" si="628"/>
        <v>0</v>
      </c>
      <c r="O1774" s="44">
        <f t="shared" si="628"/>
        <v>0</v>
      </c>
      <c r="P1774" s="44">
        <f t="shared" si="628"/>
        <v>0</v>
      </c>
      <c r="Q1774" s="44">
        <f t="shared" si="628"/>
        <v>0</v>
      </c>
      <c r="R1774" s="44">
        <f t="shared" si="628"/>
        <v>0</v>
      </c>
      <c r="S1774" s="44">
        <f t="shared" si="628"/>
        <v>0</v>
      </c>
      <c r="T1774" s="44">
        <f t="shared" si="628"/>
        <v>0</v>
      </c>
      <c r="U1774" s="44">
        <f t="shared" si="628"/>
        <v>0</v>
      </c>
      <c r="V1774" s="44">
        <f t="shared" si="628"/>
        <v>0</v>
      </c>
      <c r="W1774" s="44">
        <f t="shared" si="628"/>
        <v>0</v>
      </c>
      <c r="X1774" s="44">
        <f t="shared" si="628"/>
        <v>0</v>
      </c>
      <c r="Y1774" s="44">
        <f t="shared" si="628"/>
        <v>0</v>
      </c>
      <c r="Z1774" s="44">
        <f t="shared" si="628"/>
        <v>0</v>
      </c>
    </row>
    <row r="1775" spans="1:41" ht="30" customHeight="1">
      <c r="A1775" s="199"/>
      <c r="B1775" s="109"/>
      <c r="C1775" s="131"/>
      <c r="D1775" s="182" t="s">
        <v>27</v>
      </c>
      <c r="E1775" s="182"/>
      <c r="F1775" s="39">
        <f>F1769+F1770+F1771+F1772+F1773+F1774</f>
        <v>4844031.8100000005</v>
      </c>
      <c r="G1775" s="39">
        <f t="shared" ref="G1775:Z1775" si="629">G1769+G1770+G1771+G1772+G1773+G1774</f>
        <v>0</v>
      </c>
      <c r="H1775" s="39">
        <f t="shared" si="629"/>
        <v>0</v>
      </c>
      <c r="I1775" s="39">
        <f t="shared" si="629"/>
        <v>0</v>
      </c>
      <c r="J1775" s="39">
        <f t="shared" si="629"/>
        <v>0</v>
      </c>
      <c r="K1775" s="39">
        <f t="shared" si="629"/>
        <v>0</v>
      </c>
      <c r="L1775" s="39">
        <f t="shared" si="629"/>
        <v>4844031.8100000005</v>
      </c>
      <c r="M1775" s="39">
        <f t="shared" si="629"/>
        <v>4844031.8100000005</v>
      </c>
      <c r="N1775" s="39">
        <f t="shared" si="629"/>
        <v>0</v>
      </c>
      <c r="O1775" s="39">
        <f t="shared" si="629"/>
        <v>0</v>
      </c>
      <c r="P1775" s="39">
        <f t="shared" si="629"/>
        <v>0</v>
      </c>
      <c r="Q1775" s="39">
        <f t="shared" si="629"/>
        <v>0</v>
      </c>
      <c r="R1775" s="39">
        <f t="shared" si="629"/>
        <v>0</v>
      </c>
      <c r="S1775" s="39">
        <f t="shared" si="629"/>
        <v>0</v>
      </c>
      <c r="T1775" s="39">
        <f t="shared" si="629"/>
        <v>0</v>
      </c>
      <c r="U1775" s="39">
        <f t="shared" si="629"/>
        <v>0</v>
      </c>
      <c r="V1775" s="39">
        <f t="shared" si="629"/>
        <v>0</v>
      </c>
      <c r="W1775" s="39">
        <f t="shared" si="629"/>
        <v>0</v>
      </c>
      <c r="X1775" s="39">
        <f t="shared" si="629"/>
        <v>0</v>
      </c>
      <c r="Y1775" s="39">
        <f t="shared" si="629"/>
        <v>0</v>
      </c>
      <c r="Z1775" s="39">
        <f t="shared" si="629"/>
        <v>0</v>
      </c>
      <c r="AN1775" s="6">
        <f>L1775-M1775</f>
        <v>0</v>
      </c>
      <c r="AO1775" s="14"/>
    </row>
    <row r="1776" spans="1:41" ht="75" customHeight="1">
      <c r="A1776" s="199"/>
      <c r="B1776" s="109"/>
      <c r="C1776" s="131"/>
      <c r="D1776" s="127" t="s">
        <v>45</v>
      </c>
      <c r="E1776" s="128"/>
      <c r="F1776" s="41">
        <f>ROUND(F1775/C1769,2)</f>
        <v>722.58</v>
      </c>
      <c r="G1776" s="41">
        <f>ROUND(G1775/C1769,2)</f>
        <v>0</v>
      </c>
      <c r="H1776" s="41">
        <f>ROUND(H1775/C1769,2)</f>
        <v>0</v>
      </c>
      <c r="I1776" s="41">
        <f>ROUND(I1775/C1769,2)</f>
        <v>0</v>
      </c>
      <c r="J1776" s="41">
        <f>ROUND(J1775/C1769,2)</f>
        <v>0</v>
      </c>
      <c r="K1776" s="41">
        <f>ROUND(K1775/C1769,2)</f>
        <v>0</v>
      </c>
      <c r="L1776" s="41">
        <f>ROUND(L1775/C1769,2)</f>
        <v>722.58</v>
      </c>
      <c r="M1776" s="41">
        <f>ROUND(M1775/C1769,2)</f>
        <v>722.58</v>
      </c>
      <c r="N1776" s="41">
        <f>ROUND(N1775/C1769,2)</f>
        <v>0</v>
      </c>
      <c r="O1776" s="41">
        <f>ROUND(O1775/C1769,2)</f>
        <v>0</v>
      </c>
      <c r="P1776" s="41">
        <f>ROUND(P1775/C1769,2)</f>
        <v>0</v>
      </c>
      <c r="Q1776" s="41">
        <f>ROUND(Q1775/C1769,2)</f>
        <v>0</v>
      </c>
      <c r="R1776" s="41">
        <f>ROUND(R1775/C1769,2)</f>
        <v>0</v>
      </c>
      <c r="S1776" s="41">
        <f>ROUND(S1775/C1769,2)</f>
        <v>0</v>
      </c>
      <c r="T1776" s="41">
        <f>ROUND(T1775/C1769,2)</f>
        <v>0</v>
      </c>
      <c r="U1776" s="41">
        <f>ROUND(U1775/C1769,2)</f>
        <v>0</v>
      </c>
      <c r="V1776" s="41">
        <f>ROUND(V1775/C1769,2)</f>
        <v>0</v>
      </c>
      <c r="W1776" s="41">
        <f>ROUND(W1775/C1769,2)</f>
        <v>0</v>
      </c>
      <c r="X1776" s="41">
        <f>ROUND(X1775/C1769,2)</f>
        <v>0</v>
      </c>
      <c r="Y1776" s="41">
        <f>ROUND(Y1775/C1769,2)</f>
        <v>0</v>
      </c>
      <c r="Z1776" s="41">
        <f>ROUND(Z1775/C1769,2)</f>
        <v>0</v>
      </c>
      <c r="AC1776" s="8" t="b">
        <v>0</v>
      </c>
      <c r="AD1776" s="8" t="b">
        <v>0</v>
      </c>
      <c r="AE1776" s="8" t="b">
        <v>0</v>
      </c>
      <c r="AF1776" s="8" t="b">
        <v>0</v>
      </c>
      <c r="AG1776" s="8" t="b">
        <v>0</v>
      </c>
      <c r="AH1776" s="8" t="b">
        <v>0</v>
      </c>
      <c r="AI1776" s="8" t="b">
        <v>0</v>
      </c>
      <c r="AJ1776" s="8" t="b">
        <v>0</v>
      </c>
      <c r="AK1776" s="8" t="b">
        <v>0</v>
      </c>
      <c r="AL1776" s="8" t="b">
        <v>0</v>
      </c>
    </row>
    <row r="1777" spans="1:41" ht="90" customHeight="1">
      <c r="A1777" s="199"/>
      <c r="B1777" s="109"/>
      <c r="C1777" s="131"/>
      <c r="D1777" s="127" t="s">
        <v>46</v>
      </c>
      <c r="E1777" s="128"/>
      <c r="F1777" s="39" t="s">
        <v>28</v>
      </c>
      <c r="G1777" s="42">
        <f>IF(AC1777=FALSE,0,AC1777)</f>
        <v>0</v>
      </c>
      <c r="H1777" s="42" t="s">
        <v>28</v>
      </c>
      <c r="I1777" s="42">
        <f>IF(AD1777=FALSE,0,AD1777)</f>
        <v>0</v>
      </c>
      <c r="J1777" s="42">
        <f>IF(AE1777=FALSE,0,AE1777)</f>
        <v>0</v>
      </c>
      <c r="K1777" s="42" t="s">
        <v>28</v>
      </c>
      <c r="L1777" s="42">
        <f>IF(AF1777=FALSE,0,AF1777)</f>
        <v>722.58</v>
      </c>
      <c r="M1777" s="42" t="s">
        <v>28</v>
      </c>
      <c r="N1777" s="42" t="s">
        <v>28</v>
      </c>
      <c r="O1777" s="42" t="s">
        <v>28</v>
      </c>
      <c r="P1777" s="42" t="s">
        <v>28</v>
      </c>
      <c r="Q1777" s="42">
        <f>IF(AG1777=FALSE,0,AG1777)</f>
        <v>0</v>
      </c>
      <c r="R1777" s="42" t="s">
        <v>28</v>
      </c>
      <c r="S1777" s="42">
        <f>IF(AH1777=FALSE,0,AH1777)</f>
        <v>0</v>
      </c>
      <c r="T1777" s="42" t="s">
        <v>28</v>
      </c>
      <c r="U1777" s="42">
        <f>IF(AI1777=FALSE,0,AI1777)</f>
        <v>0</v>
      </c>
      <c r="V1777" s="42">
        <f>IF(AJ1777=FALSE,0,AJ1777)</f>
        <v>0</v>
      </c>
      <c r="W1777" s="42">
        <f>IF(AK1777=FALSE,0,AK1777)</f>
        <v>0</v>
      </c>
      <c r="X1777" s="42" t="s">
        <v>28</v>
      </c>
      <c r="Y1777" s="42">
        <f>IF(AL1777=FALSE,0,AL1777)</f>
        <v>0</v>
      </c>
      <c r="Z1777" s="42" t="s">
        <v>28</v>
      </c>
      <c r="AC1777" s="8" t="b">
        <v>0</v>
      </c>
      <c r="AD1777" s="8" t="b">
        <v>0</v>
      </c>
      <c r="AE1777" s="8" t="b">
        <v>0</v>
      </c>
      <c r="AF1777" s="8">
        <v>722.58</v>
      </c>
      <c r="AG1777" s="8" t="b">
        <v>0</v>
      </c>
      <c r="AH1777" s="8" t="b">
        <v>0</v>
      </c>
      <c r="AI1777" s="8" t="b">
        <v>0</v>
      </c>
      <c r="AJ1777" s="8" t="b">
        <v>0</v>
      </c>
      <c r="AK1777" s="8" t="b">
        <v>0</v>
      </c>
      <c r="AL1777" s="8" t="b">
        <v>0</v>
      </c>
    </row>
    <row r="1778" spans="1:41" ht="30" customHeight="1">
      <c r="A1778" s="199"/>
      <c r="B1778" s="109" t="s">
        <v>400</v>
      </c>
      <c r="C1778" s="131">
        <f>C1769</f>
        <v>6703.7999999999993</v>
      </c>
      <c r="D1778" s="154" t="s">
        <v>19</v>
      </c>
      <c r="E1778" s="43" t="s">
        <v>20</v>
      </c>
      <c r="F1778" s="39">
        <f>G1778+I1778+J1778+L1778+Q1778+S1778+U1778+V1778+W1778+Y1778+Z1778</f>
        <v>4844031.8100000005</v>
      </c>
      <c r="G1778" s="45">
        <f>G1769</f>
        <v>0</v>
      </c>
      <c r="H1778" s="44">
        <f t="shared" ref="H1778:Z1778" si="630">H1769</f>
        <v>0</v>
      </c>
      <c r="I1778" s="44">
        <f t="shared" si="630"/>
        <v>0</v>
      </c>
      <c r="J1778" s="44">
        <f t="shared" si="630"/>
        <v>0</v>
      </c>
      <c r="K1778" s="44">
        <f t="shared" si="630"/>
        <v>0</v>
      </c>
      <c r="L1778" s="44">
        <f t="shared" si="630"/>
        <v>4844031.8100000005</v>
      </c>
      <c r="M1778" s="44">
        <f t="shared" si="630"/>
        <v>4844031.8100000005</v>
      </c>
      <c r="N1778" s="44">
        <f t="shared" si="630"/>
        <v>0</v>
      </c>
      <c r="O1778" s="44">
        <f t="shared" si="630"/>
        <v>0</v>
      </c>
      <c r="P1778" s="44">
        <f t="shared" si="630"/>
        <v>0</v>
      </c>
      <c r="Q1778" s="44">
        <f t="shared" si="630"/>
        <v>0</v>
      </c>
      <c r="R1778" s="44">
        <f t="shared" si="630"/>
        <v>0</v>
      </c>
      <c r="S1778" s="44">
        <f t="shared" si="630"/>
        <v>0</v>
      </c>
      <c r="T1778" s="44">
        <f t="shared" si="630"/>
        <v>0</v>
      </c>
      <c r="U1778" s="44">
        <f t="shared" si="630"/>
        <v>0</v>
      </c>
      <c r="V1778" s="44">
        <f t="shared" si="630"/>
        <v>0</v>
      </c>
      <c r="W1778" s="44">
        <f t="shared" si="630"/>
        <v>0</v>
      </c>
      <c r="X1778" s="44">
        <f t="shared" si="630"/>
        <v>0</v>
      </c>
      <c r="Y1778" s="44">
        <f t="shared" si="630"/>
        <v>0</v>
      </c>
      <c r="Z1778" s="44">
        <f t="shared" si="630"/>
        <v>0</v>
      </c>
      <c r="AN1778" s="6">
        <f>L1778-M1778</f>
        <v>0</v>
      </c>
    </row>
    <row r="1779" spans="1:41" ht="60" customHeight="1">
      <c r="A1779" s="199"/>
      <c r="B1779" s="109"/>
      <c r="C1779" s="131"/>
      <c r="D1779" s="154"/>
      <c r="E1779" s="43" t="s">
        <v>21</v>
      </c>
      <c r="F1779" s="39">
        <f t="shared" ref="F1779:F1783" si="631">G1779+I1779+J1779+L1779+Q1779+S1779+U1779+V1779+W1779+Y1779+Z1779</f>
        <v>0</v>
      </c>
      <c r="G1779" s="44">
        <f t="shared" ref="G1779:Z1779" si="632">G1770</f>
        <v>0</v>
      </c>
      <c r="H1779" s="44">
        <f t="shared" si="632"/>
        <v>0</v>
      </c>
      <c r="I1779" s="44">
        <f t="shared" si="632"/>
        <v>0</v>
      </c>
      <c r="J1779" s="44">
        <f t="shared" si="632"/>
        <v>0</v>
      </c>
      <c r="K1779" s="44">
        <f t="shared" si="632"/>
        <v>0</v>
      </c>
      <c r="L1779" s="44">
        <f t="shared" si="632"/>
        <v>0</v>
      </c>
      <c r="M1779" s="44">
        <f t="shared" si="632"/>
        <v>0</v>
      </c>
      <c r="N1779" s="44">
        <f t="shared" si="632"/>
        <v>0</v>
      </c>
      <c r="O1779" s="44">
        <f t="shared" si="632"/>
        <v>0</v>
      </c>
      <c r="P1779" s="44">
        <f t="shared" si="632"/>
        <v>0</v>
      </c>
      <c r="Q1779" s="44">
        <f t="shared" si="632"/>
        <v>0</v>
      </c>
      <c r="R1779" s="44">
        <f t="shared" si="632"/>
        <v>0</v>
      </c>
      <c r="S1779" s="44">
        <f t="shared" si="632"/>
        <v>0</v>
      </c>
      <c r="T1779" s="44">
        <f t="shared" si="632"/>
        <v>0</v>
      </c>
      <c r="U1779" s="44">
        <f t="shared" si="632"/>
        <v>0</v>
      </c>
      <c r="V1779" s="44">
        <f t="shared" si="632"/>
        <v>0</v>
      </c>
      <c r="W1779" s="44">
        <f t="shared" si="632"/>
        <v>0</v>
      </c>
      <c r="X1779" s="44">
        <f t="shared" si="632"/>
        <v>0</v>
      </c>
      <c r="Y1779" s="44">
        <f t="shared" si="632"/>
        <v>0</v>
      </c>
      <c r="Z1779" s="44">
        <f t="shared" si="632"/>
        <v>0</v>
      </c>
    </row>
    <row r="1780" spans="1:41" ht="120" customHeight="1">
      <c r="A1780" s="199"/>
      <c r="B1780" s="109"/>
      <c r="C1780" s="131"/>
      <c r="D1780" s="154" t="s">
        <v>22</v>
      </c>
      <c r="E1780" s="43" t="s">
        <v>232</v>
      </c>
      <c r="F1780" s="39">
        <f t="shared" si="631"/>
        <v>0</v>
      </c>
      <c r="G1780" s="44">
        <f t="shared" ref="G1780:Z1780" si="633">G1771</f>
        <v>0</v>
      </c>
      <c r="H1780" s="44">
        <f t="shared" si="633"/>
        <v>0</v>
      </c>
      <c r="I1780" s="44">
        <f t="shared" si="633"/>
        <v>0</v>
      </c>
      <c r="J1780" s="44">
        <f t="shared" si="633"/>
        <v>0</v>
      </c>
      <c r="K1780" s="44">
        <f t="shared" si="633"/>
        <v>0</v>
      </c>
      <c r="L1780" s="44">
        <f t="shared" si="633"/>
        <v>0</v>
      </c>
      <c r="M1780" s="44">
        <f t="shared" si="633"/>
        <v>0</v>
      </c>
      <c r="N1780" s="44">
        <f t="shared" si="633"/>
        <v>0</v>
      </c>
      <c r="O1780" s="44">
        <f t="shared" si="633"/>
        <v>0</v>
      </c>
      <c r="P1780" s="44">
        <f t="shared" si="633"/>
        <v>0</v>
      </c>
      <c r="Q1780" s="44">
        <f t="shared" si="633"/>
        <v>0</v>
      </c>
      <c r="R1780" s="44">
        <f t="shared" si="633"/>
        <v>0</v>
      </c>
      <c r="S1780" s="44">
        <f t="shared" si="633"/>
        <v>0</v>
      </c>
      <c r="T1780" s="44">
        <f t="shared" si="633"/>
        <v>0</v>
      </c>
      <c r="U1780" s="44">
        <f t="shared" si="633"/>
        <v>0</v>
      </c>
      <c r="V1780" s="44">
        <f t="shared" si="633"/>
        <v>0</v>
      </c>
      <c r="W1780" s="44">
        <f t="shared" si="633"/>
        <v>0</v>
      </c>
      <c r="X1780" s="44">
        <f t="shared" si="633"/>
        <v>0</v>
      </c>
      <c r="Y1780" s="44">
        <f t="shared" si="633"/>
        <v>0</v>
      </c>
      <c r="Z1780" s="44">
        <f t="shared" si="633"/>
        <v>0</v>
      </c>
    </row>
    <row r="1781" spans="1:41" ht="30" customHeight="1">
      <c r="A1781" s="199"/>
      <c r="B1781" s="109"/>
      <c r="C1781" s="131"/>
      <c r="D1781" s="154"/>
      <c r="E1781" s="43" t="s">
        <v>24</v>
      </c>
      <c r="F1781" s="39">
        <f t="shared" si="631"/>
        <v>0</v>
      </c>
      <c r="G1781" s="44">
        <f t="shared" ref="G1781:Z1781" si="634">G1772</f>
        <v>0</v>
      </c>
      <c r="H1781" s="44">
        <f t="shared" si="634"/>
        <v>0</v>
      </c>
      <c r="I1781" s="44">
        <f t="shared" si="634"/>
        <v>0</v>
      </c>
      <c r="J1781" s="44">
        <f t="shared" si="634"/>
        <v>0</v>
      </c>
      <c r="K1781" s="44">
        <f t="shared" si="634"/>
        <v>0</v>
      </c>
      <c r="L1781" s="44">
        <f t="shared" si="634"/>
        <v>0</v>
      </c>
      <c r="M1781" s="44">
        <f t="shared" si="634"/>
        <v>0</v>
      </c>
      <c r="N1781" s="44">
        <f t="shared" si="634"/>
        <v>0</v>
      </c>
      <c r="O1781" s="44">
        <f t="shared" si="634"/>
        <v>0</v>
      </c>
      <c r="P1781" s="44">
        <f t="shared" si="634"/>
        <v>0</v>
      </c>
      <c r="Q1781" s="44">
        <f t="shared" si="634"/>
        <v>0</v>
      </c>
      <c r="R1781" s="44">
        <f t="shared" si="634"/>
        <v>0</v>
      </c>
      <c r="S1781" s="44">
        <f t="shared" si="634"/>
        <v>0</v>
      </c>
      <c r="T1781" s="44">
        <f t="shared" si="634"/>
        <v>0</v>
      </c>
      <c r="U1781" s="44">
        <f t="shared" si="634"/>
        <v>0</v>
      </c>
      <c r="V1781" s="44">
        <f t="shared" si="634"/>
        <v>0</v>
      </c>
      <c r="W1781" s="44">
        <f t="shared" si="634"/>
        <v>0</v>
      </c>
      <c r="X1781" s="44">
        <f t="shared" si="634"/>
        <v>0</v>
      </c>
      <c r="Y1781" s="44">
        <f t="shared" si="634"/>
        <v>0</v>
      </c>
      <c r="Z1781" s="44">
        <f t="shared" si="634"/>
        <v>0</v>
      </c>
    </row>
    <row r="1782" spans="1:41" ht="30" customHeight="1">
      <c r="A1782" s="199"/>
      <c r="B1782" s="109"/>
      <c r="C1782" s="131"/>
      <c r="D1782" s="154"/>
      <c r="E1782" s="43" t="s">
        <v>25</v>
      </c>
      <c r="F1782" s="39">
        <f t="shared" si="631"/>
        <v>0</v>
      </c>
      <c r="G1782" s="44">
        <f t="shared" ref="G1782:Z1782" si="635">G1773</f>
        <v>0</v>
      </c>
      <c r="H1782" s="44">
        <f t="shared" si="635"/>
        <v>0</v>
      </c>
      <c r="I1782" s="44">
        <f t="shared" si="635"/>
        <v>0</v>
      </c>
      <c r="J1782" s="44">
        <f t="shared" si="635"/>
        <v>0</v>
      </c>
      <c r="K1782" s="44">
        <f t="shared" si="635"/>
        <v>0</v>
      </c>
      <c r="L1782" s="44">
        <f t="shared" si="635"/>
        <v>0</v>
      </c>
      <c r="M1782" s="44">
        <f t="shared" si="635"/>
        <v>0</v>
      </c>
      <c r="N1782" s="44">
        <f t="shared" si="635"/>
        <v>0</v>
      </c>
      <c r="O1782" s="44">
        <f t="shared" si="635"/>
        <v>0</v>
      </c>
      <c r="P1782" s="44">
        <f t="shared" si="635"/>
        <v>0</v>
      </c>
      <c r="Q1782" s="44">
        <f t="shared" si="635"/>
        <v>0</v>
      </c>
      <c r="R1782" s="44">
        <f t="shared" si="635"/>
        <v>0</v>
      </c>
      <c r="S1782" s="44">
        <f t="shared" si="635"/>
        <v>0</v>
      </c>
      <c r="T1782" s="44">
        <f t="shared" si="635"/>
        <v>0</v>
      </c>
      <c r="U1782" s="44">
        <f t="shared" si="635"/>
        <v>0</v>
      </c>
      <c r="V1782" s="44">
        <f t="shared" si="635"/>
        <v>0</v>
      </c>
      <c r="W1782" s="44">
        <f t="shared" si="635"/>
        <v>0</v>
      </c>
      <c r="X1782" s="44">
        <f t="shared" si="635"/>
        <v>0</v>
      </c>
      <c r="Y1782" s="44">
        <f t="shared" si="635"/>
        <v>0</v>
      </c>
      <c r="Z1782" s="44">
        <f t="shared" si="635"/>
        <v>0</v>
      </c>
    </row>
    <row r="1783" spans="1:41" ht="30" customHeight="1">
      <c r="A1783" s="199"/>
      <c r="B1783" s="109"/>
      <c r="C1783" s="131"/>
      <c r="D1783" s="154"/>
      <c r="E1783" s="43" t="s">
        <v>26</v>
      </c>
      <c r="F1783" s="39">
        <f t="shared" si="631"/>
        <v>0</v>
      </c>
      <c r="G1783" s="44">
        <f t="shared" ref="G1783:Z1783" si="636">G1774</f>
        <v>0</v>
      </c>
      <c r="H1783" s="44">
        <f t="shared" si="636"/>
        <v>0</v>
      </c>
      <c r="I1783" s="44">
        <f t="shared" si="636"/>
        <v>0</v>
      </c>
      <c r="J1783" s="44">
        <f t="shared" si="636"/>
        <v>0</v>
      </c>
      <c r="K1783" s="44">
        <f t="shared" si="636"/>
        <v>0</v>
      </c>
      <c r="L1783" s="44">
        <f t="shared" si="636"/>
        <v>0</v>
      </c>
      <c r="M1783" s="44">
        <f t="shared" si="636"/>
        <v>0</v>
      </c>
      <c r="N1783" s="44">
        <f t="shared" si="636"/>
        <v>0</v>
      </c>
      <c r="O1783" s="44">
        <f t="shared" si="636"/>
        <v>0</v>
      </c>
      <c r="P1783" s="44">
        <f t="shared" si="636"/>
        <v>0</v>
      </c>
      <c r="Q1783" s="44">
        <f t="shared" si="636"/>
        <v>0</v>
      </c>
      <c r="R1783" s="44">
        <f t="shared" si="636"/>
        <v>0</v>
      </c>
      <c r="S1783" s="44">
        <f t="shared" si="636"/>
        <v>0</v>
      </c>
      <c r="T1783" s="44">
        <f t="shared" si="636"/>
        <v>0</v>
      </c>
      <c r="U1783" s="44">
        <f t="shared" si="636"/>
        <v>0</v>
      </c>
      <c r="V1783" s="44">
        <f t="shared" si="636"/>
        <v>0</v>
      </c>
      <c r="W1783" s="44">
        <f t="shared" si="636"/>
        <v>0</v>
      </c>
      <c r="X1783" s="44">
        <f t="shared" si="636"/>
        <v>0</v>
      </c>
      <c r="Y1783" s="44">
        <f t="shared" si="636"/>
        <v>0</v>
      </c>
      <c r="Z1783" s="44">
        <f t="shared" si="636"/>
        <v>0</v>
      </c>
    </row>
    <row r="1784" spans="1:41" ht="30" customHeight="1">
      <c r="A1784" s="199"/>
      <c r="B1784" s="109"/>
      <c r="C1784" s="131"/>
      <c r="D1784" s="182" t="s">
        <v>27</v>
      </c>
      <c r="E1784" s="182"/>
      <c r="F1784" s="39">
        <f>F1778+F1779+F1780+F1781+F1782+F1783</f>
        <v>4844031.8100000005</v>
      </c>
      <c r="G1784" s="39">
        <f t="shared" ref="G1784:Z1784" si="637">G1778+G1779+G1780+G1781+G1782+G1783</f>
        <v>0</v>
      </c>
      <c r="H1784" s="39">
        <f t="shared" si="637"/>
        <v>0</v>
      </c>
      <c r="I1784" s="39">
        <f t="shared" si="637"/>
        <v>0</v>
      </c>
      <c r="J1784" s="39">
        <f t="shared" si="637"/>
        <v>0</v>
      </c>
      <c r="K1784" s="39">
        <f t="shared" si="637"/>
        <v>0</v>
      </c>
      <c r="L1784" s="39">
        <f t="shared" si="637"/>
        <v>4844031.8100000005</v>
      </c>
      <c r="M1784" s="39">
        <f t="shared" si="637"/>
        <v>4844031.8100000005</v>
      </c>
      <c r="N1784" s="39">
        <f t="shared" si="637"/>
        <v>0</v>
      </c>
      <c r="O1784" s="39">
        <f t="shared" si="637"/>
        <v>0</v>
      </c>
      <c r="P1784" s="39">
        <f t="shared" si="637"/>
        <v>0</v>
      </c>
      <c r="Q1784" s="39">
        <f t="shared" si="637"/>
        <v>0</v>
      </c>
      <c r="R1784" s="39">
        <f t="shared" si="637"/>
        <v>0</v>
      </c>
      <c r="S1784" s="39">
        <f t="shared" si="637"/>
        <v>0</v>
      </c>
      <c r="T1784" s="39">
        <f t="shared" si="637"/>
        <v>0</v>
      </c>
      <c r="U1784" s="39">
        <f t="shared" si="637"/>
        <v>0</v>
      </c>
      <c r="V1784" s="39">
        <f t="shared" si="637"/>
        <v>0</v>
      </c>
      <c r="W1784" s="39">
        <f t="shared" si="637"/>
        <v>0</v>
      </c>
      <c r="X1784" s="39">
        <f t="shared" si="637"/>
        <v>0</v>
      </c>
      <c r="Y1784" s="39">
        <f t="shared" si="637"/>
        <v>0</v>
      </c>
      <c r="Z1784" s="39">
        <f t="shared" si="637"/>
        <v>0</v>
      </c>
      <c r="AN1784" s="6">
        <f>L1784-M1784</f>
        <v>0</v>
      </c>
      <c r="AO1784" s="14"/>
    </row>
    <row r="1785" spans="1:41" ht="75" customHeight="1">
      <c r="A1785" s="199"/>
      <c r="B1785" s="109"/>
      <c r="C1785" s="131"/>
      <c r="D1785" s="127" t="s">
        <v>45</v>
      </c>
      <c r="E1785" s="128"/>
      <c r="F1785" s="41">
        <f>ROUND(F1784/C1778,2)</f>
        <v>722.58</v>
      </c>
      <c r="G1785" s="41">
        <f>ROUND(G1784/C1778,2)</f>
        <v>0</v>
      </c>
      <c r="H1785" s="41">
        <f>ROUND(H1784/C1778,2)</f>
        <v>0</v>
      </c>
      <c r="I1785" s="41">
        <f>ROUND(I1784/C1778,2)</f>
        <v>0</v>
      </c>
      <c r="J1785" s="41">
        <f>ROUND(J1784/C1778,2)</f>
        <v>0</v>
      </c>
      <c r="K1785" s="41">
        <f>ROUND(K1784/C1778,2)</f>
        <v>0</v>
      </c>
      <c r="L1785" s="41">
        <f>ROUND(L1784/C1778,2)</f>
        <v>722.58</v>
      </c>
      <c r="M1785" s="41">
        <f>ROUND(M1784/C1778,2)</f>
        <v>722.58</v>
      </c>
      <c r="N1785" s="41">
        <f>ROUND(N1784/C1778,2)</f>
        <v>0</v>
      </c>
      <c r="O1785" s="41">
        <f>ROUND(O1784/C1778,2)</f>
        <v>0</v>
      </c>
      <c r="P1785" s="41">
        <f>ROUND(P1784/C1778,2)</f>
        <v>0</v>
      </c>
      <c r="Q1785" s="41">
        <f>ROUND(Q1784/C1778,2)</f>
        <v>0</v>
      </c>
      <c r="R1785" s="41">
        <f>ROUND(R1784/C1778,2)</f>
        <v>0</v>
      </c>
      <c r="S1785" s="41">
        <f>ROUND(S1784/C1778,2)</f>
        <v>0</v>
      </c>
      <c r="T1785" s="41">
        <f>ROUND(T1784/C1778,2)</f>
        <v>0</v>
      </c>
      <c r="U1785" s="41">
        <f>ROUND(U1784/C1778,2)</f>
        <v>0</v>
      </c>
      <c r="V1785" s="41">
        <f>ROUND(V1784/C1778,2)</f>
        <v>0</v>
      </c>
      <c r="W1785" s="41">
        <f>ROUND(W1784/C1778,2)</f>
        <v>0</v>
      </c>
      <c r="X1785" s="41">
        <f>ROUND(X1784/C1778,2)</f>
        <v>0</v>
      </c>
      <c r="Y1785" s="41">
        <f>ROUND(Y1784/C1778,2)</f>
        <v>0</v>
      </c>
      <c r="Z1785" s="41">
        <f>ROUND(Z1784/C1778,2)</f>
        <v>0</v>
      </c>
      <c r="AC1785" s="8" t="b">
        <v>0</v>
      </c>
      <c r="AD1785" s="8" t="b">
        <v>0</v>
      </c>
      <c r="AE1785" s="8" t="b">
        <v>0</v>
      </c>
      <c r="AF1785" s="8" t="b">
        <v>0</v>
      </c>
      <c r="AG1785" s="8" t="b">
        <v>0</v>
      </c>
      <c r="AH1785" s="8" t="b">
        <v>0</v>
      </c>
      <c r="AI1785" s="8" t="b">
        <v>0</v>
      </c>
      <c r="AJ1785" s="8" t="b">
        <v>0</v>
      </c>
      <c r="AK1785" s="8" t="b">
        <v>0</v>
      </c>
      <c r="AL1785" s="8" t="b">
        <v>0</v>
      </c>
    </row>
    <row r="1786" spans="1:41" ht="90" customHeight="1">
      <c r="A1786" s="199"/>
      <c r="B1786" s="109"/>
      <c r="C1786" s="131"/>
      <c r="D1786" s="127" t="s">
        <v>46</v>
      </c>
      <c r="E1786" s="128"/>
      <c r="F1786" s="39" t="s">
        <v>28</v>
      </c>
      <c r="G1786" s="42">
        <f>IF(AC1786=FALSE,0,AC1786)</f>
        <v>0</v>
      </c>
      <c r="H1786" s="42" t="s">
        <v>28</v>
      </c>
      <c r="I1786" s="42">
        <f>IF(AD1786=FALSE,0,AD1786)</f>
        <v>0</v>
      </c>
      <c r="J1786" s="42">
        <f>IF(AE1786=FALSE,0,AE1786)</f>
        <v>0</v>
      </c>
      <c r="K1786" s="42" t="s">
        <v>28</v>
      </c>
      <c r="L1786" s="42">
        <f>IF(AF1786=FALSE,0,AF1786)</f>
        <v>722.58</v>
      </c>
      <c r="M1786" s="42" t="s">
        <v>28</v>
      </c>
      <c r="N1786" s="42" t="s">
        <v>28</v>
      </c>
      <c r="O1786" s="42" t="s">
        <v>28</v>
      </c>
      <c r="P1786" s="42" t="s">
        <v>28</v>
      </c>
      <c r="Q1786" s="42">
        <f>IF(AG1786=FALSE,0,AG1786)</f>
        <v>0</v>
      </c>
      <c r="R1786" s="42" t="s">
        <v>28</v>
      </c>
      <c r="S1786" s="42">
        <f>IF(AH1786=FALSE,0,AH1786)</f>
        <v>0</v>
      </c>
      <c r="T1786" s="42" t="s">
        <v>28</v>
      </c>
      <c r="U1786" s="42">
        <f>IF(AI1786=FALSE,0,AI1786)</f>
        <v>0</v>
      </c>
      <c r="V1786" s="42">
        <f>IF(AJ1786=FALSE,0,AJ1786)</f>
        <v>0</v>
      </c>
      <c r="W1786" s="42">
        <f>IF(AK1786=FALSE,0,AK1786)</f>
        <v>0</v>
      </c>
      <c r="X1786" s="42" t="s">
        <v>28</v>
      </c>
      <c r="Y1786" s="42">
        <f>IF(AL1786=FALSE,0,AL1786)</f>
        <v>0</v>
      </c>
      <c r="Z1786" s="42" t="s">
        <v>28</v>
      </c>
      <c r="AC1786" s="8" t="b">
        <v>0</v>
      </c>
      <c r="AD1786" s="8" t="b">
        <v>0</v>
      </c>
      <c r="AE1786" s="8" t="b">
        <v>0</v>
      </c>
      <c r="AF1786" s="8">
        <v>722.58</v>
      </c>
      <c r="AG1786" s="8" t="b">
        <v>0</v>
      </c>
      <c r="AH1786" s="8" t="b">
        <v>0</v>
      </c>
      <c r="AI1786" s="8" t="b">
        <v>0</v>
      </c>
      <c r="AJ1786" s="8" t="b">
        <v>0</v>
      </c>
      <c r="AK1786" s="8" t="b">
        <v>0</v>
      </c>
      <c r="AL1786" s="8" t="b">
        <v>0</v>
      </c>
    </row>
    <row r="1787" spans="1:41" ht="15" customHeight="1">
      <c r="A1787" s="153" t="s">
        <v>364</v>
      </c>
      <c r="B1787" s="153"/>
      <c r="C1787" s="153"/>
      <c r="D1787" s="153"/>
      <c r="E1787" s="153"/>
      <c r="F1787" s="153"/>
      <c r="G1787" s="153"/>
      <c r="H1787" s="153"/>
      <c r="I1787" s="153"/>
      <c r="J1787" s="153"/>
      <c r="K1787" s="153"/>
      <c r="L1787" s="153"/>
      <c r="M1787" s="153"/>
      <c r="N1787" s="153"/>
      <c r="O1787" s="153"/>
      <c r="P1787" s="153"/>
      <c r="Q1787" s="153"/>
      <c r="R1787" s="153"/>
      <c r="S1787" s="153"/>
      <c r="T1787" s="153"/>
      <c r="U1787" s="153"/>
      <c r="V1787" s="153"/>
      <c r="W1787" s="153"/>
      <c r="X1787" s="153"/>
      <c r="Y1787" s="153"/>
      <c r="Z1787" s="153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</row>
    <row r="1788" spans="1:41" ht="15" customHeight="1">
      <c r="A1788" s="149" t="s">
        <v>273</v>
      </c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  <c r="M1788" s="150"/>
      <c r="N1788" s="150"/>
      <c r="O1788" s="150"/>
      <c r="P1788" s="150"/>
      <c r="Q1788" s="150"/>
      <c r="R1788" s="150"/>
      <c r="S1788" s="150"/>
      <c r="T1788" s="150"/>
      <c r="U1788" s="150"/>
      <c r="V1788" s="150"/>
      <c r="W1788" s="150"/>
      <c r="X1788" s="150"/>
      <c r="Y1788" s="150"/>
      <c r="Z1788" s="151"/>
    </row>
    <row r="1789" spans="1:41" ht="30" hidden="1" customHeight="1">
      <c r="A1789" s="135"/>
      <c r="B1789" s="145"/>
      <c r="C1789" s="141"/>
      <c r="D1789" s="145" t="s">
        <v>19</v>
      </c>
      <c r="E1789" s="47" t="s">
        <v>20</v>
      </c>
      <c r="F1789" s="39"/>
      <c r="G1789" s="40"/>
      <c r="H1789" s="39"/>
      <c r="I1789" s="40"/>
      <c r="J1789" s="40"/>
      <c r="K1789" s="39"/>
      <c r="L1789" s="40"/>
      <c r="M1789" s="39"/>
      <c r="N1789" s="39"/>
      <c r="O1789" s="39"/>
      <c r="P1789" s="39"/>
      <c r="Q1789" s="40"/>
      <c r="R1789" s="39"/>
      <c r="S1789" s="40"/>
      <c r="T1789" s="39"/>
      <c r="U1789" s="40"/>
      <c r="V1789" s="40"/>
      <c r="W1789" s="40"/>
      <c r="X1789" s="39"/>
      <c r="Y1789" s="40"/>
      <c r="Z1789" s="39"/>
      <c r="AA1789" s="4"/>
      <c r="AN1789" s="6">
        <f>L1789-M1789</f>
        <v>0</v>
      </c>
    </row>
    <row r="1790" spans="1:41" ht="60" hidden="1" customHeight="1">
      <c r="A1790" s="136"/>
      <c r="B1790" s="146"/>
      <c r="C1790" s="142"/>
      <c r="D1790" s="147"/>
      <c r="E1790" s="47" t="s">
        <v>21</v>
      </c>
      <c r="F1790" s="39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"/>
    </row>
    <row r="1791" spans="1:41" ht="120" hidden="1" customHeight="1">
      <c r="A1791" s="136"/>
      <c r="B1791" s="146"/>
      <c r="C1791" s="142"/>
      <c r="D1791" s="145" t="s">
        <v>22</v>
      </c>
      <c r="E1791" s="47" t="s">
        <v>23</v>
      </c>
      <c r="F1791" s="39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"/>
    </row>
    <row r="1792" spans="1:41" ht="30" hidden="1" customHeight="1">
      <c r="A1792" s="136"/>
      <c r="B1792" s="146"/>
      <c r="C1792" s="142"/>
      <c r="D1792" s="146"/>
      <c r="E1792" s="47" t="s">
        <v>24</v>
      </c>
      <c r="F1792" s="39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"/>
    </row>
    <row r="1793" spans="1:41" ht="30" hidden="1" customHeight="1">
      <c r="A1793" s="136"/>
      <c r="B1793" s="146"/>
      <c r="C1793" s="142"/>
      <c r="D1793" s="146"/>
      <c r="E1793" s="47" t="s">
        <v>25</v>
      </c>
      <c r="F1793" s="39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"/>
    </row>
    <row r="1794" spans="1:41" ht="30" hidden="1" customHeight="1">
      <c r="A1794" s="136"/>
      <c r="B1794" s="146"/>
      <c r="C1794" s="142"/>
      <c r="D1794" s="147"/>
      <c r="E1794" s="47" t="s">
        <v>26</v>
      </c>
      <c r="F1794" s="39">
        <f t="shared" ref="F1794" si="638">G1794+I1794+J1794+L1794+Q1794+S1794+U1794+V1794+W1794+Y1794+Z1794</f>
        <v>0</v>
      </c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"/>
    </row>
    <row r="1795" spans="1:41" ht="30" hidden="1" customHeight="1">
      <c r="A1795" s="136"/>
      <c r="B1795" s="146"/>
      <c r="C1795" s="142"/>
      <c r="D1795" s="125" t="s">
        <v>27</v>
      </c>
      <c r="E1795" s="126"/>
      <c r="F1795" s="39">
        <f>F1789+F1790+F1791+F1792+F1793+F1794</f>
        <v>0</v>
      </c>
      <c r="G1795" s="39">
        <f t="shared" ref="G1795:Z1795" si="639">G1789+G1790+G1791+G1792+G1793+G1794</f>
        <v>0</v>
      </c>
      <c r="H1795" s="39">
        <f t="shared" si="639"/>
        <v>0</v>
      </c>
      <c r="I1795" s="39">
        <f t="shared" si="639"/>
        <v>0</v>
      </c>
      <c r="J1795" s="39">
        <f t="shared" si="639"/>
        <v>0</v>
      </c>
      <c r="K1795" s="39">
        <f t="shared" si="639"/>
        <v>0</v>
      </c>
      <c r="L1795" s="39">
        <f t="shared" si="639"/>
        <v>0</v>
      </c>
      <c r="M1795" s="39">
        <f t="shared" si="639"/>
        <v>0</v>
      </c>
      <c r="N1795" s="39">
        <f t="shared" si="639"/>
        <v>0</v>
      </c>
      <c r="O1795" s="39">
        <f t="shared" si="639"/>
        <v>0</v>
      </c>
      <c r="P1795" s="39">
        <f t="shared" si="639"/>
        <v>0</v>
      </c>
      <c r="Q1795" s="39">
        <f t="shared" si="639"/>
        <v>0</v>
      </c>
      <c r="R1795" s="39">
        <f t="shared" si="639"/>
        <v>0</v>
      </c>
      <c r="S1795" s="39">
        <f t="shared" si="639"/>
        <v>0</v>
      </c>
      <c r="T1795" s="39">
        <f t="shared" si="639"/>
        <v>0</v>
      </c>
      <c r="U1795" s="39">
        <f t="shared" si="639"/>
        <v>0</v>
      </c>
      <c r="V1795" s="39">
        <f t="shared" si="639"/>
        <v>0</v>
      </c>
      <c r="W1795" s="39">
        <f t="shared" si="639"/>
        <v>0</v>
      </c>
      <c r="X1795" s="39">
        <f t="shared" si="639"/>
        <v>0</v>
      </c>
      <c r="Y1795" s="39">
        <f t="shared" si="639"/>
        <v>0</v>
      </c>
      <c r="Z1795" s="39">
        <f t="shared" si="639"/>
        <v>0</v>
      </c>
      <c r="AA1795" s="4"/>
      <c r="AN1795" s="6">
        <f>L1795-M1795</f>
        <v>0</v>
      </c>
      <c r="AO1795" s="14"/>
    </row>
    <row r="1796" spans="1:41" ht="75" hidden="1" customHeight="1">
      <c r="A1796" s="136"/>
      <c r="B1796" s="146"/>
      <c r="C1796" s="142"/>
      <c r="D1796" s="172" t="s">
        <v>45</v>
      </c>
      <c r="E1796" s="128"/>
      <c r="F1796" s="41" t="e">
        <f>ROUND(F1795/C1789,2)</f>
        <v>#DIV/0!</v>
      </c>
      <c r="G1796" s="41" t="e">
        <f>ROUND(G1795/C1789,2)</f>
        <v>#DIV/0!</v>
      </c>
      <c r="H1796" s="41" t="e">
        <f>ROUND(H1795/C1789,2)</f>
        <v>#DIV/0!</v>
      </c>
      <c r="I1796" s="41" t="e">
        <f>ROUND(I1795/C1789,2)</f>
        <v>#DIV/0!</v>
      </c>
      <c r="J1796" s="41" t="e">
        <f>ROUND(J1795/C1789,2)</f>
        <v>#DIV/0!</v>
      </c>
      <c r="K1796" s="41" t="e">
        <f>ROUND(K1795/C1789,2)</f>
        <v>#DIV/0!</v>
      </c>
      <c r="L1796" s="41" t="e">
        <f>ROUND(L1795/C1789,2)</f>
        <v>#DIV/0!</v>
      </c>
      <c r="M1796" s="41" t="e">
        <f>ROUND(M1795/C1789,2)</f>
        <v>#DIV/0!</v>
      </c>
      <c r="N1796" s="41" t="e">
        <f>ROUND(N1795/C1789,2)</f>
        <v>#DIV/0!</v>
      </c>
      <c r="O1796" s="41" t="e">
        <f>ROUND(O1795/C1789,2)</f>
        <v>#DIV/0!</v>
      </c>
      <c r="P1796" s="41" t="e">
        <f>ROUND(P1795/C1789,2)</f>
        <v>#DIV/0!</v>
      </c>
      <c r="Q1796" s="41" t="e">
        <f>ROUND(Q1795/C1789,2)</f>
        <v>#DIV/0!</v>
      </c>
      <c r="R1796" s="41" t="e">
        <f>ROUND(R1795/C1789,2)</f>
        <v>#DIV/0!</v>
      </c>
      <c r="S1796" s="41" t="e">
        <f>ROUND(S1795/C1789,2)</f>
        <v>#DIV/0!</v>
      </c>
      <c r="T1796" s="41" t="e">
        <f>ROUND(T1795/C1789,2)</f>
        <v>#DIV/0!</v>
      </c>
      <c r="U1796" s="41" t="e">
        <f>ROUND(U1795/C1789,2)</f>
        <v>#DIV/0!</v>
      </c>
      <c r="V1796" s="41" t="e">
        <f>ROUND(V1795/C1789,2)</f>
        <v>#DIV/0!</v>
      </c>
      <c r="W1796" s="41" t="e">
        <f>ROUND(W1795/C1789,2)</f>
        <v>#DIV/0!</v>
      </c>
      <c r="X1796" s="41" t="e">
        <f>ROUND(X1795/C1789,2)</f>
        <v>#DIV/0!</v>
      </c>
      <c r="Y1796" s="41" t="e">
        <f>ROUND(Y1795/C1789,2)</f>
        <v>#DIV/0!</v>
      </c>
      <c r="Z1796" s="41" t="e">
        <f>ROUND(Z1795/C1789,2)</f>
        <v>#DIV/0!</v>
      </c>
      <c r="AA1796" s="4"/>
      <c r="AC1796" s="8" t="e">
        <v>#DIV/0!</v>
      </c>
      <c r="AD1796" s="8" t="e">
        <v>#DIV/0!</v>
      </c>
      <c r="AE1796" s="8" t="e">
        <v>#DIV/0!</v>
      </c>
      <c r="AF1796" s="8" t="e">
        <v>#DIV/0!</v>
      </c>
      <c r="AG1796" s="8" t="e">
        <v>#DIV/0!</v>
      </c>
      <c r="AH1796" s="8" t="e">
        <v>#DIV/0!</v>
      </c>
      <c r="AI1796" s="8" t="e">
        <v>#DIV/0!</v>
      </c>
      <c r="AJ1796" s="8" t="e">
        <v>#DIV/0!</v>
      </c>
      <c r="AK1796" s="8" t="e">
        <v>#DIV/0!</v>
      </c>
      <c r="AL1796" s="8" t="e">
        <v>#DIV/0!</v>
      </c>
    </row>
    <row r="1797" spans="1:41" ht="90" hidden="1" customHeight="1">
      <c r="A1797" s="137"/>
      <c r="B1797" s="147"/>
      <c r="C1797" s="143"/>
      <c r="D1797" s="172" t="s">
        <v>46</v>
      </c>
      <c r="E1797" s="128"/>
      <c r="F1797" s="39" t="s">
        <v>28</v>
      </c>
      <c r="G1797" s="42">
        <f>IF(AC1797=FALSE,0,AC1797)</f>
        <v>1172.3</v>
      </c>
      <c r="H1797" s="42" t="s">
        <v>28</v>
      </c>
      <c r="I1797" s="42">
        <f>IF(AD1797=FALSE,0,AD1797)</f>
        <v>0</v>
      </c>
      <c r="J1797" s="42">
        <f>IF(AE1797=FALSE,0,AE1797)</f>
        <v>0</v>
      </c>
      <c r="K1797" s="42" t="s">
        <v>28</v>
      </c>
      <c r="L1797" s="42">
        <f>IF(AF1797=FALSE,0,AF1797)</f>
        <v>0</v>
      </c>
      <c r="M1797" s="42" t="s">
        <v>28</v>
      </c>
      <c r="N1797" s="42" t="s">
        <v>28</v>
      </c>
      <c r="O1797" s="42" t="s">
        <v>28</v>
      </c>
      <c r="P1797" s="42" t="s">
        <v>28</v>
      </c>
      <c r="Q1797" s="42">
        <f>IF(AG1797=FALSE,0,AG1797)</f>
        <v>0</v>
      </c>
      <c r="R1797" s="42" t="s">
        <v>28</v>
      </c>
      <c r="S1797" s="42">
        <f>IF(AH1797=FALSE,0,AH1797)</f>
        <v>0</v>
      </c>
      <c r="T1797" s="42" t="s">
        <v>28</v>
      </c>
      <c r="U1797" s="42">
        <f>IF(AI1797=FALSE,0,AI1797)</f>
        <v>0</v>
      </c>
      <c r="V1797" s="42">
        <f>IF(AJ1797=FALSE,0,AJ1797)</f>
        <v>0</v>
      </c>
      <c r="W1797" s="42">
        <f>IF(AK1797=FALSE,0,AK1797)</f>
        <v>0</v>
      </c>
      <c r="X1797" s="42" t="s">
        <v>28</v>
      </c>
      <c r="Y1797" s="42">
        <f>IF(AL1797=FALSE,0,AL1797)</f>
        <v>0</v>
      </c>
      <c r="Z1797" s="42" t="s">
        <v>28</v>
      </c>
      <c r="AA1797" s="4"/>
      <c r="AC1797" s="8">
        <v>1172.3</v>
      </c>
      <c r="AD1797" s="8" t="b">
        <v>0</v>
      </c>
      <c r="AE1797" s="8" t="b">
        <v>0</v>
      </c>
      <c r="AF1797" s="8" t="b">
        <v>0</v>
      </c>
      <c r="AG1797" s="8" t="b">
        <v>0</v>
      </c>
      <c r="AH1797" s="8" t="b">
        <v>0</v>
      </c>
      <c r="AI1797" s="8" t="b">
        <v>0</v>
      </c>
      <c r="AJ1797" s="8" t="b">
        <v>0</v>
      </c>
      <c r="AK1797" s="8" t="b">
        <v>0</v>
      </c>
      <c r="AL1797" s="8" t="b">
        <v>0</v>
      </c>
    </row>
    <row r="1798" spans="1:41" ht="30" customHeight="1">
      <c r="A1798" s="144" t="s">
        <v>17</v>
      </c>
      <c r="B1798" s="109" t="s">
        <v>260</v>
      </c>
      <c r="C1798" s="110">
        <v>3505</v>
      </c>
      <c r="D1798" s="109" t="s">
        <v>19</v>
      </c>
      <c r="E1798" s="47" t="s">
        <v>20</v>
      </c>
      <c r="F1798" s="39">
        <f>G1798+I1798+J1798+L1798+Q1798+S1798+U1798+V1798+W1798+Y1798+Z1798</f>
        <v>5815425.9000000004</v>
      </c>
      <c r="G1798" s="40">
        <v>5815425.9000000004</v>
      </c>
      <c r="H1798" s="39">
        <v>0</v>
      </c>
      <c r="I1798" s="40">
        <v>0</v>
      </c>
      <c r="J1798" s="40">
        <v>0</v>
      </c>
      <c r="K1798" s="39">
        <v>0</v>
      </c>
      <c r="L1798" s="40">
        <v>0</v>
      </c>
      <c r="M1798" s="39">
        <v>0</v>
      </c>
      <c r="N1798" s="39">
        <v>0</v>
      </c>
      <c r="O1798" s="39">
        <v>0</v>
      </c>
      <c r="P1798" s="39">
        <v>0</v>
      </c>
      <c r="Q1798" s="40">
        <v>0</v>
      </c>
      <c r="R1798" s="39">
        <v>0</v>
      </c>
      <c r="S1798" s="40">
        <v>0</v>
      </c>
      <c r="T1798" s="39">
        <v>0</v>
      </c>
      <c r="U1798" s="40">
        <v>0</v>
      </c>
      <c r="V1798" s="40">
        <v>0</v>
      </c>
      <c r="W1798" s="40">
        <v>0</v>
      </c>
      <c r="X1798" s="39">
        <v>0</v>
      </c>
      <c r="Y1798" s="40">
        <v>0</v>
      </c>
      <c r="Z1798" s="39">
        <v>0</v>
      </c>
      <c r="AN1798" s="6">
        <f>L1798-M1798</f>
        <v>0</v>
      </c>
    </row>
    <row r="1799" spans="1:41" ht="60" customHeight="1">
      <c r="A1799" s="144"/>
      <c r="B1799" s="109"/>
      <c r="C1799" s="110"/>
      <c r="D1799" s="109"/>
      <c r="E1799" s="47" t="s">
        <v>21</v>
      </c>
      <c r="F1799" s="39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</row>
    <row r="1800" spans="1:41" ht="120" customHeight="1">
      <c r="A1800" s="144"/>
      <c r="B1800" s="109"/>
      <c r="C1800" s="110"/>
      <c r="D1800" s="109" t="s">
        <v>22</v>
      </c>
      <c r="E1800" s="47" t="s">
        <v>23</v>
      </c>
      <c r="F1800" s="39">
        <f t="shared" ref="F1800:F1803" si="640">G1800+I1800+J1800+L1800+Q1800+S1800+U1800+V1800+W1800+Y1800+Z1800</f>
        <v>0</v>
      </c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</row>
    <row r="1801" spans="1:41" ht="30" customHeight="1">
      <c r="A1801" s="144"/>
      <c r="B1801" s="109"/>
      <c r="C1801" s="110"/>
      <c r="D1801" s="109"/>
      <c r="E1801" s="47" t="s">
        <v>24</v>
      </c>
      <c r="F1801" s="39">
        <f t="shared" si="640"/>
        <v>0</v>
      </c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</row>
    <row r="1802" spans="1:41" ht="30" customHeight="1">
      <c r="A1802" s="144"/>
      <c r="B1802" s="109"/>
      <c r="C1802" s="110"/>
      <c r="D1802" s="109"/>
      <c r="E1802" s="47" t="s">
        <v>25</v>
      </c>
      <c r="F1802" s="39">
        <f t="shared" si="640"/>
        <v>0</v>
      </c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</row>
    <row r="1803" spans="1:41" ht="30" customHeight="1">
      <c r="A1803" s="144"/>
      <c r="B1803" s="109"/>
      <c r="C1803" s="110"/>
      <c r="D1803" s="109"/>
      <c r="E1803" s="47" t="s">
        <v>26</v>
      </c>
      <c r="F1803" s="39">
        <f t="shared" si="640"/>
        <v>0</v>
      </c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</row>
    <row r="1804" spans="1:41" ht="30" customHeight="1">
      <c r="A1804" s="144"/>
      <c r="B1804" s="109"/>
      <c r="C1804" s="110"/>
      <c r="D1804" s="111" t="s">
        <v>27</v>
      </c>
      <c r="E1804" s="111"/>
      <c r="F1804" s="39">
        <f>F1798+F1799+F1800+F1801+F1802+F1803</f>
        <v>5815425.9000000004</v>
      </c>
      <c r="G1804" s="39">
        <f t="shared" ref="G1804:Z1804" si="641">G1798+G1799+G1800+G1801+G1802+G1803</f>
        <v>5815425.9000000004</v>
      </c>
      <c r="H1804" s="39">
        <f t="shared" si="641"/>
        <v>0</v>
      </c>
      <c r="I1804" s="39">
        <f t="shared" si="641"/>
        <v>0</v>
      </c>
      <c r="J1804" s="39">
        <f t="shared" si="641"/>
        <v>0</v>
      </c>
      <c r="K1804" s="39">
        <f t="shared" si="641"/>
        <v>0</v>
      </c>
      <c r="L1804" s="39">
        <f t="shared" si="641"/>
        <v>0</v>
      </c>
      <c r="M1804" s="39">
        <f t="shared" si="641"/>
        <v>0</v>
      </c>
      <c r="N1804" s="39">
        <f t="shared" si="641"/>
        <v>0</v>
      </c>
      <c r="O1804" s="39">
        <f t="shared" si="641"/>
        <v>0</v>
      </c>
      <c r="P1804" s="39">
        <f t="shared" si="641"/>
        <v>0</v>
      </c>
      <c r="Q1804" s="39">
        <f t="shared" si="641"/>
        <v>0</v>
      </c>
      <c r="R1804" s="39">
        <f t="shared" si="641"/>
        <v>0</v>
      </c>
      <c r="S1804" s="39">
        <f t="shared" si="641"/>
        <v>0</v>
      </c>
      <c r="T1804" s="39">
        <f t="shared" si="641"/>
        <v>0</v>
      </c>
      <c r="U1804" s="39">
        <f t="shared" si="641"/>
        <v>0</v>
      </c>
      <c r="V1804" s="39">
        <f t="shared" si="641"/>
        <v>0</v>
      </c>
      <c r="W1804" s="39">
        <f t="shared" si="641"/>
        <v>0</v>
      </c>
      <c r="X1804" s="39">
        <f t="shared" si="641"/>
        <v>0</v>
      </c>
      <c r="Y1804" s="39">
        <f t="shared" si="641"/>
        <v>0</v>
      </c>
      <c r="Z1804" s="39">
        <f t="shared" si="641"/>
        <v>0</v>
      </c>
      <c r="AN1804" s="6">
        <f>L1804-M1804</f>
        <v>0</v>
      </c>
      <c r="AO1804" s="14"/>
    </row>
    <row r="1805" spans="1:41" ht="75" customHeight="1">
      <c r="A1805" s="144"/>
      <c r="B1805" s="109"/>
      <c r="C1805" s="110"/>
      <c r="D1805" s="127" t="s">
        <v>45</v>
      </c>
      <c r="E1805" s="128"/>
      <c r="F1805" s="41">
        <f>ROUND(F1804/C1798,2)</f>
        <v>1659.18</v>
      </c>
      <c r="G1805" s="41">
        <f>ROUND(G1804/C1798,2)</f>
        <v>1659.18</v>
      </c>
      <c r="H1805" s="41">
        <f>ROUND(H1804/C1798,2)</f>
        <v>0</v>
      </c>
      <c r="I1805" s="41">
        <f>ROUND(I1804/C1798,2)</f>
        <v>0</v>
      </c>
      <c r="J1805" s="41">
        <f>ROUND(J1804/C1798,2)</f>
        <v>0</v>
      </c>
      <c r="K1805" s="41">
        <f>ROUND(K1804/C1798,2)</f>
        <v>0</v>
      </c>
      <c r="L1805" s="41">
        <f>ROUND(L1804/C1798,2)</f>
        <v>0</v>
      </c>
      <c r="M1805" s="41">
        <f>ROUND(M1804/C1798,2)</f>
        <v>0</v>
      </c>
      <c r="N1805" s="41">
        <f>ROUND(N1804/C1798,2)</f>
        <v>0</v>
      </c>
      <c r="O1805" s="41">
        <f>ROUND(O1804/C1798,2)</f>
        <v>0</v>
      </c>
      <c r="P1805" s="41">
        <f>ROUND(P1804/C1798,2)</f>
        <v>0</v>
      </c>
      <c r="Q1805" s="41">
        <f>ROUND(Q1804/C1798,2)</f>
        <v>0</v>
      </c>
      <c r="R1805" s="41">
        <f>ROUND(R1804/C1798,2)</f>
        <v>0</v>
      </c>
      <c r="S1805" s="41">
        <f>ROUND(S1804/C1798,2)</f>
        <v>0</v>
      </c>
      <c r="T1805" s="41">
        <f>ROUND(T1804/C1798,2)</f>
        <v>0</v>
      </c>
      <c r="U1805" s="41">
        <f>ROUND(U1804/C1798,2)</f>
        <v>0</v>
      </c>
      <c r="V1805" s="41">
        <f>ROUND(V1804/C1798,2)</f>
        <v>0</v>
      </c>
      <c r="W1805" s="41">
        <f>ROUND(W1804/C1798,2)</f>
        <v>0</v>
      </c>
      <c r="X1805" s="41">
        <f>ROUND(X1804/C1798,2)</f>
        <v>0</v>
      </c>
      <c r="Y1805" s="41">
        <f>ROUND(Y1804/C1798,2)</f>
        <v>0</v>
      </c>
      <c r="Z1805" s="41">
        <f>ROUND(Z1804/C1798,2)</f>
        <v>0</v>
      </c>
      <c r="AC1805" s="8" t="b">
        <v>0</v>
      </c>
      <c r="AD1805" s="8" t="b">
        <v>0</v>
      </c>
      <c r="AE1805" s="8" t="b">
        <v>0</v>
      </c>
      <c r="AF1805" s="8" t="b">
        <v>0</v>
      </c>
      <c r="AG1805" s="8" t="b">
        <v>0</v>
      </c>
      <c r="AH1805" s="8" t="b">
        <v>0</v>
      </c>
      <c r="AI1805" s="8" t="b">
        <v>0</v>
      </c>
      <c r="AJ1805" s="8" t="b">
        <v>0</v>
      </c>
      <c r="AK1805" s="8" t="b">
        <v>0</v>
      </c>
      <c r="AL1805" s="8" t="b">
        <v>0</v>
      </c>
    </row>
    <row r="1806" spans="1:41" ht="90" customHeight="1">
      <c r="A1806" s="144"/>
      <c r="B1806" s="109"/>
      <c r="C1806" s="110"/>
      <c r="D1806" s="127" t="s">
        <v>46</v>
      </c>
      <c r="E1806" s="128"/>
      <c r="F1806" s="39" t="s">
        <v>28</v>
      </c>
      <c r="G1806" s="42">
        <f>IF(AC1806=FALSE,0,AC1806)</f>
        <v>1659.18</v>
      </c>
      <c r="H1806" s="42" t="s">
        <v>28</v>
      </c>
      <c r="I1806" s="42">
        <f>IF(AD1806=FALSE,0,AD1806)</f>
        <v>0</v>
      </c>
      <c r="J1806" s="42">
        <f>IF(AE1806=FALSE,0,AE1806)</f>
        <v>0</v>
      </c>
      <c r="K1806" s="42" t="s">
        <v>28</v>
      </c>
      <c r="L1806" s="42">
        <f>IF(AF1806=FALSE,0,AF1806)</f>
        <v>0</v>
      </c>
      <c r="M1806" s="42" t="s">
        <v>28</v>
      </c>
      <c r="N1806" s="42" t="s">
        <v>28</v>
      </c>
      <c r="O1806" s="42" t="s">
        <v>28</v>
      </c>
      <c r="P1806" s="42" t="s">
        <v>28</v>
      </c>
      <c r="Q1806" s="42">
        <f>IF(AG1806=FALSE,0,AG1806)</f>
        <v>0</v>
      </c>
      <c r="R1806" s="42" t="s">
        <v>28</v>
      </c>
      <c r="S1806" s="42">
        <f>IF(AH1806=FALSE,0,AH1806)</f>
        <v>0</v>
      </c>
      <c r="T1806" s="42" t="s">
        <v>28</v>
      </c>
      <c r="U1806" s="42">
        <f>IF(AI1806=FALSE,0,AI1806)</f>
        <v>0</v>
      </c>
      <c r="V1806" s="42">
        <f>IF(AJ1806=FALSE,0,AJ1806)</f>
        <v>0</v>
      </c>
      <c r="W1806" s="42">
        <f>IF(AK1806=FALSE,0,AK1806)</f>
        <v>0</v>
      </c>
      <c r="X1806" s="42" t="s">
        <v>28</v>
      </c>
      <c r="Y1806" s="42">
        <f>IF(AL1806=FALSE,0,AL1806)</f>
        <v>0</v>
      </c>
      <c r="Z1806" s="42" t="s">
        <v>28</v>
      </c>
      <c r="AC1806" s="8">
        <v>1659.18</v>
      </c>
      <c r="AD1806" s="8" t="b">
        <v>0</v>
      </c>
      <c r="AE1806" s="8" t="b">
        <v>0</v>
      </c>
      <c r="AF1806" s="8" t="b">
        <v>0</v>
      </c>
      <c r="AG1806" s="8" t="b">
        <v>0</v>
      </c>
      <c r="AH1806" s="8" t="b">
        <v>0</v>
      </c>
      <c r="AI1806" s="8" t="b">
        <v>0</v>
      </c>
      <c r="AJ1806" s="8" t="b">
        <v>0</v>
      </c>
      <c r="AK1806" s="8" t="b">
        <v>0</v>
      </c>
      <c r="AL1806" s="8" t="b">
        <v>0</v>
      </c>
    </row>
    <row r="1807" spans="1:41" ht="30" customHeight="1">
      <c r="A1807" s="135" t="s">
        <v>30</v>
      </c>
      <c r="B1807" s="109" t="s">
        <v>261</v>
      </c>
      <c r="C1807" s="110">
        <v>4827.8</v>
      </c>
      <c r="D1807" s="109" t="s">
        <v>19</v>
      </c>
      <c r="E1807" s="47" t="s">
        <v>20</v>
      </c>
      <c r="F1807" s="39">
        <f>G1807+I1807+J1807+L1807+Q1807+S1807+U1807+V1807+W1807+Y1807+Z1807</f>
        <v>8010189.2000000002</v>
      </c>
      <c r="G1807" s="40">
        <v>8010189.2000000002</v>
      </c>
      <c r="H1807" s="39">
        <v>0</v>
      </c>
      <c r="I1807" s="40">
        <v>0</v>
      </c>
      <c r="J1807" s="40">
        <v>0</v>
      </c>
      <c r="K1807" s="39">
        <v>0</v>
      </c>
      <c r="L1807" s="40">
        <v>0</v>
      </c>
      <c r="M1807" s="39">
        <v>0</v>
      </c>
      <c r="N1807" s="39">
        <v>0</v>
      </c>
      <c r="O1807" s="39">
        <v>0</v>
      </c>
      <c r="P1807" s="39">
        <v>0</v>
      </c>
      <c r="Q1807" s="40">
        <v>0</v>
      </c>
      <c r="R1807" s="39">
        <v>0</v>
      </c>
      <c r="S1807" s="40">
        <v>0</v>
      </c>
      <c r="T1807" s="39">
        <v>0</v>
      </c>
      <c r="U1807" s="40">
        <v>0</v>
      </c>
      <c r="V1807" s="40">
        <v>0</v>
      </c>
      <c r="W1807" s="40">
        <v>0</v>
      </c>
      <c r="X1807" s="39">
        <v>0</v>
      </c>
      <c r="Y1807" s="40">
        <v>0</v>
      </c>
      <c r="Z1807" s="39">
        <v>0</v>
      </c>
      <c r="AN1807" s="6">
        <f>L1807-M1807</f>
        <v>0</v>
      </c>
    </row>
    <row r="1808" spans="1:41" ht="60" customHeight="1">
      <c r="A1808" s="136"/>
      <c r="B1808" s="109"/>
      <c r="C1808" s="110"/>
      <c r="D1808" s="109"/>
      <c r="E1808" s="47" t="s">
        <v>21</v>
      </c>
      <c r="F1808" s="39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</row>
    <row r="1809" spans="1:41" ht="120" customHeight="1">
      <c r="A1809" s="136"/>
      <c r="B1809" s="109"/>
      <c r="C1809" s="110"/>
      <c r="D1809" s="109" t="s">
        <v>22</v>
      </c>
      <c r="E1809" s="47" t="s">
        <v>23</v>
      </c>
      <c r="F1809" s="39">
        <f t="shared" ref="F1809:F1812" si="642">G1809+I1809+J1809+L1809+Q1809+S1809+U1809+V1809+W1809+Y1809+Z1809</f>
        <v>0</v>
      </c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</row>
    <row r="1810" spans="1:41" ht="30" customHeight="1">
      <c r="A1810" s="136"/>
      <c r="B1810" s="109"/>
      <c r="C1810" s="110"/>
      <c r="D1810" s="109"/>
      <c r="E1810" s="47" t="s">
        <v>24</v>
      </c>
      <c r="F1810" s="39">
        <f t="shared" si="642"/>
        <v>0</v>
      </c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</row>
    <row r="1811" spans="1:41" ht="30" customHeight="1">
      <c r="A1811" s="136"/>
      <c r="B1811" s="109"/>
      <c r="C1811" s="110"/>
      <c r="D1811" s="109"/>
      <c r="E1811" s="47" t="s">
        <v>25</v>
      </c>
      <c r="F1811" s="39">
        <f t="shared" si="642"/>
        <v>0</v>
      </c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</row>
    <row r="1812" spans="1:41" ht="30" customHeight="1">
      <c r="A1812" s="136"/>
      <c r="B1812" s="109"/>
      <c r="C1812" s="110"/>
      <c r="D1812" s="109"/>
      <c r="E1812" s="47" t="s">
        <v>26</v>
      </c>
      <c r="F1812" s="39">
        <f t="shared" si="642"/>
        <v>0</v>
      </c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</row>
    <row r="1813" spans="1:41" ht="30" customHeight="1">
      <c r="A1813" s="136"/>
      <c r="B1813" s="109"/>
      <c r="C1813" s="110"/>
      <c r="D1813" s="111" t="s">
        <v>27</v>
      </c>
      <c r="E1813" s="111"/>
      <c r="F1813" s="39">
        <f>F1807+F1808+F1809+F1810+F1811+F1812</f>
        <v>8010189.2000000002</v>
      </c>
      <c r="G1813" s="39">
        <f t="shared" ref="G1813:Z1813" si="643">G1807+G1808+G1809+G1810+G1811+G1812</f>
        <v>8010189.2000000002</v>
      </c>
      <c r="H1813" s="39">
        <f t="shared" si="643"/>
        <v>0</v>
      </c>
      <c r="I1813" s="39">
        <f t="shared" si="643"/>
        <v>0</v>
      </c>
      <c r="J1813" s="39">
        <f t="shared" si="643"/>
        <v>0</v>
      </c>
      <c r="K1813" s="39">
        <f t="shared" si="643"/>
        <v>0</v>
      </c>
      <c r="L1813" s="39">
        <f t="shared" si="643"/>
        <v>0</v>
      </c>
      <c r="M1813" s="39">
        <f t="shared" si="643"/>
        <v>0</v>
      </c>
      <c r="N1813" s="39">
        <f t="shared" si="643"/>
        <v>0</v>
      </c>
      <c r="O1813" s="39">
        <f t="shared" si="643"/>
        <v>0</v>
      </c>
      <c r="P1813" s="39">
        <f t="shared" si="643"/>
        <v>0</v>
      </c>
      <c r="Q1813" s="39">
        <f t="shared" si="643"/>
        <v>0</v>
      </c>
      <c r="R1813" s="39">
        <f t="shared" si="643"/>
        <v>0</v>
      </c>
      <c r="S1813" s="39">
        <f t="shared" si="643"/>
        <v>0</v>
      </c>
      <c r="T1813" s="39">
        <f t="shared" si="643"/>
        <v>0</v>
      </c>
      <c r="U1813" s="39">
        <f t="shared" si="643"/>
        <v>0</v>
      </c>
      <c r="V1813" s="39">
        <f t="shared" si="643"/>
        <v>0</v>
      </c>
      <c r="W1813" s="39">
        <f t="shared" si="643"/>
        <v>0</v>
      </c>
      <c r="X1813" s="39">
        <f t="shared" si="643"/>
        <v>0</v>
      </c>
      <c r="Y1813" s="39">
        <f t="shared" si="643"/>
        <v>0</v>
      </c>
      <c r="Z1813" s="39">
        <f t="shared" si="643"/>
        <v>0</v>
      </c>
      <c r="AN1813" s="6">
        <f>L1813-M1813</f>
        <v>0</v>
      </c>
      <c r="AO1813" s="14"/>
    </row>
    <row r="1814" spans="1:41" ht="75" customHeight="1">
      <c r="A1814" s="136"/>
      <c r="B1814" s="109"/>
      <c r="C1814" s="110"/>
      <c r="D1814" s="127" t="s">
        <v>45</v>
      </c>
      <c r="E1814" s="128"/>
      <c r="F1814" s="41">
        <f>ROUND(F1813/C1807,2)</f>
        <v>1659.18</v>
      </c>
      <c r="G1814" s="41">
        <f>ROUND(G1813/C1807,2)</f>
        <v>1659.18</v>
      </c>
      <c r="H1814" s="41">
        <f>ROUND(H1813/C1807,2)</f>
        <v>0</v>
      </c>
      <c r="I1814" s="41">
        <f>ROUND(I1813/C1807,2)</f>
        <v>0</v>
      </c>
      <c r="J1814" s="41">
        <f>ROUND(J1813/C1807,2)</f>
        <v>0</v>
      </c>
      <c r="K1814" s="41">
        <f>ROUND(K1813/C1807,2)</f>
        <v>0</v>
      </c>
      <c r="L1814" s="41">
        <f>ROUND(L1813/C1807,2)</f>
        <v>0</v>
      </c>
      <c r="M1814" s="41">
        <f>ROUND(M1813/C1807,2)</f>
        <v>0</v>
      </c>
      <c r="N1814" s="41">
        <f>ROUND(N1813/C1807,2)</f>
        <v>0</v>
      </c>
      <c r="O1814" s="41">
        <f>ROUND(O1813/C1807,2)</f>
        <v>0</v>
      </c>
      <c r="P1814" s="41">
        <f>ROUND(P1813/C1807,2)</f>
        <v>0</v>
      </c>
      <c r="Q1814" s="41">
        <f>ROUND(Q1813/C1807,2)</f>
        <v>0</v>
      </c>
      <c r="R1814" s="41">
        <f>ROUND(R1813/C1807,2)</f>
        <v>0</v>
      </c>
      <c r="S1814" s="41">
        <f>ROUND(S1813/C1807,2)</f>
        <v>0</v>
      </c>
      <c r="T1814" s="41">
        <f>ROUND(T1813/C1807,2)</f>
        <v>0</v>
      </c>
      <c r="U1814" s="41">
        <f>ROUND(U1813/C1807,2)</f>
        <v>0</v>
      </c>
      <c r="V1814" s="41">
        <f>ROUND(V1813/C1807,2)</f>
        <v>0</v>
      </c>
      <c r="W1814" s="41">
        <f>ROUND(W1813/C1807,2)</f>
        <v>0</v>
      </c>
      <c r="X1814" s="41">
        <f>ROUND(X1813/C1807,2)</f>
        <v>0</v>
      </c>
      <c r="Y1814" s="41">
        <f>ROUND(Y1813/C1807,2)</f>
        <v>0</v>
      </c>
      <c r="Z1814" s="41">
        <f>ROUND(Z1813/C1807,2)</f>
        <v>0</v>
      </c>
      <c r="AC1814" s="8" t="b">
        <v>0</v>
      </c>
      <c r="AD1814" s="8" t="b">
        <v>0</v>
      </c>
      <c r="AE1814" s="8" t="b">
        <v>0</v>
      </c>
      <c r="AF1814" s="8" t="b">
        <v>0</v>
      </c>
      <c r="AG1814" s="8" t="b">
        <v>0</v>
      </c>
      <c r="AH1814" s="8" t="b">
        <v>0</v>
      </c>
      <c r="AI1814" s="8" t="b">
        <v>0</v>
      </c>
      <c r="AJ1814" s="8" t="b">
        <v>0</v>
      </c>
      <c r="AK1814" s="8" t="b">
        <v>0</v>
      </c>
      <c r="AL1814" s="8" t="b">
        <v>0</v>
      </c>
    </row>
    <row r="1815" spans="1:41" ht="90" customHeight="1">
      <c r="A1815" s="137"/>
      <c r="B1815" s="109"/>
      <c r="C1815" s="110"/>
      <c r="D1815" s="127" t="s">
        <v>46</v>
      </c>
      <c r="E1815" s="128"/>
      <c r="F1815" s="39" t="s">
        <v>28</v>
      </c>
      <c r="G1815" s="42">
        <f>IF(AC1815=FALSE,0,AC1815)</f>
        <v>1659.18</v>
      </c>
      <c r="H1815" s="42" t="s">
        <v>28</v>
      </c>
      <c r="I1815" s="42">
        <f>IF(AD1815=FALSE,0,AD1815)</f>
        <v>0</v>
      </c>
      <c r="J1815" s="42">
        <f>IF(AE1815=FALSE,0,AE1815)</f>
        <v>0</v>
      </c>
      <c r="K1815" s="42" t="s">
        <v>28</v>
      </c>
      <c r="L1815" s="42">
        <f>IF(AF1815=FALSE,0,AF1815)</f>
        <v>0</v>
      </c>
      <c r="M1815" s="42" t="s">
        <v>28</v>
      </c>
      <c r="N1815" s="42" t="s">
        <v>28</v>
      </c>
      <c r="O1815" s="42" t="s">
        <v>28</v>
      </c>
      <c r="P1815" s="42" t="s">
        <v>28</v>
      </c>
      <c r="Q1815" s="42">
        <f>IF(AG1815=FALSE,0,AG1815)</f>
        <v>0</v>
      </c>
      <c r="R1815" s="42" t="s">
        <v>28</v>
      </c>
      <c r="S1815" s="42">
        <f>IF(AH1815=FALSE,0,AH1815)</f>
        <v>0</v>
      </c>
      <c r="T1815" s="42" t="s">
        <v>28</v>
      </c>
      <c r="U1815" s="42">
        <f>IF(AI1815=FALSE,0,AI1815)</f>
        <v>0</v>
      </c>
      <c r="V1815" s="42">
        <f>IF(AJ1815=FALSE,0,AJ1815)</f>
        <v>0</v>
      </c>
      <c r="W1815" s="42">
        <f>IF(AK1815=FALSE,0,AK1815)</f>
        <v>0</v>
      </c>
      <c r="X1815" s="42" t="s">
        <v>28</v>
      </c>
      <c r="Y1815" s="42">
        <f>IF(AL1815=FALSE,0,AL1815)</f>
        <v>0</v>
      </c>
      <c r="Z1815" s="42" t="s">
        <v>28</v>
      </c>
      <c r="AC1815" s="8">
        <v>1659.18</v>
      </c>
      <c r="AD1815" s="8" t="b">
        <v>0</v>
      </c>
      <c r="AE1815" s="8" t="b">
        <v>0</v>
      </c>
      <c r="AF1815" s="8" t="b">
        <v>0</v>
      </c>
      <c r="AG1815" s="8" t="b">
        <v>0</v>
      </c>
      <c r="AH1815" s="8" t="b">
        <v>0</v>
      </c>
      <c r="AI1815" s="8" t="b">
        <v>0</v>
      </c>
      <c r="AJ1815" s="8" t="b">
        <v>0</v>
      </c>
      <c r="AK1815" s="8" t="b">
        <v>0</v>
      </c>
      <c r="AL1815" s="8" t="b">
        <v>0</v>
      </c>
    </row>
    <row r="1816" spans="1:41" ht="30" customHeight="1">
      <c r="A1816" s="135" t="s">
        <v>31</v>
      </c>
      <c r="B1816" s="109" t="s">
        <v>262</v>
      </c>
      <c r="C1816" s="110">
        <v>7027.86</v>
      </c>
      <c r="D1816" s="109" t="s">
        <v>19</v>
      </c>
      <c r="E1816" s="47" t="s">
        <v>20</v>
      </c>
      <c r="F1816" s="39">
        <f>G1816+I1816+J1816+L1816+Q1816+S1816+U1816+V1816+W1816+Y1816+Z1816</f>
        <v>11660484.75</v>
      </c>
      <c r="G1816" s="40">
        <v>11660484.75</v>
      </c>
      <c r="H1816" s="39">
        <v>0</v>
      </c>
      <c r="I1816" s="40">
        <v>0</v>
      </c>
      <c r="J1816" s="40">
        <v>0</v>
      </c>
      <c r="K1816" s="39">
        <v>0</v>
      </c>
      <c r="L1816" s="40">
        <v>0</v>
      </c>
      <c r="M1816" s="39">
        <v>0</v>
      </c>
      <c r="N1816" s="39">
        <v>0</v>
      </c>
      <c r="O1816" s="39">
        <v>0</v>
      </c>
      <c r="P1816" s="39">
        <v>0</v>
      </c>
      <c r="Q1816" s="40">
        <v>0</v>
      </c>
      <c r="R1816" s="39">
        <v>0</v>
      </c>
      <c r="S1816" s="40">
        <v>0</v>
      </c>
      <c r="T1816" s="39">
        <v>0</v>
      </c>
      <c r="U1816" s="40">
        <v>0</v>
      </c>
      <c r="V1816" s="40">
        <v>0</v>
      </c>
      <c r="W1816" s="40">
        <v>0</v>
      </c>
      <c r="X1816" s="39">
        <v>0</v>
      </c>
      <c r="Y1816" s="40">
        <v>0</v>
      </c>
      <c r="Z1816" s="39">
        <v>0</v>
      </c>
      <c r="AN1816" s="6">
        <f>L1816-M1816</f>
        <v>0</v>
      </c>
    </row>
    <row r="1817" spans="1:41" ht="60" customHeight="1">
      <c r="A1817" s="136"/>
      <c r="B1817" s="109"/>
      <c r="C1817" s="110"/>
      <c r="D1817" s="109"/>
      <c r="E1817" s="47" t="s">
        <v>21</v>
      </c>
      <c r="F1817" s="39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</row>
    <row r="1818" spans="1:41" ht="120" customHeight="1">
      <c r="A1818" s="136"/>
      <c r="B1818" s="109"/>
      <c r="C1818" s="110"/>
      <c r="D1818" s="109" t="s">
        <v>22</v>
      </c>
      <c r="E1818" s="47" t="s">
        <v>23</v>
      </c>
      <c r="F1818" s="39">
        <f t="shared" ref="F1818:F1821" si="644">G1818+I1818+J1818+L1818+Q1818+S1818+U1818+V1818+W1818+Y1818+Z1818</f>
        <v>0</v>
      </c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</row>
    <row r="1819" spans="1:41" ht="30" customHeight="1">
      <c r="A1819" s="136"/>
      <c r="B1819" s="109"/>
      <c r="C1819" s="110"/>
      <c r="D1819" s="109"/>
      <c r="E1819" s="47" t="s">
        <v>24</v>
      </c>
      <c r="F1819" s="39">
        <f t="shared" si="644"/>
        <v>0</v>
      </c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</row>
    <row r="1820" spans="1:41" ht="30" customHeight="1">
      <c r="A1820" s="136"/>
      <c r="B1820" s="109"/>
      <c r="C1820" s="110"/>
      <c r="D1820" s="109"/>
      <c r="E1820" s="47" t="s">
        <v>25</v>
      </c>
      <c r="F1820" s="39">
        <f t="shared" si="644"/>
        <v>0</v>
      </c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</row>
    <row r="1821" spans="1:41" ht="30" customHeight="1">
      <c r="A1821" s="136"/>
      <c r="B1821" s="109"/>
      <c r="C1821" s="110"/>
      <c r="D1821" s="109"/>
      <c r="E1821" s="47" t="s">
        <v>26</v>
      </c>
      <c r="F1821" s="39">
        <f t="shared" si="644"/>
        <v>0</v>
      </c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</row>
    <row r="1822" spans="1:41" ht="30" customHeight="1">
      <c r="A1822" s="136"/>
      <c r="B1822" s="109"/>
      <c r="C1822" s="110"/>
      <c r="D1822" s="111" t="s">
        <v>27</v>
      </c>
      <c r="E1822" s="111"/>
      <c r="F1822" s="39">
        <f>F1816+F1817+F1818+F1819+F1820+F1821</f>
        <v>11660484.75</v>
      </c>
      <c r="G1822" s="39">
        <f t="shared" ref="G1822:Z1822" si="645">G1816+G1817+G1818+G1819+G1820+G1821</f>
        <v>11660484.75</v>
      </c>
      <c r="H1822" s="39">
        <f t="shared" si="645"/>
        <v>0</v>
      </c>
      <c r="I1822" s="39">
        <f t="shared" si="645"/>
        <v>0</v>
      </c>
      <c r="J1822" s="39">
        <f t="shared" si="645"/>
        <v>0</v>
      </c>
      <c r="K1822" s="39">
        <f t="shared" si="645"/>
        <v>0</v>
      </c>
      <c r="L1822" s="39">
        <f t="shared" si="645"/>
        <v>0</v>
      </c>
      <c r="M1822" s="39">
        <f t="shared" si="645"/>
        <v>0</v>
      </c>
      <c r="N1822" s="39">
        <f t="shared" si="645"/>
        <v>0</v>
      </c>
      <c r="O1822" s="39">
        <f t="shared" si="645"/>
        <v>0</v>
      </c>
      <c r="P1822" s="39">
        <f t="shared" si="645"/>
        <v>0</v>
      </c>
      <c r="Q1822" s="39">
        <f t="shared" si="645"/>
        <v>0</v>
      </c>
      <c r="R1822" s="39">
        <f t="shared" si="645"/>
        <v>0</v>
      </c>
      <c r="S1822" s="39">
        <f t="shared" si="645"/>
        <v>0</v>
      </c>
      <c r="T1822" s="39">
        <f t="shared" si="645"/>
        <v>0</v>
      </c>
      <c r="U1822" s="39">
        <f t="shared" si="645"/>
        <v>0</v>
      </c>
      <c r="V1822" s="39">
        <f t="shared" si="645"/>
        <v>0</v>
      </c>
      <c r="W1822" s="39">
        <f t="shared" si="645"/>
        <v>0</v>
      </c>
      <c r="X1822" s="39">
        <f t="shared" si="645"/>
        <v>0</v>
      </c>
      <c r="Y1822" s="39">
        <f t="shared" si="645"/>
        <v>0</v>
      </c>
      <c r="Z1822" s="39">
        <f t="shared" si="645"/>
        <v>0</v>
      </c>
      <c r="AN1822" s="6">
        <f>L1822-M1822</f>
        <v>0</v>
      </c>
      <c r="AO1822" s="14"/>
    </row>
    <row r="1823" spans="1:41" ht="75" customHeight="1">
      <c r="A1823" s="136"/>
      <c r="B1823" s="109"/>
      <c r="C1823" s="110"/>
      <c r="D1823" s="127" t="s">
        <v>45</v>
      </c>
      <c r="E1823" s="128"/>
      <c r="F1823" s="41">
        <f>ROUND(F1822/C1816,2)</f>
        <v>1659.18</v>
      </c>
      <c r="G1823" s="41">
        <f>ROUND(G1822/C1816,2)</f>
        <v>1659.18</v>
      </c>
      <c r="H1823" s="41">
        <f>ROUND(H1822/C1816,2)</f>
        <v>0</v>
      </c>
      <c r="I1823" s="41">
        <f>ROUND(I1822/C1816,2)</f>
        <v>0</v>
      </c>
      <c r="J1823" s="41">
        <f>ROUND(J1822/C1816,2)</f>
        <v>0</v>
      </c>
      <c r="K1823" s="41">
        <f>ROUND(K1822/C1816,2)</f>
        <v>0</v>
      </c>
      <c r="L1823" s="41">
        <f>ROUND(L1822/C1816,2)</f>
        <v>0</v>
      </c>
      <c r="M1823" s="41">
        <f>ROUND(M1822/C1816,2)</f>
        <v>0</v>
      </c>
      <c r="N1823" s="41">
        <f>ROUND(N1822/C1816,2)</f>
        <v>0</v>
      </c>
      <c r="O1823" s="41">
        <f>ROUND(O1822/C1816,2)</f>
        <v>0</v>
      </c>
      <c r="P1823" s="41">
        <f>ROUND(P1822/C1816,2)</f>
        <v>0</v>
      </c>
      <c r="Q1823" s="41">
        <f>ROUND(Q1822/C1816,2)</f>
        <v>0</v>
      </c>
      <c r="R1823" s="41">
        <f>ROUND(R1822/C1816,2)</f>
        <v>0</v>
      </c>
      <c r="S1823" s="41">
        <f>ROUND(S1822/C1816,2)</f>
        <v>0</v>
      </c>
      <c r="T1823" s="41">
        <f>ROUND(T1822/C1816,2)</f>
        <v>0</v>
      </c>
      <c r="U1823" s="41">
        <f>ROUND(U1822/C1816,2)</f>
        <v>0</v>
      </c>
      <c r="V1823" s="41">
        <f>ROUND(V1822/C1816,2)</f>
        <v>0</v>
      </c>
      <c r="W1823" s="41">
        <f>ROUND(W1822/C1816,2)</f>
        <v>0</v>
      </c>
      <c r="X1823" s="41">
        <f>ROUND(X1822/C1816,2)</f>
        <v>0</v>
      </c>
      <c r="Y1823" s="41">
        <f>ROUND(Y1822/C1816,2)</f>
        <v>0</v>
      </c>
      <c r="Z1823" s="41">
        <f>ROUND(Z1822/C1816,2)</f>
        <v>0</v>
      </c>
      <c r="AC1823" s="8" t="b">
        <v>0</v>
      </c>
      <c r="AD1823" s="8" t="b">
        <v>0</v>
      </c>
      <c r="AE1823" s="8" t="b">
        <v>0</v>
      </c>
      <c r="AF1823" s="8" t="b">
        <v>0</v>
      </c>
      <c r="AG1823" s="8" t="b">
        <v>0</v>
      </c>
      <c r="AH1823" s="8" t="b">
        <v>0</v>
      </c>
      <c r="AI1823" s="8" t="b">
        <v>0</v>
      </c>
      <c r="AJ1823" s="8" t="b">
        <v>0</v>
      </c>
      <c r="AK1823" s="8" t="b">
        <v>0</v>
      </c>
      <c r="AL1823" s="8" t="b">
        <v>0</v>
      </c>
    </row>
    <row r="1824" spans="1:41" ht="90" customHeight="1">
      <c r="A1824" s="137"/>
      <c r="B1824" s="109"/>
      <c r="C1824" s="110"/>
      <c r="D1824" s="127" t="s">
        <v>46</v>
      </c>
      <c r="E1824" s="128"/>
      <c r="F1824" s="39" t="s">
        <v>28</v>
      </c>
      <c r="G1824" s="42">
        <f>IF(AC1824=FALSE,0,AC1824)</f>
        <v>1659.18</v>
      </c>
      <c r="H1824" s="42" t="s">
        <v>28</v>
      </c>
      <c r="I1824" s="42">
        <f>IF(AD1824=FALSE,0,AD1824)</f>
        <v>0</v>
      </c>
      <c r="J1824" s="42">
        <f>IF(AE1824=FALSE,0,AE1824)</f>
        <v>0</v>
      </c>
      <c r="K1824" s="42" t="s">
        <v>28</v>
      </c>
      <c r="L1824" s="42">
        <f>IF(AF1824=FALSE,0,AF1824)</f>
        <v>0</v>
      </c>
      <c r="M1824" s="42" t="s">
        <v>28</v>
      </c>
      <c r="N1824" s="42" t="s">
        <v>28</v>
      </c>
      <c r="O1824" s="42" t="s">
        <v>28</v>
      </c>
      <c r="P1824" s="42" t="s">
        <v>28</v>
      </c>
      <c r="Q1824" s="42">
        <f>IF(AG1824=FALSE,0,AG1824)</f>
        <v>0</v>
      </c>
      <c r="R1824" s="42" t="s">
        <v>28</v>
      </c>
      <c r="S1824" s="42">
        <f>IF(AH1824=FALSE,0,AH1824)</f>
        <v>0</v>
      </c>
      <c r="T1824" s="42" t="s">
        <v>28</v>
      </c>
      <c r="U1824" s="42">
        <f>IF(AI1824=FALSE,0,AI1824)</f>
        <v>0</v>
      </c>
      <c r="V1824" s="42">
        <f>IF(AJ1824=FALSE,0,AJ1824)</f>
        <v>0</v>
      </c>
      <c r="W1824" s="42">
        <f>IF(AK1824=FALSE,0,AK1824)</f>
        <v>0</v>
      </c>
      <c r="X1824" s="42" t="s">
        <v>28</v>
      </c>
      <c r="Y1824" s="42">
        <f>IF(AL1824=FALSE,0,AL1824)</f>
        <v>0</v>
      </c>
      <c r="Z1824" s="42" t="s">
        <v>28</v>
      </c>
      <c r="AC1824" s="8">
        <v>1659.18</v>
      </c>
      <c r="AD1824" s="8" t="b">
        <v>0</v>
      </c>
      <c r="AE1824" s="8" t="b">
        <v>0</v>
      </c>
      <c r="AF1824" s="8" t="b">
        <v>0</v>
      </c>
      <c r="AG1824" s="8" t="b">
        <v>0</v>
      </c>
      <c r="AH1824" s="8" t="b">
        <v>0</v>
      </c>
      <c r="AI1824" s="8" t="b">
        <v>0</v>
      </c>
      <c r="AJ1824" s="8" t="b">
        <v>0</v>
      </c>
      <c r="AK1824" s="8" t="b">
        <v>0</v>
      </c>
      <c r="AL1824" s="8" t="b">
        <v>0</v>
      </c>
    </row>
    <row r="1825" spans="1:41" ht="30" customHeight="1">
      <c r="A1825" s="135" t="s">
        <v>32</v>
      </c>
      <c r="B1825" s="109" t="s">
        <v>263</v>
      </c>
      <c r="C1825" s="110">
        <v>6094</v>
      </c>
      <c r="D1825" s="109" t="s">
        <v>19</v>
      </c>
      <c r="E1825" s="47" t="s">
        <v>20</v>
      </c>
      <c r="F1825" s="39">
        <f>G1825+I1825+J1825+L1825+Q1825+S1825+U1825+V1825+W1825+Y1825+Z1825</f>
        <v>10111042.92</v>
      </c>
      <c r="G1825" s="40">
        <v>10111042.92</v>
      </c>
      <c r="H1825" s="39">
        <v>0</v>
      </c>
      <c r="I1825" s="40">
        <v>0</v>
      </c>
      <c r="J1825" s="40">
        <v>0</v>
      </c>
      <c r="K1825" s="39">
        <v>0</v>
      </c>
      <c r="L1825" s="40">
        <v>0</v>
      </c>
      <c r="M1825" s="39">
        <v>0</v>
      </c>
      <c r="N1825" s="39">
        <v>0</v>
      </c>
      <c r="O1825" s="39">
        <v>0</v>
      </c>
      <c r="P1825" s="39">
        <v>0</v>
      </c>
      <c r="Q1825" s="40">
        <v>0</v>
      </c>
      <c r="R1825" s="39">
        <v>0</v>
      </c>
      <c r="S1825" s="40">
        <v>0</v>
      </c>
      <c r="T1825" s="39">
        <v>0</v>
      </c>
      <c r="U1825" s="40">
        <v>0</v>
      </c>
      <c r="V1825" s="40">
        <v>0</v>
      </c>
      <c r="W1825" s="40">
        <v>0</v>
      </c>
      <c r="X1825" s="39">
        <v>0</v>
      </c>
      <c r="Y1825" s="40">
        <v>0</v>
      </c>
      <c r="Z1825" s="39">
        <v>0</v>
      </c>
      <c r="AN1825" s="6">
        <f>L1825-M1825</f>
        <v>0</v>
      </c>
    </row>
    <row r="1826" spans="1:41" ht="60" customHeight="1">
      <c r="A1826" s="136"/>
      <c r="B1826" s="109"/>
      <c r="C1826" s="110"/>
      <c r="D1826" s="109"/>
      <c r="E1826" s="47" t="s">
        <v>21</v>
      </c>
      <c r="F1826" s="39"/>
      <c r="G1826" s="44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</row>
    <row r="1827" spans="1:41" ht="120" customHeight="1">
      <c r="A1827" s="136"/>
      <c r="B1827" s="109"/>
      <c r="C1827" s="110"/>
      <c r="D1827" s="109" t="s">
        <v>22</v>
      </c>
      <c r="E1827" s="47" t="s">
        <v>23</v>
      </c>
      <c r="F1827" s="39">
        <f t="shared" ref="F1827:F1830" si="646">G1827+I1827+J1827+L1827+Q1827+S1827+U1827+V1827+W1827+Y1827+Z1827</f>
        <v>0</v>
      </c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</row>
    <row r="1828" spans="1:41" ht="30" customHeight="1">
      <c r="A1828" s="136"/>
      <c r="B1828" s="109"/>
      <c r="C1828" s="110"/>
      <c r="D1828" s="109"/>
      <c r="E1828" s="47" t="s">
        <v>24</v>
      </c>
      <c r="F1828" s="39">
        <f t="shared" si="646"/>
        <v>0</v>
      </c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</row>
    <row r="1829" spans="1:41" ht="30" customHeight="1">
      <c r="A1829" s="136"/>
      <c r="B1829" s="109"/>
      <c r="C1829" s="110"/>
      <c r="D1829" s="109"/>
      <c r="E1829" s="47" t="s">
        <v>25</v>
      </c>
      <c r="F1829" s="39">
        <f t="shared" si="646"/>
        <v>0</v>
      </c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</row>
    <row r="1830" spans="1:41" ht="30" customHeight="1">
      <c r="A1830" s="136"/>
      <c r="B1830" s="109"/>
      <c r="C1830" s="110"/>
      <c r="D1830" s="109"/>
      <c r="E1830" s="47" t="s">
        <v>26</v>
      </c>
      <c r="F1830" s="39">
        <f t="shared" si="646"/>
        <v>0</v>
      </c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</row>
    <row r="1831" spans="1:41" ht="30" customHeight="1">
      <c r="A1831" s="136"/>
      <c r="B1831" s="109"/>
      <c r="C1831" s="110"/>
      <c r="D1831" s="111" t="s">
        <v>27</v>
      </c>
      <c r="E1831" s="111"/>
      <c r="F1831" s="39">
        <f>F1825+F1826+F1827+F1828+F1829+F1830</f>
        <v>10111042.92</v>
      </c>
      <c r="G1831" s="39">
        <f t="shared" ref="G1831:Z1831" si="647">G1825+G1826+G1827+G1828+G1829+G1830</f>
        <v>10111042.92</v>
      </c>
      <c r="H1831" s="39">
        <f t="shared" si="647"/>
        <v>0</v>
      </c>
      <c r="I1831" s="39">
        <f t="shared" si="647"/>
        <v>0</v>
      </c>
      <c r="J1831" s="39">
        <f t="shared" si="647"/>
        <v>0</v>
      </c>
      <c r="K1831" s="39">
        <f t="shared" si="647"/>
        <v>0</v>
      </c>
      <c r="L1831" s="39">
        <f t="shared" si="647"/>
        <v>0</v>
      </c>
      <c r="M1831" s="39">
        <f t="shared" si="647"/>
        <v>0</v>
      </c>
      <c r="N1831" s="39">
        <f t="shared" si="647"/>
        <v>0</v>
      </c>
      <c r="O1831" s="39">
        <f t="shared" si="647"/>
        <v>0</v>
      </c>
      <c r="P1831" s="39">
        <f t="shared" si="647"/>
        <v>0</v>
      </c>
      <c r="Q1831" s="39">
        <f t="shared" si="647"/>
        <v>0</v>
      </c>
      <c r="R1831" s="39">
        <f t="shared" si="647"/>
        <v>0</v>
      </c>
      <c r="S1831" s="39">
        <f t="shared" si="647"/>
        <v>0</v>
      </c>
      <c r="T1831" s="39">
        <f t="shared" si="647"/>
        <v>0</v>
      </c>
      <c r="U1831" s="39">
        <f t="shared" si="647"/>
        <v>0</v>
      </c>
      <c r="V1831" s="39">
        <f t="shared" si="647"/>
        <v>0</v>
      </c>
      <c r="W1831" s="39">
        <f t="shared" si="647"/>
        <v>0</v>
      </c>
      <c r="X1831" s="39">
        <f t="shared" si="647"/>
        <v>0</v>
      </c>
      <c r="Y1831" s="39">
        <f t="shared" si="647"/>
        <v>0</v>
      </c>
      <c r="Z1831" s="39">
        <f t="shared" si="647"/>
        <v>0</v>
      </c>
      <c r="AN1831" s="6">
        <f>L1831-M1831</f>
        <v>0</v>
      </c>
      <c r="AO1831" s="14"/>
    </row>
    <row r="1832" spans="1:41" ht="75" customHeight="1">
      <c r="A1832" s="136"/>
      <c r="B1832" s="109"/>
      <c r="C1832" s="110"/>
      <c r="D1832" s="127" t="s">
        <v>45</v>
      </c>
      <c r="E1832" s="128"/>
      <c r="F1832" s="41">
        <f>ROUND(F1831/C1825,2)</f>
        <v>1659.18</v>
      </c>
      <c r="G1832" s="41">
        <f>ROUND(G1831/C1825,2)</f>
        <v>1659.18</v>
      </c>
      <c r="H1832" s="41">
        <f>ROUND(H1831/C1825,2)</f>
        <v>0</v>
      </c>
      <c r="I1832" s="41">
        <f>ROUND(I1831/C1825,2)</f>
        <v>0</v>
      </c>
      <c r="J1832" s="41">
        <f>ROUND(J1831/C1825,2)</f>
        <v>0</v>
      </c>
      <c r="K1832" s="41">
        <f>ROUND(K1831/C1825,2)</f>
        <v>0</v>
      </c>
      <c r="L1832" s="41">
        <f>ROUND(L1831/C1825,2)</f>
        <v>0</v>
      </c>
      <c r="M1832" s="41">
        <f>ROUND(M1831/C1825,2)</f>
        <v>0</v>
      </c>
      <c r="N1832" s="41">
        <f>ROUND(N1831/C1825,2)</f>
        <v>0</v>
      </c>
      <c r="O1832" s="41">
        <f>ROUND(O1831/C1825,2)</f>
        <v>0</v>
      </c>
      <c r="P1832" s="41">
        <f>ROUND(P1831/C1825,2)</f>
        <v>0</v>
      </c>
      <c r="Q1832" s="41">
        <f>ROUND(Q1831/C1825,2)</f>
        <v>0</v>
      </c>
      <c r="R1832" s="41">
        <f>ROUND(R1831/C1825,2)</f>
        <v>0</v>
      </c>
      <c r="S1832" s="41">
        <f>ROUND(S1831/C1825,2)</f>
        <v>0</v>
      </c>
      <c r="T1832" s="41">
        <f>ROUND(T1831/C1825,2)</f>
        <v>0</v>
      </c>
      <c r="U1832" s="41">
        <f>ROUND(U1831/C1825,2)</f>
        <v>0</v>
      </c>
      <c r="V1832" s="41">
        <f>ROUND(V1831/C1825,2)</f>
        <v>0</v>
      </c>
      <c r="W1832" s="41">
        <f>ROUND(W1831/C1825,2)</f>
        <v>0</v>
      </c>
      <c r="X1832" s="41">
        <f>ROUND(X1831/C1825,2)</f>
        <v>0</v>
      </c>
      <c r="Y1832" s="41">
        <f>ROUND(Y1831/C1825,2)</f>
        <v>0</v>
      </c>
      <c r="Z1832" s="41">
        <f>ROUND(Z1831/C1825,2)</f>
        <v>0</v>
      </c>
      <c r="AC1832" s="8" t="b">
        <v>0</v>
      </c>
      <c r="AD1832" s="8" t="b">
        <v>0</v>
      </c>
      <c r="AE1832" s="8" t="b">
        <v>0</v>
      </c>
      <c r="AF1832" s="8" t="b">
        <v>0</v>
      </c>
      <c r="AG1832" s="8" t="b">
        <v>0</v>
      </c>
      <c r="AH1832" s="8" t="b">
        <v>0</v>
      </c>
      <c r="AI1832" s="8" t="b">
        <v>0</v>
      </c>
      <c r="AJ1832" s="8" t="b">
        <v>0</v>
      </c>
      <c r="AK1832" s="8" t="b">
        <v>0</v>
      </c>
      <c r="AL1832" s="8" t="b">
        <v>0</v>
      </c>
    </row>
    <row r="1833" spans="1:41" ht="90" customHeight="1">
      <c r="A1833" s="137"/>
      <c r="B1833" s="109"/>
      <c r="C1833" s="110"/>
      <c r="D1833" s="127" t="s">
        <v>46</v>
      </c>
      <c r="E1833" s="128"/>
      <c r="F1833" s="39" t="s">
        <v>28</v>
      </c>
      <c r="G1833" s="42">
        <f>IF(AC1833=FALSE,0,AC1833)</f>
        <v>1659.18</v>
      </c>
      <c r="H1833" s="42" t="s">
        <v>28</v>
      </c>
      <c r="I1833" s="42">
        <f>IF(AD1833=FALSE,0,AD1833)</f>
        <v>0</v>
      </c>
      <c r="J1833" s="42">
        <f>IF(AE1833=FALSE,0,AE1833)</f>
        <v>0</v>
      </c>
      <c r="K1833" s="42" t="s">
        <v>28</v>
      </c>
      <c r="L1833" s="42">
        <f>IF(AF1833=FALSE,0,AF1833)</f>
        <v>0</v>
      </c>
      <c r="M1833" s="42" t="s">
        <v>28</v>
      </c>
      <c r="N1833" s="42" t="s">
        <v>28</v>
      </c>
      <c r="O1833" s="42" t="s">
        <v>28</v>
      </c>
      <c r="P1833" s="42" t="s">
        <v>28</v>
      </c>
      <c r="Q1833" s="42">
        <f>IF(AG1833=FALSE,0,AG1833)</f>
        <v>0</v>
      </c>
      <c r="R1833" s="42" t="s">
        <v>28</v>
      </c>
      <c r="S1833" s="42">
        <f>IF(AH1833=FALSE,0,AH1833)</f>
        <v>0</v>
      </c>
      <c r="T1833" s="42" t="s">
        <v>28</v>
      </c>
      <c r="U1833" s="42">
        <f>IF(AI1833=FALSE,0,AI1833)</f>
        <v>0</v>
      </c>
      <c r="V1833" s="42">
        <f>IF(AJ1833=FALSE,0,AJ1833)</f>
        <v>0</v>
      </c>
      <c r="W1833" s="42">
        <f>IF(AK1833=FALSE,0,AK1833)</f>
        <v>0</v>
      </c>
      <c r="X1833" s="42" t="s">
        <v>28</v>
      </c>
      <c r="Y1833" s="42">
        <f>IF(AL1833=FALSE,0,AL1833)</f>
        <v>0</v>
      </c>
      <c r="Z1833" s="42" t="s">
        <v>28</v>
      </c>
      <c r="AC1833" s="8">
        <v>1659.18</v>
      </c>
      <c r="AD1833" s="8" t="b">
        <v>0</v>
      </c>
      <c r="AE1833" s="8" t="b">
        <v>0</v>
      </c>
      <c r="AF1833" s="8" t="b">
        <v>0</v>
      </c>
      <c r="AG1833" s="8" t="b">
        <v>0</v>
      </c>
      <c r="AH1833" s="8" t="b">
        <v>0</v>
      </c>
      <c r="AI1833" s="8" t="b">
        <v>0</v>
      </c>
      <c r="AJ1833" s="8" t="b">
        <v>0</v>
      </c>
      <c r="AK1833" s="8" t="b">
        <v>0</v>
      </c>
      <c r="AL1833" s="8" t="b">
        <v>0</v>
      </c>
    </row>
    <row r="1834" spans="1:41" ht="30" customHeight="1">
      <c r="A1834" s="135" t="s">
        <v>33</v>
      </c>
      <c r="B1834" s="109" t="s">
        <v>264</v>
      </c>
      <c r="C1834" s="110">
        <v>5956</v>
      </c>
      <c r="D1834" s="109" t="s">
        <v>19</v>
      </c>
      <c r="E1834" s="47" t="s">
        <v>20</v>
      </c>
      <c r="F1834" s="39">
        <f>G1834+I1834+J1834+L1834+Q1834+S1834+U1834+V1834+W1834+Y1834+Z1834</f>
        <v>9882076.0800000001</v>
      </c>
      <c r="G1834" s="40">
        <v>9882076.0800000001</v>
      </c>
      <c r="H1834" s="39">
        <v>0</v>
      </c>
      <c r="I1834" s="40">
        <v>0</v>
      </c>
      <c r="J1834" s="40">
        <v>0</v>
      </c>
      <c r="K1834" s="39">
        <v>0</v>
      </c>
      <c r="L1834" s="40">
        <v>0</v>
      </c>
      <c r="M1834" s="39">
        <v>0</v>
      </c>
      <c r="N1834" s="39">
        <v>0</v>
      </c>
      <c r="O1834" s="39">
        <v>0</v>
      </c>
      <c r="P1834" s="39">
        <v>0</v>
      </c>
      <c r="Q1834" s="40">
        <v>0</v>
      </c>
      <c r="R1834" s="39">
        <v>0</v>
      </c>
      <c r="S1834" s="40">
        <v>0</v>
      </c>
      <c r="T1834" s="39">
        <v>0</v>
      </c>
      <c r="U1834" s="40">
        <v>0</v>
      </c>
      <c r="V1834" s="40">
        <v>0</v>
      </c>
      <c r="W1834" s="40">
        <v>0</v>
      </c>
      <c r="X1834" s="39">
        <v>0</v>
      </c>
      <c r="Y1834" s="40">
        <v>0</v>
      </c>
      <c r="Z1834" s="39">
        <v>0</v>
      </c>
      <c r="AN1834" s="6">
        <f>L1834-M1834</f>
        <v>0</v>
      </c>
    </row>
    <row r="1835" spans="1:41" ht="60" customHeight="1">
      <c r="A1835" s="136"/>
      <c r="B1835" s="109"/>
      <c r="C1835" s="110"/>
      <c r="D1835" s="109"/>
      <c r="E1835" s="47" t="s">
        <v>21</v>
      </c>
      <c r="F1835" s="39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</row>
    <row r="1836" spans="1:41" ht="120" customHeight="1">
      <c r="A1836" s="136"/>
      <c r="B1836" s="109"/>
      <c r="C1836" s="110"/>
      <c r="D1836" s="109" t="s">
        <v>22</v>
      </c>
      <c r="E1836" s="47" t="s">
        <v>23</v>
      </c>
      <c r="F1836" s="39">
        <f t="shared" ref="F1836:F1839" si="648">G1836+I1836+J1836+L1836+Q1836+S1836+U1836+V1836+W1836+Y1836+Z1836</f>
        <v>0</v>
      </c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</row>
    <row r="1837" spans="1:41" ht="30" customHeight="1">
      <c r="A1837" s="136"/>
      <c r="B1837" s="109"/>
      <c r="C1837" s="110"/>
      <c r="D1837" s="109"/>
      <c r="E1837" s="47" t="s">
        <v>24</v>
      </c>
      <c r="F1837" s="39">
        <f t="shared" si="648"/>
        <v>0</v>
      </c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</row>
    <row r="1838" spans="1:41" ht="30" customHeight="1">
      <c r="A1838" s="136"/>
      <c r="B1838" s="109"/>
      <c r="C1838" s="110"/>
      <c r="D1838" s="109"/>
      <c r="E1838" s="47" t="s">
        <v>25</v>
      </c>
      <c r="F1838" s="39">
        <f t="shared" si="648"/>
        <v>0</v>
      </c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</row>
    <row r="1839" spans="1:41" ht="30" customHeight="1">
      <c r="A1839" s="136"/>
      <c r="B1839" s="109"/>
      <c r="C1839" s="110"/>
      <c r="D1839" s="109"/>
      <c r="E1839" s="47" t="s">
        <v>26</v>
      </c>
      <c r="F1839" s="39">
        <f t="shared" si="648"/>
        <v>0</v>
      </c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</row>
    <row r="1840" spans="1:41" ht="30" customHeight="1">
      <c r="A1840" s="136"/>
      <c r="B1840" s="109"/>
      <c r="C1840" s="110"/>
      <c r="D1840" s="111" t="s">
        <v>27</v>
      </c>
      <c r="E1840" s="111"/>
      <c r="F1840" s="39">
        <f>F1834+F1835+F1836+F1837+F1838+F1839</f>
        <v>9882076.0800000001</v>
      </c>
      <c r="G1840" s="39">
        <f t="shared" ref="G1840:Z1840" si="649">G1834+G1835+G1836+G1837+G1838+G1839</f>
        <v>9882076.0800000001</v>
      </c>
      <c r="H1840" s="39">
        <f t="shared" si="649"/>
        <v>0</v>
      </c>
      <c r="I1840" s="39">
        <f t="shared" si="649"/>
        <v>0</v>
      </c>
      <c r="J1840" s="39">
        <f t="shared" si="649"/>
        <v>0</v>
      </c>
      <c r="K1840" s="39">
        <f t="shared" si="649"/>
        <v>0</v>
      </c>
      <c r="L1840" s="39">
        <f t="shared" si="649"/>
        <v>0</v>
      </c>
      <c r="M1840" s="39">
        <f t="shared" si="649"/>
        <v>0</v>
      </c>
      <c r="N1840" s="39">
        <f t="shared" si="649"/>
        <v>0</v>
      </c>
      <c r="O1840" s="39">
        <f t="shared" si="649"/>
        <v>0</v>
      </c>
      <c r="P1840" s="39">
        <f t="shared" si="649"/>
        <v>0</v>
      </c>
      <c r="Q1840" s="39">
        <f t="shared" si="649"/>
        <v>0</v>
      </c>
      <c r="R1840" s="39">
        <f t="shared" si="649"/>
        <v>0</v>
      </c>
      <c r="S1840" s="39">
        <f t="shared" si="649"/>
        <v>0</v>
      </c>
      <c r="T1840" s="39">
        <f t="shared" si="649"/>
        <v>0</v>
      </c>
      <c r="U1840" s="39">
        <f t="shared" si="649"/>
        <v>0</v>
      </c>
      <c r="V1840" s="39">
        <f t="shared" si="649"/>
        <v>0</v>
      </c>
      <c r="W1840" s="39">
        <f t="shared" si="649"/>
        <v>0</v>
      </c>
      <c r="X1840" s="39">
        <f t="shared" si="649"/>
        <v>0</v>
      </c>
      <c r="Y1840" s="39">
        <f t="shared" si="649"/>
        <v>0</v>
      </c>
      <c r="Z1840" s="39">
        <f t="shared" si="649"/>
        <v>0</v>
      </c>
      <c r="AN1840" s="6">
        <f>L1840-M1840</f>
        <v>0</v>
      </c>
      <c r="AO1840" s="14"/>
    </row>
    <row r="1841" spans="1:38" ht="75" customHeight="1">
      <c r="A1841" s="136"/>
      <c r="B1841" s="109"/>
      <c r="C1841" s="110"/>
      <c r="D1841" s="127" t="s">
        <v>45</v>
      </c>
      <c r="E1841" s="128"/>
      <c r="F1841" s="41">
        <f>ROUND(F1840/C1834,2)</f>
        <v>1659.18</v>
      </c>
      <c r="G1841" s="41">
        <f>ROUND(G1840/C1834,2)</f>
        <v>1659.18</v>
      </c>
      <c r="H1841" s="41">
        <f>ROUND(H1840/C1834,2)</f>
        <v>0</v>
      </c>
      <c r="I1841" s="41">
        <f>ROUND(I1840/C1834,2)</f>
        <v>0</v>
      </c>
      <c r="J1841" s="41">
        <f>ROUND(J1840/C1834,2)</f>
        <v>0</v>
      </c>
      <c r="K1841" s="41">
        <f>ROUND(K1840/C1834,2)</f>
        <v>0</v>
      </c>
      <c r="L1841" s="41">
        <f>ROUND(L1840/C1834,2)</f>
        <v>0</v>
      </c>
      <c r="M1841" s="41">
        <f>ROUND(M1840/C1834,2)</f>
        <v>0</v>
      </c>
      <c r="N1841" s="41">
        <f>ROUND(N1840/C1834,2)</f>
        <v>0</v>
      </c>
      <c r="O1841" s="41">
        <f>ROUND(O1840/C1834,2)</f>
        <v>0</v>
      </c>
      <c r="P1841" s="41">
        <f>ROUND(P1840/C1834,2)</f>
        <v>0</v>
      </c>
      <c r="Q1841" s="41">
        <f>ROUND(Q1840/C1834,2)</f>
        <v>0</v>
      </c>
      <c r="R1841" s="41">
        <f>ROUND(R1840/C1834,2)</f>
        <v>0</v>
      </c>
      <c r="S1841" s="41">
        <f>ROUND(S1840/C1834,2)</f>
        <v>0</v>
      </c>
      <c r="T1841" s="41">
        <f>ROUND(T1840/C1834,2)</f>
        <v>0</v>
      </c>
      <c r="U1841" s="41">
        <f>ROUND(U1840/C1834,2)</f>
        <v>0</v>
      </c>
      <c r="V1841" s="41">
        <f>ROUND(V1840/C1834,2)</f>
        <v>0</v>
      </c>
      <c r="W1841" s="41">
        <f>ROUND(W1840/C1834,2)</f>
        <v>0</v>
      </c>
      <c r="X1841" s="41">
        <f>ROUND(X1840/C1834,2)</f>
        <v>0</v>
      </c>
      <c r="Y1841" s="41">
        <f>ROUND(Y1840/C1834,2)</f>
        <v>0</v>
      </c>
      <c r="Z1841" s="41">
        <f>ROUND(Z1840/C1834,2)</f>
        <v>0</v>
      </c>
      <c r="AC1841" s="8" t="b">
        <v>0</v>
      </c>
      <c r="AD1841" s="8" t="b">
        <v>0</v>
      </c>
      <c r="AE1841" s="8" t="b">
        <v>0</v>
      </c>
      <c r="AF1841" s="8" t="b">
        <v>0</v>
      </c>
      <c r="AG1841" s="8" t="b">
        <v>0</v>
      </c>
      <c r="AH1841" s="8" t="b">
        <v>0</v>
      </c>
      <c r="AI1841" s="8" t="b">
        <v>0</v>
      </c>
      <c r="AJ1841" s="8" t="b">
        <v>0</v>
      </c>
      <c r="AK1841" s="8" t="b">
        <v>0</v>
      </c>
      <c r="AL1841" s="8" t="b">
        <v>0</v>
      </c>
    </row>
    <row r="1842" spans="1:38" ht="90" customHeight="1">
      <c r="A1842" s="137"/>
      <c r="B1842" s="109"/>
      <c r="C1842" s="110"/>
      <c r="D1842" s="127" t="s">
        <v>46</v>
      </c>
      <c r="E1842" s="128"/>
      <c r="F1842" s="39" t="s">
        <v>28</v>
      </c>
      <c r="G1842" s="42">
        <f>IF(AC1842=FALSE,0,AC1842)</f>
        <v>1659.18</v>
      </c>
      <c r="H1842" s="42" t="s">
        <v>28</v>
      </c>
      <c r="I1842" s="42">
        <f>IF(AD1842=FALSE,0,AD1842)</f>
        <v>0</v>
      </c>
      <c r="J1842" s="42">
        <f>IF(AE1842=FALSE,0,AE1842)</f>
        <v>0</v>
      </c>
      <c r="K1842" s="42" t="s">
        <v>28</v>
      </c>
      <c r="L1842" s="42">
        <f>IF(AF1842=FALSE,0,AF1842)</f>
        <v>0</v>
      </c>
      <c r="M1842" s="42" t="s">
        <v>28</v>
      </c>
      <c r="N1842" s="42" t="s">
        <v>28</v>
      </c>
      <c r="O1842" s="42" t="s">
        <v>28</v>
      </c>
      <c r="P1842" s="42" t="s">
        <v>28</v>
      </c>
      <c r="Q1842" s="42">
        <f>IF(AG1842=FALSE,0,AG1842)</f>
        <v>0</v>
      </c>
      <c r="R1842" s="42" t="s">
        <v>28</v>
      </c>
      <c r="S1842" s="42">
        <f>IF(AH1842=FALSE,0,AH1842)</f>
        <v>0</v>
      </c>
      <c r="T1842" s="42" t="s">
        <v>28</v>
      </c>
      <c r="U1842" s="42">
        <f>IF(AI1842=FALSE,0,AI1842)</f>
        <v>0</v>
      </c>
      <c r="V1842" s="42">
        <f>IF(AJ1842=FALSE,0,AJ1842)</f>
        <v>0</v>
      </c>
      <c r="W1842" s="42">
        <f>IF(AK1842=FALSE,0,AK1842)</f>
        <v>0</v>
      </c>
      <c r="X1842" s="42" t="s">
        <v>28</v>
      </c>
      <c r="Y1842" s="42">
        <f>IF(AL1842=FALSE,0,AL1842)</f>
        <v>0</v>
      </c>
      <c r="Z1842" s="42" t="s">
        <v>28</v>
      </c>
      <c r="AC1842" s="8">
        <v>1659.18</v>
      </c>
      <c r="AD1842" s="8" t="b">
        <v>0</v>
      </c>
      <c r="AE1842" s="8" t="b">
        <v>0</v>
      </c>
      <c r="AF1842" s="8" t="b">
        <v>0</v>
      </c>
      <c r="AG1842" s="8" t="b">
        <v>0</v>
      </c>
      <c r="AH1842" s="8" t="b">
        <v>0</v>
      </c>
      <c r="AI1842" s="8" t="b">
        <v>0</v>
      </c>
      <c r="AJ1842" s="8" t="b">
        <v>0</v>
      </c>
      <c r="AK1842" s="8" t="b">
        <v>0</v>
      </c>
      <c r="AL1842" s="8" t="b">
        <v>0</v>
      </c>
    </row>
    <row r="1843" spans="1:38" ht="30" customHeight="1">
      <c r="A1843" s="135" t="s">
        <v>34</v>
      </c>
      <c r="B1843" s="145" t="s">
        <v>374</v>
      </c>
      <c r="C1843" s="141">
        <v>2430</v>
      </c>
      <c r="D1843" s="171" t="s">
        <v>19</v>
      </c>
      <c r="E1843" s="57" t="s">
        <v>20</v>
      </c>
      <c r="F1843" s="39">
        <f>G1843+I1843+J1843+L1843+Q1843+S1843+U1843+V1843+W1843+Y1843+Z1843</f>
        <v>4031807.4</v>
      </c>
      <c r="G1843" s="42">
        <v>4031807.4</v>
      </c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</row>
    <row r="1844" spans="1:38" ht="60" customHeight="1">
      <c r="A1844" s="136"/>
      <c r="B1844" s="146"/>
      <c r="C1844" s="142"/>
      <c r="D1844" s="171"/>
      <c r="E1844" s="57" t="s">
        <v>21</v>
      </c>
      <c r="F1844" s="39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</row>
    <row r="1845" spans="1:38" ht="105" customHeight="1">
      <c r="A1845" s="136"/>
      <c r="B1845" s="146"/>
      <c r="C1845" s="142"/>
      <c r="D1845" s="171" t="s">
        <v>22</v>
      </c>
      <c r="E1845" s="57" t="s">
        <v>23</v>
      </c>
      <c r="F1845" s="39">
        <f t="shared" ref="F1845:F1848" si="650">G1845+I1845+J1845+L1845+Q1845+S1845+U1845+V1845+W1845+Y1845+Z1845</f>
        <v>0</v>
      </c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</row>
    <row r="1846" spans="1:38" ht="15" customHeight="1">
      <c r="A1846" s="136"/>
      <c r="B1846" s="146"/>
      <c r="C1846" s="142"/>
      <c r="D1846" s="171"/>
      <c r="E1846" s="57" t="s">
        <v>24</v>
      </c>
      <c r="F1846" s="39">
        <f t="shared" si="650"/>
        <v>0</v>
      </c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</row>
    <row r="1847" spans="1:38" ht="15" customHeight="1">
      <c r="A1847" s="136"/>
      <c r="B1847" s="146"/>
      <c r="C1847" s="142"/>
      <c r="D1847" s="171"/>
      <c r="E1847" s="57" t="s">
        <v>25</v>
      </c>
      <c r="F1847" s="39">
        <f t="shared" si="650"/>
        <v>0</v>
      </c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</row>
    <row r="1848" spans="1:38" ht="15" customHeight="1">
      <c r="A1848" s="136"/>
      <c r="B1848" s="146"/>
      <c r="C1848" s="142"/>
      <c r="D1848" s="171"/>
      <c r="E1848" s="57" t="s">
        <v>26</v>
      </c>
      <c r="F1848" s="39">
        <f t="shared" si="650"/>
        <v>0</v>
      </c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</row>
    <row r="1849" spans="1:38" ht="15" customHeight="1">
      <c r="A1849" s="136"/>
      <c r="B1849" s="146"/>
      <c r="C1849" s="142"/>
      <c r="D1849" s="181" t="s">
        <v>27</v>
      </c>
      <c r="E1849" s="181"/>
      <c r="F1849" s="39">
        <f>F1843+F1844+F1845+F1846+F1847+F1848</f>
        <v>4031807.4</v>
      </c>
      <c r="G1849" s="42">
        <f t="shared" ref="G1849:Z1849" si="651">G1843+G1844+G1845+G1846+G1847+G1848</f>
        <v>4031807.4</v>
      </c>
      <c r="H1849" s="42">
        <f t="shared" si="651"/>
        <v>0</v>
      </c>
      <c r="I1849" s="42">
        <f t="shared" si="651"/>
        <v>0</v>
      </c>
      <c r="J1849" s="42">
        <f t="shared" si="651"/>
        <v>0</v>
      </c>
      <c r="K1849" s="42">
        <f t="shared" si="651"/>
        <v>0</v>
      </c>
      <c r="L1849" s="42">
        <f t="shared" si="651"/>
        <v>0</v>
      </c>
      <c r="M1849" s="42">
        <f t="shared" si="651"/>
        <v>0</v>
      </c>
      <c r="N1849" s="42">
        <f t="shared" si="651"/>
        <v>0</v>
      </c>
      <c r="O1849" s="42">
        <f t="shared" si="651"/>
        <v>0</v>
      </c>
      <c r="P1849" s="42">
        <f t="shared" si="651"/>
        <v>0</v>
      </c>
      <c r="Q1849" s="42">
        <f t="shared" si="651"/>
        <v>0</v>
      </c>
      <c r="R1849" s="42">
        <f t="shared" si="651"/>
        <v>0</v>
      </c>
      <c r="S1849" s="42">
        <f t="shared" si="651"/>
        <v>0</v>
      </c>
      <c r="T1849" s="42">
        <f t="shared" si="651"/>
        <v>0</v>
      </c>
      <c r="U1849" s="42">
        <f t="shared" si="651"/>
        <v>0</v>
      </c>
      <c r="V1849" s="42">
        <f t="shared" si="651"/>
        <v>0</v>
      </c>
      <c r="W1849" s="42">
        <f t="shared" si="651"/>
        <v>0</v>
      </c>
      <c r="X1849" s="42">
        <f t="shared" si="651"/>
        <v>0</v>
      </c>
      <c r="Y1849" s="42">
        <f t="shared" si="651"/>
        <v>0</v>
      </c>
      <c r="Z1849" s="42">
        <f t="shared" si="651"/>
        <v>0</v>
      </c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</row>
    <row r="1850" spans="1:38" ht="15" customHeight="1">
      <c r="A1850" s="136"/>
      <c r="B1850" s="146"/>
      <c r="C1850" s="142"/>
      <c r="D1850" s="181" t="s">
        <v>45</v>
      </c>
      <c r="E1850" s="181"/>
      <c r="F1850" s="39">
        <f>ROUND(F1849/C1843,2)</f>
        <v>1659.18</v>
      </c>
      <c r="G1850" s="42">
        <f>ROUND(G1849/C1843,2)</f>
        <v>1659.18</v>
      </c>
      <c r="H1850" s="42">
        <f>ROUND(H1849/C1843,2)</f>
        <v>0</v>
      </c>
      <c r="I1850" s="42">
        <f>ROUND(I1849/C1843,2)</f>
        <v>0</v>
      </c>
      <c r="J1850" s="42">
        <f>ROUND(J1849/C1843,2)</f>
        <v>0</v>
      </c>
      <c r="K1850" s="42">
        <f>ROUND(K1849/C1843,2)</f>
        <v>0</v>
      </c>
      <c r="L1850" s="42">
        <f>ROUND(L1849/C1843,2)</f>
        <v>0</v>
      </c>
      <c r="M1850" s="42">
        <f>ROUND(M1849/C1843,2)</f>
        <v>0</v>
      </c>
      <c r="N1850" s="42">
        <f>ROUND(N1849/C1843,2)</f>
        <v>0</v>
      </c>
      <c r="O1850" s="42">
        <f>ROUND(O1849/C1843,2)</f>
        <v>0</v>
      </c>
      <c r="P1850" s="42">
        <f>ROUND(P1849/C1843,2)</f>
        <v>0</v>
      </c>
      <c r="Q1850" s="42">
        <f>ROUND(Q1849/C1843,2)</f>
        <v>0</v>
      </c>
      <c r="R1850" s="42">
        <f>ROUND(R1849/C1843,2)</f>
        <v>0</v>
      </c>
      <c r="S1850" s="42">
        <f>ROUND(S1849/C1843,2)</f>
        <v>0</v>
      </c>
      <c r="T1850" s="42">
        <f>ROUND(T1849/C1843,2)</f>
        <v>0</v>
      </c>
      <c r="U1850" s="42">
        <f>ROUND(U1849/C1843,2)</f>
        <v>0</v>
      </c>
      <c r="V1850" s="42">
        <f>ROUND(V1849/C1843,2)</f>
        <v>0</v>
      </c>
      <c r="W1850" s="42">
        <f>ROUND(W1849/C1843,2)</f>
        <v>0</v>
      </c>
      <c r="X1850" s="42">
        <f>ROUND(X1849/C1843,2)</f>
        <v>0</v>
      </c>
      <c r="Y1850" s="42">
        <f>ROUND(Y1849/C1843,2)</f>
        <v>0</v>
      </c>
      <c r="Z1850" s="42">
        <f>ROUND(Z1849/C1843,2)</f>
        <v>0</v>
      </c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</row>
    <row r="1851" spans="1:38" ht="15" customHeight="1">
      <c r="A1851" s="137"/>
      <c r="B1851" s="147"/>
      <c r="C1851" s="143"/>
      <c r="D1851" s="172" t="s">
        <v>46</v>
      </c>
      <c r="E1851" s="128"/>
      <c r="F1851" s="39" t="s">
        <v>28</v>
      </c>
      <c r="G1851" s="42">
        <f>G1850</f>
        <v>1659.18</v>
      </c>
      <c r="H1851" s="42" t="s">
        <v>28</v>
      </c>
      <c r="I1851" s="42">
        <f>IF(AD1851=FALSE,0,AD1851)</f>
        <v>0</v>
      </c>
      <c r="J1851" s="42">
        <f>IF(AE1851=FALSE,0,AE1851)</f>
        <v>0</v>
      </c>
      <c r="K1851" s="42" t="s">
        <v>28</v>
      </c>
      <c r="L1851" s="42">
        <f>IF(AF1851=FALSE,0,AF1851)</f>
        <v>0</v>
      </c>
      <c r="M1851" s="42" t="s">
        <v>28</v>
      </c>
      <c r="N1851" s="42" t="s">
        <v>28</v>
      </c>
      <c r="O1851" s="42" t="s">
        <v>28</v>
      </c>
      <c r="P1851" s="42" t="s">
        <v>28</v>
      </c>
      <c r="Q1851" s="42">
        <f>IF(AG1851=FALSE,0,AG1851)</f>
        <v>0</v>
      </c>
      <c r="R1851" s="42" t="s">
        <v>28</v>
      </c>
      <c r="S1851" s="42">
        <f>IF(AH1851=FALSE,0,AH1851)</f>
        <v>0</v>
      </c>
      <c r="T1851" s="42" t="s">
        <v>28</v>
      </c>
      <c r="U1851" s="42">
        <f>IF(AI1851=FALSE,0,AI1851)</f>
        <v>0</v>
      </c>
      <c r="V1851" s="42">
        <f>IF(AJ1851=FALSE,0,AJ1851)</f>
        <v>0</v>
      </c>
      <c r="W1851" s="42">
        <f>IF(AK1851=FALSE,0,AK1851)</f>
        <v>0</v>
      </c>
      <c r="X1851" s="42" t="s">
        <v>28</v>
      </c>
      <c r="Y1851" s="42">
        <f>IF(AL1851=FALSE,0,AL1851)</f>
        <v>0</v>
      </c>
      <c r="Z1851" s="42" t="s">
        <v>28</v>
      </c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</row>
    <row r="1852" spans="1:38" s="4" customFormat="1" ht="30" hidden="1" customHeight="1">
      <c r="A1852" s="135" t="s">
        <v>35</v>
      </c>
      <c r="B1852" s="145" t="s">
        <v>373</v>
      </c>
      <c r="C1852" s="141">
        <v>0</v>
      </c>
      <c r="D1852" s="171" t="s">
        <v>19</v>
      </c>
      <c r="E1852" s="58" t="s">
        <v>20</v>
      </c>
      <c r="F1852" s="39">
        <v>0</v>
      </c>
      <c r="G1852" s="42">
        <v>0</v>
      </c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</row>
    <row r="1853" spans="1:38" s="4" customFormat="1" ht="60" hidden="1" customHeight="1">
      <c r="A1853" s="136"/>
      <c r="B1853" s="146"/>
      <c r="C1853" s="142"/>
      <c r="D1853" s="171"/>
      <c r="E1853" s="58" t="s">
        <v>21</v>
      </c>
      <c r="F1853" s="39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</row>
    <row r="1854" spans="1:38" s="4" customFormat="1" ht="105" hidden="1" customHeight="1">
      <c r="A1854" s="136"/>
      <c r="B1854" s="146"/>
      <c r="C1854" s="142"/>
      <c r="D1854" s="171" t="s">
        <v>22</v>
      </c>
      <c r="E1854" s="58" t="s">
        <v>23</v>
      </c>
      <c r="F1854" s="39">
        <f t="shared" ref="F1854:F1857" si="652">G1854+I1854+J1854+L1854+Q1854+S1854+U1854+V1854+W1854+Y1854+Z1854</f>
        <v>0</v>
      </c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</row>
    <row r="1855" spans="1:38" s="4" customFormat="1" ht="15" hidden="1" customHeight="1">
      <c r="A1855" s="136"/>
      <c r="B1855" s="146"/>
      <c r="C1855" s="142"/>
      <c r="D1855" s="171"/>
      <c r="E1855" s="58" t="s">
        <v>24</v>
      </c>
      <c r="F1855" s="39">
        <f t="shared" si="652"/>
        <v>0</v>
      </c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  <c r="V1855" s="42"/>
      <c r="W1855" s="42"/>
      <c r="X1855" s="42"/>
      <c r="Y1855" s="42"/>
      <c r="Z1855" s="42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</row>
    <row r="1856" spans="1:38" s="4" customFormat="1" ht="15" hidden="1" customHeight="1">
      <c r="A1856" s="136"/>
      <c r="B1856" s="146"/>
      <c r="C1856" s="142"/>
      <c r="D1856" s="171"/>
      <c r="E1856" s="58" t="s">
        <v>25</v>
      </c>
      <c r="F1856" s="39">
        <f t="shared" si="652"/>
        <v>0</v>
      </c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  <c r="V1856" s="42"/>
      <c r="W1856" s="42"/>
      <c r="X1856" s="42"/>
      <c r="Y1856" s="42"/>
      <c r="Z1856" s="42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</row>
    <row r="1857" spans="1:41" s="4" customFormat="1" ht="15" hidden="1" customHeight="1">
      <c r="A1857" s="136"/>
      <c r="B1857" s="146"/>
      <c r="C1857" s="142"/>
      <c r="D1857" s="171"/>
      <c r="E1857" s="58" t="s">
        <v>26</v>
      </c>
      <c r="F1857" s="39">
        <f t="shared" si="652"/>
        <v>0</v>
      </c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  <c r="V1857" s="42"/>
      <c r="W1857" s="42"/>
      <c r="X1857" s="42"/>
      <c r="Y1857" s="42"/>
      <c r="Z1857" s="42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</row>
    <row r="1858" spans="1:41" s="4" customFormat="1" ht="15" hidden="1" customHeight="1">
      <c r="A1858" s="136"/>
      <c r="B1858" s="146"/>
      <c r="C1858" s="142"/>
      <c r="D1858" s="172" t="s">
        <v>27</v>
      </c>
      <c r="E1858" s="128"/>
      <c r="F1858" s="39">
        <f>F1852+F1853+F1854+F1855+F1856+F1857</f>
        <v>0</v>
      </c>
      <c r="G1858" s="42">
        <f t="shared" ref="G1858:Z1858" si="653">G1852+G1853+G1854+G1855+G1856+G1857</f>
        <v>0</v>
      </c>
      <c r="H1858" s="42">
        <f t="shared" si="653"/>
        <v>0</v>
      </c>
      <c r="I1858" s="42">
        <f t="shared" si="653"/>
        <v>0</v>
      </c>
      <c r="J1858" s="42">
        <f t="shared" si="653"/>
        <v>0</v>
      </c>
      <c r="K1858" s="42">
        <f t="shared" si="653"/>
        <v>0</v>
      </c>
      <c r="L1858" s="42">
        <f t="shared" si="653"/>
        <v>0</v>
      </c>
      <c r="M1858" s="42">
        <f t="shared" si="653"/>
        <v>0</v>
      </c>
      <c r="N1858" s="42">
        <f t="shared" si="653"/>
        <v>0</v>
      </c>
      <c r="O1858" s="42">
        <f t="shared" si="653"/>
        <v>0</v>
      </c>
      <c r="P1858" s="42">
        <f t="shared" si="653"/>
        <v>0</v>
      </c>
      <c r="Q1858" s="42">
        <f t="shared" si="653"/>
        <v>0</v>
      </c>
      <c r="R1858" s="42">
        <f t="shared" si="653"/>
        <v>0</v>
      </c>
      <c r="S1858" s="42">
        <f t="shared" si="653"/>
        <v>0</v>
      </c>
      <c r="T1858" s="42">
        <f t="shared" si="653"/>
        <v>0</v>
      </c>
      <c r="U1858" s="42">
        <f t="shared" si="653"/>
        <v>0</v>
      </c>
      <c r="V1858" s="42">
        <f t="shared" si="653"/>
        <v>0</v>
      </c>
      <c r="W1858" s="42">
        <f t="shared" si="653"/>
        <v>0</v>
      </c>
      <c r="X1858" s="42">
        <f t="shared" si="653"/>
        <v>0</v>
      </c>
      <c r="Y1858" s="42">
        <f t="shared" si="653"/>
        <v>0</v>
      </c>
      <c r="Z1858" s="42">
        <f t="shared" si="653"/>
        <v>0</v>
      </c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</row>
    <row r="1859" spans="1:41" s="4" customFormat="1" ht="15" hidden="1" customHeight="1">
      <c r="A1859" s="136"/>
      <c r="B1859" s="146"/>
      <c r="C1859" s="142"/>
      <c r="D1859" s="172" t="s">
        <v>45</v>
      </c>
      <c r="E1859" s="128"/>
      <c r="F1859" s="39" t="e">
        <f>ROUND(F1858/C1852,2)</f>
        <v>#DIV/0!</v>
      </c>
      <c r="G1859" s="42" t="e">
        <f>ROUND(G1858/C1852,2)</f>
        <v>#DIV/0!</v>
      </c>
      <c r="H1859" s="42" t="e">
        <f>ROUND(H1858/C1852,2)</f>
        <v>#DIV/0!</v>
      </c>
      <c r="I1859" s="42" t="e">
        <f>ROUND(I1858/C1852,2)</f>
        <v>#DIV/0!</v>
      </c>
      <c r="J1859" s="42" t="e">
        <f>ROUND(J1858/C1852,2)</f>
        <v>#DIV/0!</v>
      </c>
      <c r="K1859" s="42" t="e">
        <f>ROUND(K1858/C1852,2)</f>
        <v>#DIV/0!</v>
      </c>
      <c r="L1859" s="42" t="e">
        <f>ROUND(L1858/C1852,2)</f>
        <v>#DIV/0!</v>
      </c>
      <c r="M1859" s="42" t="e">
        <f>ROUND(M1858/C1852,2)</f>
        <v>#DIV/0!</v>
      </c>
      <c r="N1859" s="42" t="e">
        <f>ROUND(N1858/C1852,2)</f>
        <v>#DIV/0!</v>
      </c>
      <c r="O1859" s="42" t="e">
        <f>ROUND(O1858/C1852,2)</f>
        <v>#DIV/0!</v>
      </c>
      <c r="P1859" s="42" t="e">
        <f>ROUND(P1858/C1852,2)</f>
        <v>#DIV/0!</v>
      </c>
      <c r="Q1859" s="42" t="e">
        <f>ROUND(Q1858/C1852,2)</f>
        <v>#DIV/0!</v>
      </c>
      <c r="R1859" s="42" t="e">
        <f>ROUND(R1858/C1852,2)</f>
        <v>#DIV/0!</v>
      </c>
      <c r="S1859" s="42" t="e">
        <f>ROUND(S1858/C1852,2)</f>
        <v>#DIV/0!</v>
      </c>
      <c r="T1859" s="42" t="e">
        <f>ROUND(T1858/C1852,2)</f>
        <v>#DIV/0!</v>
      </c>
      <c r="U1859" s="42" t="e">
        <f>ROUND(U1858/C1852,2)</f>
        <v>#DIV/0!</v>
      </c>
      <c r="V1859" s="42" t="e">
        <f>ROUND(V1858/C1852,2)</f>
        <v>#DIV/0!</v>
      </c>
      <c r="W1859" s="42" t="e">
        <f>ROUND(W1858/C1852,2)</f>
        <v>#DIV/0!</v>
      </c>
      <c r="X1859" s="42" t="e">
        <f>ROUND(X1858/C1852,2)</f>
        <v>#DIV/0!</v>
      </c>
      <c r="Y1859" s="42" t="e">
        <f>ROUND(Y1858/C1852,2)</f>
        <v>#DIV/0!</v>
      </c>
      <c r="Z1859" s="42" t="e">
        <f>ROUND(Z1858/C1852,2)</f>
        <v>#DIV/0!</v>
      </c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</row>
    <row r="1860" spans="1:41" s="4" customFormat="1" ht="15" hidden="1" customHeight="1">
      <c r="A1860" s="137"/>
      <c r="B1860" s="147"/>
      <c r="C1860" s="143"/>
      <c r="D1860" s="172" t="s">
        <v>46</v>
      </c>
      <c r="E1860" s="128"/>
      <c r="F1860" s="39" t="s">
        <v>28</v>
      </c>
      <c r="G1860" s="42" t="e">
        <f>G1859</f>
        <v>#DIV/0!</v>
      </c>
      <c r="H1860" s="42" t="s">
        <v>28</v>
      </c>
      <c r="I1860" s="42">
        <f>IF(AD1860=FALSE,0,AD1860)</f>
        <v>0</v>
      </c>
      <c r="J1860" s="42">
        <f>IF(AE1860=FALSE,0,AE1860)</f>
        <v>0</v>
      </c>
      <c r="K1860" s="42" t="s">
        <v>28</v>
      </c>
      <c r="L1860" s="42">
        <f>IF(AF1860=FALSE,0,AF1860)</f>
        <v>0</v>
      </c>
      <c r="M1860" s="42" t="s">
        <v>28</v>
      </c>
      <c r="N1860" s="42" t="s">
        <v>28</v>
      </c>
      <c r="O1860" s="42" t="s">
        <v>28</v>
      </c>
      <c r="P1860" s="42" t="s">
        <v>28</v>
      </c>
      <c r="Q1860" s="42">
        <f>IF(AG1860=FALSE,0,AG1860)</f>
        <v>0</v>
      </c>
      <c r="R1860" s="42" t="s">
        <v>28</v>
      </c>
      <c r="S1860" s="42">
        <f>IF(AH1860=FALSE,0,AH1860)</f>
        <v>0</v>
      </c>
      <c r="T1860" s="42" t="s">
        <v>28</v>
      </c>
      <c r="U1860" s="42">
        <f>IF(AI1860=FALSE,0,AI1860)</f>
        <v>0</v>
      </c>
      <c r="V1860" s="42">
        <f>IF(AJ1860=FALSE,0,AJ1860)</f>
        <v>0</v>
      </c>
      <c r="W1860" s="42">
        <f>IF(AK1860=FALSE,0,AK1860)</f>
        <v>0</v>
      </c>
      <c r="X1860" s="42" t="s">
        <v>28</v>
      </c>
      <c r="Y1860" s="42">
        <f>IF(AL1860=FALSE,0,AL1860)</f>
        <v>0</v>
      </c>
      <c r="Z1860" s="42" t="s">
        <v>28</v>
      </c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</row>
    <row r="1861" spans="1:41" ht="30" customHeight="1">
      <c r="A1861" s="109"/>
      <c r="B1861" s="109" t="s">
        <v>394</v>
      </c>
      <c r="C1861" s="110">
        <f>C1789+C1798+C1807+C1816+C1825+C1834+C1843+C1852</f>
        <v>29840.66</v>
      </c>
      <c r="D1861" s="109" t="s">
        <v>19</v>
      </c>
      <c r="E1861" s="47" t="s">
        <v>20</v>
      </c>
      <c r="F1861" s="39">
        <f>G1861+I1861+J1861+L1861+Q1861+S1861+U1861+V1861+W1861+Y1861+Z1861</f>
        <v>49511026.25</v>
      </c>
      <c r="G1861" s="40">
        <f>G1789+G1798+G1807+G1816+G1825+G1834+G1843+G1852</f>
        <v>49511026.25</v>
      </c>
      <c r="H1861" s="40">
        <f t="shared" ref="H1861:Z1866" si="654">H1789+H1798+H1807+H1816+H1825+H1834+H1843+H1852</f>
        <v>0</v>
      </c>
      <c r="I1861" s="40">
        <f t="shared" si="654"/>
        <v>0</v>
      </c>
      <c r="J1861" s="40">
        <f t="shared" si="654"/>
        <v>0</v>
      </c>
      <c r="K1861" s="40">
        <f t="shared" si="654"/>
        <v>0</v>
      </c>
      <c r="L1861" s="40">
        <f t="shared" si="654"/>
        <v>0</v>
      </c>
      <c r="M1861" s="40">
        <f t="shared" si="654"/>
        <v>0</v>
      </c>
      <c r="N1861" s="40">
        <f t="shared" si="654"/>
        <v>0</v>
      </c>
      <c r="O1861" s="40">
        <f t="shared" si="654"/>
        <v>0</v>
      </c>
      <c r="P1861" s="40">
        <f t="shared" si="654"/>
        <v>0</v>
      </c>
      <c r="Q1861" s="40">
        <f t="shared" si="654"/>
        <v>0</v>
      </c>
      <c r="R1861" s="40">
        <f t="shared" si="654"/>
        <v>0</v>
      </c>
      <c r="S1861" s="40">
        <f t="shared" si="654"/>
        <v>0</v>
      </c>
      <c r="T1861" s="40">
        <f t="shared" si="654"/>
        <v>0</v>
      </c>
      <c r="U1861" s="40">
        <f t="shared" si="654"/>
        <v>0</v>
      </c>
      <c r="V1861" s="40">
        <f t="shared" si="654"/>
        <v>0</v>
      </c>
      <c r="W1861" s="40">
        <f t="shared" si="654"/>
        <v>0</v>
      </c>
      <c r="X1861" s="40">
        <f t="shared" si="654"/>
        <v>0</v>
      </c>
      <c r="Y1861" s="40">
        <f t="shared" si="654"/>
        <v>0</v>
      </c>
      <c r="Z1861" s="40">
        <f t="shared" si="654"/>
        <v>0</v>
      </c>
      <c r="AN1861" s="6">
        <f>L1861-M1861</f>
        <v>0</v>
      </c>
    </row>
    <row r="1862" spans="1:41" ht="60" customHeight="1">
      <c r="A1862" s="109"/>
      <c r="B1862" s="109"/>
      <c r="C1862" s="110"/>
      <c r="D1862" s="109"/>
      <c r="E1862" s="47" t="s">
        <v>21</v>
      </c>
      <c r="F1862" s="39">
        <f t="shared" ref="F1862:F1866" si="655">G1862+I1862+J1862+L1862+Q1862+S1862+U1862+V1862+W1862+Y1862+Z1862</f>
        <v>0</v>
      </c>
      <c r="G1862" s="40">
        <f t="shared" ref="G1862:V1866" si="656">G1790+G1799+G1808+G1817+G1826+G1835+G1844+G1853</f>
        <v>0</v>
      </c>
      <c r="H1862" s="40">
        <f t="shared" si="656"/>
        <v>0</v>
      </c>
      <c r="I1862" s="40">
        <f t="shared" si="656"/>
        <v>0</v>
      </c>
      <c r="J1862" s="40">
        <f t="shared" si="656"/>
        <v>0</v>
      </c>
      <c r="K1862" s="40">
        <f t="shared" si="656"/>
        <v>0</v>
      </c>
      <c r="L1862" s="40">
        <f t="shared" si="656"/>
        <v>0</v>
      </c>
      <c r="M1862" s="40">
        <f t="shared" si="656"/>
        <v>0</v>
      </c>
      <c r="N1862" s="40">
        <f t="shared" si="656"/>
        <v>0</v>
      </c>
      <c r="O1862" s="40">
        <f t="shared" si="656"/>
        <v>0</v>
      </c>
      <c r="P1862" s="40">
        <f t="shared" si="656"/>
        <v>0</v>
      </c>
      <c r="Q1862" s="40">
        <f t="shared" si="656"/>
        <v>0</v>
      </c>
      <c r="R1862" s="40">
        <f t="shared" si="656"/>
        <v>0</v>
      </c>
      <c r="S1862" s="40">
        <f t="shared" si="656"/>
        <v>0</v>
      </c>
      <c r="T1862" s="40">
        <f t="shared" si="656"/>
        <v>0</v>
      </c>
      <c r="U1862" s="40">
        <f t="shared" si="656"/>
        <v>0</v>
      </c>
      <c r="V1862" s="40">
        <f t="shared" si="656"/>
        <v>0</v>
      </c>
      <c r="W1862" s="40">
        <f t="shared" si="654"/>
        <v>0</v>
      </c>
      <c r="X1862" s="40">
        <f t="shared" si="654"/>
        <v>0</v>
      </c>
      <c r="Y1862" s="40">
        <f t="shared" si="654"/>
        <v>0</v>
      </c>
      <c r="Z1862" s="40">
        <f t="shared" si="654"/>
        <v>0</v>
      </c>
    </row>
    <row r="1863" spans="1:41" ht="120" customHeight="1">
      <c r="A1863" s="109"/>
      <c r="B1863" s="109"/>
      <c r="C1863" s="110"/>
      <c r="D1863" s="109" t="s">
        <v>22</v>
      </c>
      <c r="E1863" s="47" t="s">
        <v>23</v>
      </c>
      <c r="F1863" s="39">
        <f t="shared" si="655"/>
        <v>0</v>
      </c>
      <c r="G1863" s="40">
        <f t="shared" si="656"/>
        <v>0</v>
      </c>
      <c r="H1863" s="40">
        <f t="shared" si="654"/>
        <v>0</v>
      </c>
      <c r="I1863" s="40">
        <f t="shared" si="654"/>
        <v>0</v>
      </c>
      <c r="J1863" s="40">
        <f t="shared" si="654"/>
        <v>0</v>
      </c>
      <c r="K1863" s="40">
        <f t="shared" si="654"/>
        <v>0</v>
      </c>
      <c r="L1863" s="40">
        <f t="shared" si="654"/>
        <v>0</v>
      </c>
      <c r="M1863" s="40">
        <f t="shared" si="654"/>
        <v>0</v>
      </c>
      <c r="N1863" s="40">
        <f t="shared" si="654"/>
        <v>0</v>
      </c>
      <c r="O1863" s="40">
        <f t="shared" si="654"/>
        <v>0</v>
      </c>
      <c r="P1863" s="40">
        <f t="shared" si="654"/>
        <v>0</v>
      </c>
      <c r="Q1863" s="40">
        <f t="shared" si="654"/>
        <v>0</v>
      </c>
      <c r="R1863" s="40">
        <f t="shared" si="654"/>
        <v>0</v>
      </c>
      <c r="S1863" s="40">
        <f t="shared" si="654"/>
        <v>0</v>
      </c>
      <c r="T1863" s="40">
        <f t="shared" si="654"/>
        <v>0</v>
      </c>
      <c r="U1863" s="40">
        <f t="shared" si="654"/>
        <v>0</v>
      </c>
      <c r="V1863" s="40">
        <f t="shared" si="654"/>
        <v>0</v>
      </c>
      <c r="W1863" s="40">
        <f t="shared" si="654"/>
        <v>0</v>
      </c>
      <c r="X1863" s="40">
        <f t="shared" si="654"/>
        <v>0</v>
      </c>
      <c r="Y1863" s="40">
        <f t="shared" si="654"/>
        <v>0</v>
      </c>
      <c r="Z1863" s="40">
        <f t="shared" si="654"/>
        <v>0</v>
      </c>
    </row>
    <row r="1864" spans="1:41" ht="30" customHeight="1">
      <c r="A1864" s="109"/>
      <c r="B1864" s="109"/>
      <c r="C1864" s="110"/>
      <c r="D1864" s="109"/>
      <c r="E1864" s="47" t="s">
        <v>24</v>
      </c>
      <c r="F1864" s="39">
        <f t="shared" si="655"/>
        <v>0</v>
      </c>
      <c r="G1864" s="40">
        <f t="shared" si="656"/>
        <v>0</v>
      </c>
      <c r="H1864" s="40">
        <f t="shared" si="654"/>
        <v>0</v>
      </c>
      <c r="I1864" s="40">
        <f t="shared" si="654"/>
        <v>0</v>
      </c>
      <c r="J1864" s="40">
        <f t="shared" si="654"/>
        <v>0</v>
      </c>
      <c r="K1864" s="40">
        <f t="shared" si="654"/>
        <v>0</v>
      </c>
      <c r="L1864" s="40">
        <f t="shared" si="654"/>
        <v>0</v>
      </c>
      <c r="M1864" s="40">
        <f t="shared" si="654"/>
        <v>0</v>
      </c>
      <c r="N1864" s="40">
        <f t="shared" si="654"/>
        <v>0</v>
      </c>
      <c r="O1864" s="40">
        <f t="shared" si="654"/>
        <v>0</v>
      </c>
      <c r="P1864" s="40">
        <f t="shared" si="654"/>
        <v>0</v>
      </c>
      <c r="Q1864" s="40">
        <f t="shared" si="654"/>
        <v>0</v>
      </c>
      <c r="R1864" s="40">
        <f t="shared" si="654"/>
        <v>0</v>
      </c>
      <c r="S1864" s="40">
        <f t="shared" si="654"/>
        <v>0</v>
      </c>
      <c r="T1864" s="40">
        <f t="shared" si="654"/>
        <v>0</v>
      </c>
      <c r="U1864" s="40">
        <f t="shared" si="654"/>
        <v>0</v>
      </c>
      <c r="V1864" s="40">
        <f t="shared" si="654"/>
        <v>0</v>
      </c>
      <c r="W1864" s="40">
        <f t="shared" si="654"/>
        <v>0</v>
      </c>
      <c r="X1864" s="40">
        <f t="shared" si="654"/>
        <v>0</v>
      </c>
      <c r="Y1864" s="40">
        <f t="shared" si="654"/>
        <v>0</v>
      </c>
      <c r="Z1864" s="40">
        <f t="shared" si="654"/>
        <v>0</v>
      </c>
    </row>
    <row r="1865" spans="1:41" ht="30" customHeight="1">
      <c r="A1865" s="109"/>
      <c r="B1865" s="109"/>
      <c r="C1865" s="110"/>
      <c r="D1865" s="109"/>
      <c r="E1865" s="47" t="s">
        <v>25</v>
      </c>
      <c r="F1865" s="39">
        <f t="shared" si="655"/>
        <v>0</v>
      </c>
      <c r="G1865" s="40">
        <f t="shared" si="656"/>
        <v>0</v>
      </c>
      <c r="H1865" s="40">
        <f t="shared" si="654"/>
        <v>0</v>
      </c>
      <c r="I1865" s="40">
        <f t="shared" si="654"/>
        <v>0</v>
      </c>
      <c r="J1865" s="40">
        <f t="shared" si="654"/>
        <v>0</v>
      </c>
      <c r="K1865" s="40">
        <f t="shared" si="654"/>
        <v>0</v>
      </c>
      <c r="L1865" s="40">
        <f t="shared" si="654"/>
        <v>0</v>
      </c>
      <c r="M1865" s="40">
        <f t="shared" si="654"/>
        <v>0</v>
      </c>
      <c r="N1865" s="40">
        <f t="shared" si="654"/>
        <v>0</v>
      </c>
      <c r="O1865" s="40">
        <f t="shared" si="654"/>
        <v>0</v>
      </c>
      <c r="P1865" s="40">
        <f t="shared" si="654"/>
        <v>0</v>
      </c>
      <c r="Q1865" s="40">
        <f t="shared" si="654"/>
        <v>0</v>
      </c>
      <c r="R1865" s="40">
        <f t="shared" si="654"/>
        <v>0</v>
      </c>
      <c r="S1865" s="40">
        <f t="shared" si="654"/>
        <v>0</v>
      </c>
      <c r="T1865" s="40">
        <f t="shared" si="654"/>
        <v>0</v>
      </c>
      <c r="U1865" s="40">
        <f t="shared" si="654"/>
        <v>0</v>
      </c>
      <c r="V1865" s="40">
        <f t="shared" si="654"/>
        <v>0</v>
      </c>
      <c r="W1865" s="40">
        <f t="shared" si="654"/>
        <v>0</v>
      </c>
      <c r="X1865" s="40">
        <f t="shared" si="654"/>
        <v>0</v>
      </c>
      <c r="Y1865" s="40">
        <f t="shared" si="654"/>
        <v>0</v>
      </c>
      <c r="Z1865" s="40">
        <f t="shared" si="654"/>
        <v>0</v>
      </c>
    </row>
    <row r="1866" spans="1:41" ht="30" customHeight="1">
      <c r="A1866" s="109"/>
      <c r="B1866" s="109"/>
      <c r="C1866" s="110"/>
      <c r="D1866" s="109"/>
      <c r="E1866" s="47" t="s">
        <v>26</v>
      </c>
      <c r="F1866" s="39">
        <f t="shared" si="655"/>
        <v>0</v>
      </c>
      <c r="G1866" s="40">
        <f t="shared" si="656"/>
        <v>0</v>
      </c>
      <c r="H1866" s="40">
        <f t="shared" si="654"/>
        <v>0</v>
      </c>
      <c r="I1866" s="40">
        <f t="shared" si="654"/>
        <v>0</v>
      </c>
      <c r="J1866" s="40">
        <f t="shared" si="654"/>
        <v>0</v>
      </c>
      <c r="K1866" s="40">
        <f t="shared" si="654"/>
        <v>0</v>
      </c>
      <c r="L1866" s="40">
        <f t="shared" si="654"/>
        <v>0</v>
      </c>
      <c r="M1866" s="40">
        <f t="shared" si="654"/>
        <v>0</v>
      </c>
      <c r="N1866" s="40">
        <f t="shared" si="654"/>
        <v>0</v>
      </c>
      <c r="O1866" s="40">
        <f t="shared" si="654"/>
        <v>0</v>
      </c>
      <c r="P1866" s="40">
        <f t="shared" si="654"/>
        <v>0</v>
      </c>
      <c r="Q1866" s="40">
        <f t="shared" si="654"/>
        <v>0</v>
      </c>
      <c r="R1866" s="40">
        <f t="shared" si="654"/>
        <v>0</v>
      </c>
      <c r="S1866" s="40">
        <f t="shared" si="654"/>
        <v>0</v>
      </c>
      <c r="T1866" s="40">
        <f t="shared" si="654"/>
        <v>0</v>
      </c>
      <c r="U1866" s="40">
        <f t="shared" si="654"/>
        <v>0</v>
      </c>
      <c r="V1866" s="40">
        <f t="shared" si="654"/>
        <v>0</v>
      </c>
      <c r="W1866" s="40">
        <f t="shared" si="654"/>
        <v>0</v>
      </c>
      <c r="X1866" s="40">
        <f t="shared" si="654"/>
        <v>0</v>
      </c>
      <c r="Y1866" s="40">
        <f t="shared" si="654"/>
        <v>0</v>
      </c>
      <c r="Z1866" s="40">
        <f t="shared" si="654"/>
        <v>0</v>
      </c>
    </row>
    <row r="1867" spans="1:41" ht="30" customHeight="1">
      <c r="A1867" s="109"/>
      <c r="B1867" s="109"/>
      <c r="C1867" s="110"/>
      <c r="D1867" s="111" t="s">
        <v>27</v>
      </c>
      <c r="E1867" s="111"/>
      <c r="F1867" s="39">
        <f>F1861+F1862+F1863+F1864+F1865+F1866</f>
        <v>49511026.25</v>
      </c>
      <c r="G1867" s="39">
        <f t="shared" ref="G1867:Z1867" si="657">G1861+G1862+G1863+G1864+G1865+G1866</f>
        <v>49511026.25</v>
      </c>
      <c r="H1867" s="39">
        <f t="shared" si="657"/>
        <v>0</v>
      </c>
      <c r="I1867" s="39">
        <f t="shared" si="657"/>
        <v>0</v>
      </c>
      <c r="J1867" s="39">
        <f t="shared" si="657"/>
        <v>0</v>
      </c>
      <c r="K1867" s="39">
        <f t="shared" si="657"/>
        <v>0</v>
      </c>
      <c r="L1867" s="39">
        <f t="shared" si="657"/>
        <v>0</v>
      </c>
      <c r="M1867" s="39">
        <f t="shared" si="657"/>
        <v>0</v>
      </c>
      <c r="N1867" s="39">
        <f t="shared" si="657"/>
        <v>0</v>
      </c>
      <c r="O1867" s="39">
        <f t="shared" si="657"/>
        <v>0</v>
      </c>
      <c r="P1867" s="39">
        <f t="shared" si="657"/>
        <v>0</v>
      </c>
      <c r="Q1867" s="39">
        <f t="shared" si="657"/>
        <v>0</v>
      </c>
      <c r="R1867" s="39">
        <f t="shared" si="657"/>
        <v>0</v>
      </c>
      <c r="S1867" s="39">
        <f t="shared" si="657"/>
        <v>0</v>
      </c>
      <c r="T1867" s="39">
        <f t="shared" si="657"/>
        <v>0</v>
      </c>
      <c r="U1867" s="39">
        <f t="shared" si="657"/>
        <v>0</v>
      </c>
      <c r="V1867" s="39">
        <f t="shared" si="657"/>
        <v>0</v>
      </c>
      <c r="W1867" s="39">
        <f t="shared" si="657"/>
        <v>0</v>
      </c>
      <c r="X1867" s="39">
        <f t="shared" si="657"/>
        <v>0</v>
      </c>
      <c r="Y1867" s="39">
        <f t="shared" si="657"/>
        <v>0</v>
      </c>
      <c r="Z1867" s="39">
        <f t="shared" si="657"/>
        <v>0</v>
      </c>
      <c r="AN1867" s="6">
        <f>L1867-M1867</f>
        <v>0</v>
      </c>
      <c r="AO1867" s="14"/>
    </row>
    <row r="1868" spans="1:41" ht="75" customHeight="1">
      <c r="A1868" s="109"/>
      <c r="B1868" s="109"/>
      <c r="C1868" s="110"/>
      <c r="D1868" s="127" t="s">
        <v>45</v>
      </c>
      <c r="E1868" s="128"/>
      <c r="F1868" s="41">
        <f>ROUND(F1867/C1861,2)</f>
        <v>1659.18</v>
      </c>
      <c r="G1868" s="41">
        <f>ROUND(G1867/C1861,2)</f>
        <v>1659.18</v>
      </c>
      <c r="H1868" s="41">
        <f>ROUND(H1867/C1861,2)</f>
        <v>0</v>
      </c>
      <c r="I1868" s="41">
        <f>ROUND(I1867/C1861,2)</f>
        <v>0</v>
      </c>
      <c r="J1868" s="41">
        <f>ROUND(J1867/C1861,2)</f>
        <v>0</v>
      </c>
      <c r="K1868" s="41">
        <f>ROUND(K1867/C1861,2)</f>
        <v>0</v>
      </c>
      <c r="L1868" s="41">
        <f>ROUND(L1867/C1861,2)</f>
        <v>0</v>
      </c>
      <c r="M1868" s="41">
        <f>ROUND(M1867/C1861,2)</f>
        <v>0</v>
      </c>
      <c r="N1868" s="41">
        <f>ROUND(N1867/C1861,2)</f>
        <v>0</v>
      </c>
      <c r="O1868" s="41">
        <f>ROUND(O1867/C1861,2)</f>
        <v>0</v>
      </c>
      <c r="P1868" s="41">
        <f>ROUND(P1867/C1861,2)</f>
        <v>0</v>
      </c>
      <c r="Q1868" s="41">
        <f>ROUND(Q1867/C1861,2)</f>
        <v>0</v>
      </c>
      <c r="R1868" s="41">
        <f>ROUND(R1867/C1861,2)</f>
        <v>0</v>
      </c>
      <c r="S1868" s="41">
        <f>ROUND(S1867/C1861,2)</f>
        <v>0</v>
      </c>
      <c r="T1868" s="41">
        <f>ROUND(T1867/C1861,2)</f>
        <v>0</v>
      </c>
      <c r="U1868" s="41">
        <f>ROUND(U1867/C1861,2)</f>
        <v>0</v>
      </c>
      <c r="V1868" s="41">
        <f>ROUND(V1867/C1861,2)</f>
        <v>0</v>
      </c>
      <c r="W1868" s="41">
        <f>ROUND(W1867/C1861,2)</f>
        <v>0</v>
      </c>
      <c r="X1868" s="41">
        <f>ROUND(X1867/C1861,2)</f>
        <v>0</v>
      </c>
      <c r="Y1868" s="41">
        <f>ROUND(Y1867/C1861,2)</f>
        <v>0</v>
      </c>
      <c r="Z1868" s="41">
        <f>ROUND(Z1867/C1861,2)</f>
        <v>0</v>
      </c>
      <c r="AC1868" s="8" t="b">
        <v>0</v>
      </c>
      <c r="AD1868" s="8" t="b">
        <v>0</v>
      </c>
      <c r="AE1868" s="8" t="b">
        <v>0</v>
      </c>
      <c r="AF1868" s="8" t="b">
        <v>0</v>
      </c>
      <c r="AG1868" s="8" t="b">
        <v>0</v>
      </c>
      <c r="AH1868" s="8" t="b">
        <v>0</v>
      </c>
      <c r="AI1868" s="8" t="b">
        <v>0</v>
      </c>
      <c r="AJ1868" s="8" t="b">
        <v>0</v>
      </c>
      <c r="AK1868" s="8" t="b">
        <v>0</v>
      </c>
      <c r="AL1868" s="8" t="b">
        <v>0</v>
      </c>
    </row>
    <row r="1869" spans="1:41" ht="90" customHeight="1">
      <c r="A1869" s="109"/>
      <c r="B1869" s="109"/>
      <c r="C1869" s="110"/>
      <c r="D1869" s="127" t="s">
        <v>46</v>
      </c>
      <c r="E1869" s="128"/>
      <c r="F1869" s="39" t="s">
        <v>28</v>
      </c>
      <c r="G1869" s="42">
        <f>G1868</f>
        <v>1659.18</v>
      </c>
      <c r="H1869" s="42" t="s">
        <v>28</v>
      </c>
      <c r="I1869" s="42">
        <f>IF(AD1869=FALSE,0,AD1869)</f>
        <v>0</v>
      </c>
      <c r="J1869" s="42">
        <f>IF(AE1869=FALSE,0,AE1869)</f>
        <v>0</v>
      </c>
      <c r="K1869" s="42" t="s">
        <v>28</v>
      </c>
      <c r="L1869" s="42">
        <f>IF(AF1869=FALSE,0,AF1869)</f>
        <v>0</v>
      </c>
      <c r="M1869" s="42" t="s">
        <v>28</v>
      </c>
      <c r="N1869" s="42" t="s">
        <v>28</v>
      </c>
      <c r="O1869" s="42" t="s">
        <v>28</v>
      </c>
      <c r="P1869" s="42" t="s">
        <v>28</v>
      </c>
      <c r="Q1869" s="42">
        <f>IF(AG1869=FALSE,0,AG1869)</f>
        <v>0</v>
      </c>
      <c r="R1869" s="42" t="s">
        <v>28</v>
      </c>
      <c r="S1869" s="42">
        <f>IF(AH1869=FALSE,0,AH1869)</f>
        <v>0</v>
      </c>
      <c r="T1869" s="42" t="s">
        <v>28</v>
      </c>
      <c r="U1869" s="42">
        <f>IF(AI1869=FALSE,0,AI1869)</f>
        <v>0</v>
      </c>
      <c r="V1869" s="42">
        <f>IF(AJ1869=FALSE,0,AJ1869)</f>
        <v>0</v>
      </c>
      <c r="W1869" s="42">
        <f>IF(AK1869=FALSE,0,AK1869)</f>
        <v>0</v>
      </c>
      <c r="X1869" s="42" t="s">
        <v>28</v>
      </c>
      <c r="Y1869" s="42">
        <f>IF(AL1869=FALSE,0,AL1869)</f>
        <v>0</v>
      </c>
      <c r="Z1869" s="42" t="s">
        <v>28</v>
      </c>
      <c r="AC1869" s="8" t="b">
        <v>0</v>
      </c>
      <c r="AD1869" s="8" t="b">
        <v>0</v>
      </c>
      <c r="AE1869" s="8" t="b">
        <v>0</v>
      </c>
      <c r="AF1869" s="8" t="b">
        <v>0</v>
      </c>
      <c r="AG1869" s="8" t="b">
        <v>0</v>
      </c>
      <c r="AH1869" s="8" t="b">
        <v>0</v>
      </c>
      <c r="AI1869" s="8" t="b">
        <v>0</v>
      </c>
      <c r="AJ1869" s="8" t="b">
        <v>0</v>
      </c>
      <c r="AK1869" s="8" t="b">
        <v>0</v>
      </c>
      <c r="AL1869" s="8" t="b">
        <v>0</v>
      </c>
    </row>
    <row r="1870" spans="1:41" ht="30" customHeight="1">
      <c r="A1870" s="109"/>
      <c r="B1870" s="109" t="s">
        <v>401</v>
      </c>
      <c r="C1870" s="110">
        <f>C1861</f>
        <v>29840.66</v>
      </c>
      <c r="D1870" s="109" t="s">
        <v>19</v>
      </c>
      <c r="E1870" s="47" t="s">
        <v>20</v>
      </c>
      <c r="F1870" s="39">
        <f>G1870+I1870+J1870+L1870+Q1870+S1870+U1870+V1870+W1870+Y1870+Z1870</f>
        <v>49511026.25</v>
      </c>
      <c r="G1870" s="40">
        <f>G1861</f>
        <v>49511026.25</v>
      </c>
      <c r="H1870" s="48">
        <f t="shared" ref="H1870:Z1870" si="658">H1861</f>
        <v>0</v>
      </c>
      <c r="I1870" s="48">
        <f t="shared" si="658"/>
        <v>0</v>
      </c>
      <c r="J1870" s="48">
        <f t="shared" si="658"/>
        <v>0</v>
      </c>
      <c r="K1870" s="48">
        <f t="shared" si="658"/>
        <v>0</v>
      </c>
      <c r="L1870" s="48">
        <f t="shared" si="658"/>
        <v>0</v>
      </c>
      <c r="M1870" s="48">
        <f t="shared" si="658"/>
        <v>0</v>
      </c>
      <c r="N1870" s="48">
        <f t="shared" si="658"/>
        <v>0</v>
      </c>
      <c r="O1870" s="48">
        <f t="shared" si="658"/>
        <v>0</v>
      </c>
      <c r="P1870" s="48">
        <f t="shared" si="658"/>
        <v>0</v>
      </c>
      <c r="Q1870" s="48">
        <f t="shared" si="658"/>
        <v>0</v>
      </c>
      <c r="R1870" s="48">
        <f t="shared" si="658"/>
        <v>0</v>
      </c>
      <c r="S1870" s="48">
        <f t="shared" si="658"/>
        <v>0</v>
      </c>
      <c r="T1870" s="48">
        <f t="shared" si="658"/>
        <v>0</v>
      </c>
      <c r="U1870" s="48">
        <f t="shared" si="658"/>
        <v>0</v>
      </c>
      <c r="V1870" s="48">
        <f t="shared" si="658"/>
        <v>0</v>
      </c>
      <c r="W1870" s="48">
        <f t="shared" si="658"/>
        <v>0</v>
      </c>
      <c r="X1870" s="48">
        <f t="shared" si="658"/>
        <v>0</v>
      </c>
      <c r="Y1870" s="48">
        <f t="shared" si="658"/>
        <v>0</v>
      </c>
      <c r="Z1870" s="48">
        <f t="shared" si="658"/>
        <v>0</v>
      </c>
      <c r="AN1870" s="6">
        <f>L1870-M1870</f>
        <v>0</v>
      </c>
    </row>
    <row r="1871" spans="1:41" ht="60" customHeight="1">
      <c r="A1871" s="109"/>
      <c r="B1871" s="109"/>
      <c r="C1871" s="110"/>
      <c r="D1871" s="109"/>
      <c r="E1871" s="47" t="s">
        <v>21</v>
      </c>
      <c r="F1871" s="39">
        <f t="shared" ref="F1871:F1875" si="659">G1871+I1871+J1871+L1871+Q1871+S1871+U1871+V1871+W1871+Y1871+Z1871</f>
        <v>0</v>
      </c>
      <c r="G1871" s="48">
        <f t="shared" ref="G1871:Z1871" si="660">G1862</f>
        <v>0</v>
      </c>
      <c r="H1871" s="48">
        <f t="shared" si="660"/>
        <v>0</v>
      </c>
      <c r="I1871" s="48">
        <f t="shared" si="660"/>
        <v>0</v>
      </c>
      <c r="J1871" s="48">
        <f t="shared" si="660"/>
        <v>0</v>
      </c>
      <c r="K1871" s="48">
        <f t="shared" si="660"/>
        <v>0</v>
      </c>
      <c r="L1871" s="48">
        <f t="shared" si="660"/>
        <v>0</v>
      </c>
      <c r="M1871" s="48">
        <f t="shared" si="660"/>
        <v>0</v>
      </c>
      <c r="N1871" s="48">
        <f t="shared" si="660"/>
        <v>0</v>
      </c>
      <c r="O1871" s="48">
        <f t="shared" si="660"/>
        <v>0</v>
      </c>
      <c r="P1871" s="48">
        <f t="shared" si="660"/>
        <v>0</v>
      </c>
      <c r="Q1871" s="48">
        <f t="shared" si="660"/>
        <v>0</v>
      </c>
      <c r="R1871" s="48">
        <f t="shared" si="660"/>
        <v>0</v>
      </c>
      <c r="S1871" s="48">
        <f t="shared" si="660"/>
        <v>0</v>
      </c>
      <c r="T1871" s="48">
        <f t="shared" si="660"/>
        <v>0</v>
      </c>
      <c r="U1871" s="48">
        <f t="shared" si="660"/>
        <v>0</v>
      </c>
      <c r="V1871" s="48">
        <f t="shared" si="660"/>
        <v>0</v>
      </c>
      <c r="W1871" s="48">
        <f t="shared" si="660"/>
        <v>0</v>
      </c>
      <c r="X1871" s="48">
        <f t="shared" si="660"/>
        <v>0</v>
      </c>
      <c r="Y1871" s="48">
        <f t="shared" si="660"/>
        <v>0</v>
      </c>
      <c r="Z1871" s="48">
        <f t="shared" si="660"/>
        <v>0</v>
      </c>
    </row>
    <row r="1872" spans="1:41" ht="120" customHeight="1">
      <c r="A1872" s="109"/>
      <c r="B1872" s="109"/>
      <c r="C1872" s="110"/>
      <c r="D1872" s="109" t="s">
        <v>22</v>
      </c>
      <c r="E1872" s="47" t="s">
        <v>23</v>
      </c>
      <c r="F1872" s="39">
        <f t="shared" si="659"/>
        <v>0</v>
      </c>
      <c r="G1872" s="48">
        <f t="shared" ref="G1872:Z1872" si="661">G1863</f>
        <v>0</v>
      </c>
      <c r="H1872" s="48">
        <f t="shared" si="661"/>
        <v>0</v>
      </c>
      <c r="I1872" s="48">
        <f t="shared" si="661"/>
        <v>0</v>
      </c>
      <c r="J1872" s="48">
        <f t="shared" si="661"/>
        <v>0</v>
      </c>
      <c r="K1872" s="48">
        <f t="shared" si="661"/>
        <v>0</v>
      </c>
      <c r="L1872" s="48">
        <f t="shared" si="661"/>
        <v>0</v>
      </c>
      <c r="M1872" s="48">
        <f t="shared" si="661"/>
        <v>0</v>
      </c>
      <c r="N1872" s="48">
        <f t="shared" si="661"/>
        <v>0</v>
      </c>
      <c r="O1872" s="48">
        <f t="shared" si="661"/>
        <v>0</v>
      </c>
      <c r="P1872" s="48">
        <f t="shared" si="661"/>
        <v>0</v>
      </c>
      <c r="Q1872" s="48">
        <f t="shared" si="661"/>
        <v>0</v>
      </c>
      <c r="R1872" s="48">
        <f t="shared" si="661"/>
        <v>0</v>
      </c>
      <c r="S1872" s="48">
        <f t="shared" si="661"/>
        <v>0</v>
      </c>
      <c r="T1872" s="48">
        <f t="shared" si="661"/>
        <v>0</v>
      </c>
      <c r="U1872" s="48">
        <f t="shared" si="661"/>
        <v>0</v>
      </c>
      <c r="V1872" s="48">
        <f t="shared" si="661"/>
        <v>0</v>
      </c>
      <c r="W1872" s="48">
        <f t="shared" si="661"/>
        <v>0</v>
      </c>
      <c r="X1872" s="48">
        <f t="shared" si="661"/>
        <v>0</v>
      </c>
      <c r="Y1872" s="48">
        <f t="shared" si="661"/>
        <v>0</v>
      </c>
      <c r="Z1872" s="48">
        <f t="shared" si="661"/>
        <v>0</v>
      </c>
    </row>
    <row r="1873" spans="1:41" ht="30" customHeight="1">
      <c r="A1873" s="109"/>
      <c r="B1873" s="109"/>
      <c r="C1873" s="110"/>
      <c r="D1873" s="109"/>
      <c r="E1873" s="47" t="s">
        <v>24</v>
      </c>
      <c r="F1873" s="39">
        <f t="shared" si="659"/>
        <v>0</v>
      </c>
      <c r="G1873" s="48">
        <f t="shared" ref="G1873:Z1873" si="662">G1864</f>
        <v>0</v>
      </c>
      <c r="H1873" s="48">
        <f t="shared" si="662"/>
        <v>0</v>
      </c>
      <c r="I1873" s="48">
        <f t="shared" si="662"/>
        <v>0</v>
      </c>
      <c r="J1873" s="48">
        <f t="shared" si="662"/>
        <v>0</v>
      </c>
      <c r="K1873" s="48">
        <f t="shared" si="662"/>
        <v>0</v>
      </c>
      <c r="L1873" s="48">
        <f t="shared" si="662"/>
        <v>0</v>
      </c>
      <c r="M1873" s="48">
        <f t="shared" si="662"/>
        <v>0</v>
      </c>
      <c r="N1873" s="48">
        <f t="shared" si="662"/>
        <v>0</v>
      </c>
      <c r="O1873" s="48">
        <f t="shared" si="662"/>
        <v>0</v>
      </c>
      <c r="P1873" s="48">
        <f t="shared" si="662"/>
        <v>0</v>
      </c>
      <c r="Q1873" s="48">
        <f t="shared" si="662"/>
        <v>0</v>
      </c>
      <c r="R1873" s="48">
        <f t="shared" si="662"/>
        <v>0</v>
      </c>
      <c r="S1873" s="48">
        <f t="shared" si="662"/>
        <v>0</v>
      </c>
      <c r="T1873" s="48">
        <f t="shared" si="662"/>
        <v>0</v>
      </c>
      <c r="U1873" s="48">
        <f t="shared" si="662"/>
        <v>0</v>
      </c>
      <c r="V1873" s="48">
        <f t="shared" si="662"/>
        <v>0</v>
      </c>
      <c r="W1873" s="48">
        <f t="shared" si="662"/>
        <v>0</v>
      </c>
      <c r="X1873" s="48">
        <f t="shared" si="662"/>
        <v>0</v>
      </c>
      <c r="Y1873" s="48">
        <f t="shared" si="662"/>
        <v>0</v>
      </c>
      <c r="Z1873" s="48">
        <f t="shared" si="662"/>
        <v>0</v>
      </c>
    </row>
    <row r="1874" spans="1:41" ht="30" customHeight="1">
      <c r="A1874" s="109"/>
      <c r="B1874" s="109"/>
      <c r="C1874" s="110"/>
      <c r="D1874" s="109"/>
      <c r="E1874" s="47" t="s">
        <v>25</v>
      </c>
      <c r="F1874" s="39">
        <f t="shared" si="659"/>
        <v>0</v>
      </c>
      <c r="G1874" s="48">
        <f t="shared" ref="G1874:Z1874" si="663">G1865</f>
        <v>0</v>
      </c>
      <c r="H1874" s="48">
        <f t="shared" si="663"/>
        <v>0</v>
      </c>
      <c r="I1874" s="48">
        <f t="shared" si="663"/>
        <v>0</v>
      </c>
      <c r="J1874" s="48">
        <f t="shared" si="663"/>
        <v>0</v>
      </c>
      <c r="K1874" s="48">
        <f t="shared" si="663"/>
        <v>0</v>
      </c>
      <c r="L1874" s="48">
        <f t="shared" si="663"/>
        <v>0</v>
      </c>
      <c r="M1874" s="48">
        <f t="shared" si="663"/>
        <v>0</v>
      </c>
      <c r="N1874" s="48">
        <f t="shared" si="663"/>
        <v>0</v>
      </c>
      <c r="O1874" s="48">
        <f t="shared" si="663"/>
        <v>0</v>
      </c>
      <c r="P1874" s="48">
        <f t="shared" si="663"/>
        <v>0</v>
      </c>
      <c r="Q1874" s="48">
        <f t="shared" si="663"/>
        <v>0</v>
      </c>
      <c r="R1874" s="48">
        <f t="shared" si="663"/>
        <v>0</v>
      </c>
      <c r="S1874" s="48">
        <f t="shared" si="663"/>
        <v>0</v>
      </c>
      <c r="T1874" s="48">
        <f t="shared" si="663"/>
        <v>0</v>
      </c>
      <c r="U1874" s="48">
        <f t="shared" si="663"/>
        <v>0</v>
      </c>
      <c r="V1874" s="48">
        <f t="shared" si="663"/>
        <v>0</v>
      </c>
      <c r="W1874" s="48">
        <f t="shared" si="663"/>
        <v>0</v>
      </c>
      <c r="X1874" s="48">
        <f t="shared" si="663"/>
        <v>0</v>
      </c>
      <c r="Y1874" s="48">
        <f t="shared" si="663"/>
        <v>0</v>
      </c>
      <c r="Z1874" s="48">
        <f t="shared" si="663"/>
        <v>0</v>
      </c>
    </row>
    <row r="1875" spans="1:41" ht="30" customHeight="1">
      <c r="A1875" s="109"/>
      <c r="B1875" s="109"/>
      <c r="C1875" s="110"/>
      <c r="D1875" s="109"/>
      <c r="E1875" s="47" t="s">
        <v>26</v>
      </c>
      <c r="F1875" s="39">
        <f t="shared" si="659"/>
        <v>0</v>
      </c>
      <c r="G1875" s="48">
        <f t="shared" ref="G1875:Z1875" si="664">G1866</f>
        <v>0</v>
      </c>
      <c r="H1875" s="48">
        <f t="shared" si="664"/>
        <v>0</v>
      </c>
      <c r="I1875" s="48">
        <f t="shared" si="664"/>
        <v>0</v>
      </c>
      <c r="J1875" s="48">
        <f t="shared" si="664"/>
        <v>0</v>
      </c>
      <c r="K1875" s="48">
        <f t="shared" si="664"/>
        <v>0</v>
      </c>
      <c r="L1875" s="48">
        <f t="shared" si="664"/>
        <v>0</v>
      </c>
      <c r="M1875" s="48">
        <f t="shared" si="664"/>
        <v>0</v>
      </c>
      <c r="N1875" s="48">
        <f t="shared" si="664"/>
        <v>0</v>
      </c>
      <c r="O1875" s="48">
        <f t="shared" si="664"/>
        <v>0</v>
      </c>
      <c r="P1875" s="48">
        <f t="shared" si="664"/>
        <v>0</v>
      </c>
      <c r="Q1875" s="48">
        <f t="shared" si="664"/>
        <v>0</v>
      </c>
      <c r="R1875" s="48">
        <f t="shared" si="664"/>
        <v>0</v>
      </c>
      <c r="S1875" s="48">
        <f t="shared" si="664"/>
        <v>0</v>
      </c>
      <c r="T1875" s="48">
        <f t="shared" si="664"/>
        <v>0</v>
      </c>
      <c r="U1875" s="48">
        <f t="shared" si="664"/>
        <v>0</v>
      </c>
      <c r="V1875" s="48">
        <f t="shared" si="664"/>
        <v>0</v>
      </c>
      <c r="W1875" s="48">
        <f t="shared" si="664"/>
        <v>0</v>
      </c>
      <c r="X1875" s="48">
        <f t="shared" si="664"/>
        <v>0</v>
      </c>
      <c r="Y1875" s="48">
        <f t="shared" si="664"/>
        <v>0</v>
      </c>
      <c r="Z1875" s="48">
        <f t="shared" si="664"/>
        <v>0</v>
      </c>
    </row>
    <row r="1876" spans="1:41" ht="30" customHeight="1">
      <c r="A1876" s="109"/>
      <c r="B1876" s="109"/>
      <c r="C1876" s="110"/>
      <c r="D1876" s="111" t="s">
        <v>27</v>
      </c>
      <c r="E1876" s="111"/>
      <c r="F1876" s="39">
        <f>F1870+F1871+F1872+F1873+F1874+F1875</f>
        <v>49511026.25</v>
      </c>
      <c r="G1876" s="39">
        <f t="shared" ref="G1876:Z1876" si="665">G1870+G1871+G1872+G1873+G1874+G1875</f>
        <v>49511026.25</v>
      </c>
      <c r="H1876" s="39">
        <f t="shared" si="665"/>
        <v>0</v>
      </c>
      <c r="I1876" s="39">
        <f t="shared" si="665"/>
        <v>0</v>
      </c>
      <c r="J1876" s="39">
        <f t="shared" si="665"/>
        <v>0</v>
      </c>
      <c r="K1876" s="39">
        <f t="shared" si="665"/>
        <v>0</v>
      </c>
      <c r="L1876" s="39">
        <f t="shared" si="665"/>
        <v>0</v>
      </c>
      <c r="M1876" s="39">
        <f t="shared" si="665"/>
        <v>0</v>
      </c>
      <c r="N1876" s="39">
        <f t="shared" si="665"/>
        <v>0</v>
      </c>
      <c r="O1876" s="39">
        <f t="shared" si="665"/>
        <v>0</v>
      </c>
      <c r="P1876" s="39">
        <f t="shared" si="665"/>
        <v>0</v>
      </c>
      <c r="Q1876" s="39">
        <f t="shared" si="665"/>
        <v>0</v>
      </c>
      <c r="R1876" s="39">
        <f t="shared" si="665"/>
        <v>0</v>
      </c>
      <c r="S1876" s="39">
        <f t="shared" si="665"/>
        <v>0</v>
      </c>
      <c r="T1876" s="39">
        <f t="shared" si="665"/>
        <v>0</v>
      </c>
      <c r="U1876" s="39">
        <f t="shared" si="665"/>
        <v>0</v>
      </c>
      <c r="V1876" s="39">
        <f t="shared" si="665"/>
        <v>0</v>
      </c>
      <c r="W1876" s="39">
        <f t="shared" si="665"/>
        <v>0</v>
      </c>
      <c r="X1876" s="39">
        <f t="shared" si="665"/>
        <v>0</v>
      </c>
      <c r="Y1876" s="39">
        <f t="shared" si="665"/>
        <v>0</v>
      </c>
      <c r="Z1876" s="39">
        <f t="shared" si="665"/>
        <v>0</v>
      </c>
      <c r="AN1876" s="6">
        <f>L1876-M1876</f>
        <v>0</v>
      </c>
      <c r="AO1876" s="14"/>
    </row>
    <row r="1877" spans="1:41" ht="75" customHeight="1">
      <c r="A1877" s="109"/>
      <c r="B1877" s="109"/>
      <c r="C1877" s="110"/>
      <c r="D1877" s="127" t="s">
        <v>45</v>
      </c>
      <c r="E1877" s="128"/>
      <c r="F1877" s="41">
        <f>ROUND(F1876/C1870,2)</f>
        <v>1659.18</v>
      </c>
      <c r="G1877" s="41">
        <f>ROUND(G1876/C1870,2)</f>
        <v>1659.18</v>
      </c>
      <c r="H1877" s="41">
        <f>ROUND(H1876/C1870,2)</f>
        <v>0</v>
      </c>
      <c r="I1877" s="41">
        <f>ROUND(I1876/C1870,2)</f>
        <v>0</v>
      </c>
      <c r="J1877" s="41">
        <f>ROUND(J1876/C1870,2)</f>
        <v>0</v>
      </c>
      <c r="K1877" s="41">
        <f>ROUND(K1876/C1870,2)</f>
        <v>0</v>
      </c>
      <c r="L1877" s="41">
        <f>ROUND(L1876/C1870,2)</f>
        <v>0</v>
      </c>
      <c r="M1877" s="41">
        <f>ROUND(M1876/C1870,2)</f>
        <v>0</v>
      </c>
      <c r="N1877" s="41">
        <f>ROUND(N1876/C1870,2)</f>
        <v>0</v>
      </c>
      <c r="O1877" s="41">
        <f>ROUND(O1876/C1870,2)</f>
        <v>0</v>
      </c>
      <c r="P1877" s="41">
        <f>ROUND(P1876/C1870,2)</f>
        <v>0</v>
      </c>
      <c r="Q1877" s="41">
        <f>ROUND(Q1876/C1870,2)</f>
        <v>0</v>
      </c>
      <c r="R1877" s="41">
        <f>ROUND(R1876/C1870,2)</f>
        <v>0</v>
      </c>
      <c r="S1877" s="41">
        <f>ROUND(S1876/C1870,2)</f>
        <v>0</v>
      </c>
      <c r="T1877" s="41">
        <f>ROUND(T1876/C1870,2)</f>
        <v>0</v>
      </c>
      <c r="U1877" s="41">
        <f>ROUND(U1876/C1870,2)</f>
        <v>0</v>
      </c>
      <c r="V1877" s="41">
        <f>ROUND(V1876/C1870,2)</f>
        <v>0</v>
      </c>
      <c r="W1877" s="41">
        <f>ROUND(W1876/C1870,2)</f>
        <v>0</v>
      </c>
      <c r="X1877" s="41">
        <f>ROUND(X1876/C1870,2)</f>
        <v>0</v>
      </c>
      <c r="Y1877" s="41">
        <f>ROUND(Y1876/C1870,2)</f>
        <v>0</v>
      </c>
      <c r="Z1877" s="41">
        <f>ROUND(Z1876/C1870,2)</f>
        <v>0</v>
      </c>
      <c r="AC1877" s="8" t="b">
        <v>0</v>
      </c>
      <c r="AD1877" s="8" t="b">
        <v>0</v>
      </c>
      <c r="AE1877" s="8" t="b">
        <v>0</v>
      </c>
      <c r="AF1877" s="8" t="b">
        <v>0</v>
      </c>
      <c r="AG1877" s="8" t="b">
        <v>0</v>
      </c>
      <c r="AH1877" s="8" t="b">
        <v>0</v>
      </c>
      <c r="AI1877" s="8" t="b">
        <v>0</v>
      </c>
      <c r="AJ1877" s="8" t="b">
        <v>0</v>
      </c>
      <c r="AK1877" s="8" t="b">
        <v>0</v>
      </c>
      <c r="AL1877" s="8" t="b">
        <v>0</v>
      </c>
    </row>
    <row r="1878" spans="1:41" ht="90" customHeight="1">
      <c r="A1878" s="109"/>
      <c r="B1878" s="109"/>
      <c r="C1878" s="110"/>
      <c r="D1878" s="127" t="s">
        <v>46</v>
      </c>
      <c r="E1878" s="128"/>
      <c r="F1878" s="39" t="s">
        <v>28</v>
      </c>
      <c r="G1878" s="42">
        <f>IF(AC1878=FALSE,0,AC1878)</f>
        <v>0</v>
      </c>
      <c r="H1878" s="42" t="s">
        <v>28</v>
      </c>
      <c r="I1878" s="42">
        <f>IF(AD1878=FALSE,0,AD1878)</f>
        <v>0</v>
      </c>
      <c r="J1878" s="42">
        <f>IF(AE1878=FALSE,0,AE1878)</f>
        <v>0</v>
      </c>
      <c r="K1878" s="42" t="s">
        <v>28</v>
      </c>
      <c r="L1878" s="42">
        <f>IF(AF1878=FALSE,0,AF1878)</f>
        <v>0</v>
      </c>
      <c r="M1878" s="42" t="s">
        <v>28</v>
      </c>
      <c r="N1878" s="42" t="s">
        <v>28</v>
      </c>
      <c r="O1878" s="42" t="s">
        <v>28</v>
      </c>
      <c r="P1878" s="42" t="s">
        <v>28</v>
      </c>
      <c r="Q1878" s="42">
        <f>IF(AG1878=FALSE,0,AG1878)</f>
        <v>0</v>
      </c>
      <c r="R1878" s="42" t="s">
        <v>28</v>
      </c>
      <c r="S1878" s="42">
        <f>IF(AH1878=FALSE,0,AH1878)</f>
        <v>0</v>
      </c>
      <c r="T1878" s="42" t="s">
        <v>28</v>
      </c>
      <c r="U1878" s="42">
        <f>IF(AI1878=FALSE,0,AI1878)</f>
        <v>0</v>
      </c>
      <c r="V1878" s="42">
        <f>IF(AJ1878=FALSE,0,AJ1878)</f>
        <v>0</v>
      </c>
      <c r="W1878" s="42">
        <f>IF(AK1878=FALSE,0,AK1878)</f>
        <v>0</v>
      </c>
      <c r="X1878" s="42" t="s">
        <v>28</v>
      </c>
      <c r="Y1878" s="42">
        <f>IF(AL1878=FALSE,0,AL1878)</f>
        <v>0</v>
      </c>
      <c r="Z1878" s="42" t="s">
        <v>28</v>
      </c>
      <c r="AC1878" s="8" t="b">
        <v>0</v>
      </c>
      <c r="AD1878" s="8" t="b">
        <v>0</v>
      </c>
      <c r="AE1878" s="8" t="b">
        <v>0</v>
      </c>
      <c r="AF1878" s="8" t="b">
        <v>0</v>
      </c>
      <c r="AG1878" s="8" t="b">
        <v>0</v>
      </c>
      <c r="AH1878" s="8" t="b">
        <v>0</v>
      </c>
      <c r="AI1878" s="8" t="b">
        <v>0</v>
      </c>
      <c r="AJ1878" s="8" t="b">
        <v>0</v>
      </c>
      <c r="AK1878" s="8" t="b">
        <v>0</v>
      </c>
      <c r="AL1878" s="8" t="b">
        <v>0</v>
      </c>
    </row>
    <row r="1879" spans="1:41" ht="15" customHeight="1">
      <c r="A1879" s="125" t="s">
        <v>365</v>
      </c>
      <c r="B1879" s="148"/>
      <c r="C1879" s="148"/>
      <c r="D1879" s="148"/>
      <c r="E1879" s="148"/>
      <c r="F1879" s="148"/>
      <c r="G1879" s="148"/>
      <c r="H1879" s="148"/>
      <c r="I1879" s="148"/>
      <c r="J1879" s="148"/>
      <c r="K1879" s="148"/>
      <c r="L1879" s="148"/>
      <c r="M1879" s="148"/>
      <c r="N1879" s="148"/>
      <c r="O1879" s="148"/>
      <c r="P1879" s="148"/>
      <c r="Q1879" s="148"/>
      <c r="R1879" s="148"/>
      <c r="S1879" s="148"/>
      <c r="T1879" s="148"/>
      <c r="U1879" s="148"/>
      <c r="V1879" s="148"/>
      <c r="W1879" s="148"/>
      <c r="X1879" s="148"/>
      <c r="Y1879" s="148"/>
      <c r="Z1879" s="126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</row>
    <row r="1880" spans="1:41" ht="15" customHeight="1">
      <c r="A1880" s="149" t="s">
        <v>165</v>
      </c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  <c r="M1880" s="150"/>
      <c r="N1880" s="150"/>
      <c r="O1880" s="150"/>
      <c r="P1880" s="150"/>
      <c r="Q1880" s="150"/>
      <c r="R1880" s="150"/>
      <c r="S1880" s="150"/>
      <c r="T1880" s="150"/>
      <c r="U1880" s="150"/>
      <c r="V1880" s="150"/>
      <c r="W1880" s="150"/>
      <c r="X1880" s="150"/>
      <c r="Y1880" s="150"/>
      <c r="Z1880" s="151"/>
    </row>
    <row r="1881" spans="1:41" ht="30" customHeight="1">
      <c r="A1881" s="135" t="s">
        <v>50</v>
      </c>
      <c r="B1881" s="109" t="s">
        <v>233</v>
      </c>
      <c r="C1881" s="141">
        <v>3278</v>
      </c>
      <c r="D1881" s="145" t="s">
        <v>19</v>
      </c>
      <c r="E1881" s="47" t="s">
        <v>20</v>
      </c>
      <c r="F1881" s="39">
        <f>G1881+I1881+J1881+L1881+Q1881+S1881+U1881+V1881+W1881+Y1881+Z1881</f>
        <v>3226338.72</v>
      </c>
      <c r="G1881" s="40">
        <v>0</v>
      </c>
      <c r="H1881" s="39">
        <v>0</v>
      </c>
      <c r="I1881" s="40">
        <v>0</v>
      </c>
      <c r="J1881" s="40">
        <v>0</v>
      </c>
      <c r="K1881" s="39">
        <v>0</v>
      </c>
      <c r="L1881" s="40">
        <f>M1881</f>
        <v>2368617.2400000002</v>
      </c>
      <c r="M1881" s="39">
        <f>C1881*L1889</f>
        <v>2368617.2400000002</v>
      </c>
      <c r="N1881" s="39">
        <v>0</v>
      </c>
      <c r="O1881" s="39">
        <v>0</v>
      </c>
      <c r="P1881" s="39">
        <v>0</v>
      </c>
      <c r="Q1881" s="40">
        <f>C1881*Q1889</f>
        <v>857721.4800000001</v>
      </c>
      <c r="R1881" s="39">
        <v>0</v>
      </c>
      <c r="S1881" s="40">
        <v>0</v>
      </c>
      <c r="T1881" s="39">
        <v>0</v>
      </c>
      <c r="U1881" s="40">
        <v>0</v>
      </c>
      <c r="V1881" s="40">
        <v>0</v>
      </c>
      <c r="W1881" s="40">
        <v>0</v>
      </c>
      <c r="X1881" s="39">
        <v>0</v>
      </c>
      <c r="Y1881" s="40">
        <v>0</v>
      </c>
      <c r="Z1881" s="39">
        <v>0</v>
      </c>
      <c r="AN1881" s="6">
        <f>L1881-M1881</f>
        <v>0</v>
      </c>
    </row>
    <row r="1882" spans="1:41" ht="60" customHeight="1">
      <c r="A1882" s="136"/>
      <c r="B1882" s="109"/>
      <c r="C1882" s="142"/>
      <c r="D1882" s="147"/>
      <c r="E1882" s="47" t="s">
        <v>21</v>
      </c>
      <c r="F1882" s="39">
        <f t="shared" ref="F1882:F1886" si="666">G1882+I1882+J1882+L1882+Q1882+S1882+U1882+V1882+W1882+Y1882+Z1882</f>
        <v>0</v>
      </c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</row>
    <row r="1883" spans="1:41" ht="120" customHeight="1">
      <c r="A1883" s="136"/>
      <c r="B1883" s="109"/>
      <c r="C1883" s="142"/>
      <c r="D1883" s="145" t="s">
        <v>22</v>
      </c>
      <c r="E1883" s="47" t="s">
        <v>23</v>
      </c>
      <c r="F1883" s="39">
        <f t="shared" si="666"/>
        <v>0</v>
      </c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</row>
    <row r="1884" spans="1:41" ht="30" customHeight="1">
      <c r="A1884" s="136"/>
      <c r="B1884" s="109"/>
      <c r="C1884" s="142"/>
      <c r="D1884" s="146"/>
      <c r="E1884" s="47" t="s">
        <v>24</v>
      </c>
      <c r="F1884" s="39">
        <f t="shared" si="666"/>
        <v>0</v>
      </c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</row>
    <row r="1885" spans="1:41" ht="30" customHeight="1">
      <c r="A1885" s="136"/>
      <c r="B1885" s="109"/>
      <c r="C1885" s="142"/>
      <c r="D1885" s="146"/>
      <c r="E1885" s="47" t="s">
        <v>25</v>
      </c>
      <c r="F1885" s="39">
        <f t="shared" si="666"/>
        <v>0</v>
      </c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</row>
    <row r="1886" spans="1:41" ht="30" customHeight="1">
      <c r="A1886" s="136"/>
      <c r="B1886" s="109"/>
      <c r="C1886" s="142"/>
      <c r="D1886" s="147"/>
      <c r="E1886" s="47" t="s">
        <v>26</v>
      </c>
      <c r="F1886" s="39">
        <f t="shared" si="666"/>
        <v>0</v>
      </c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</row>
    <row r="1887" spans="1:41" ht="30" customHeight="1">
      <c r="A1887" s="136"/>
      <c r="B1887" s="109"/>
      <c r="C1887" s="142"/>
      <c r="D1887" s="111" t="s">
        <v>27</v>
      </c>
      <c r="E1887" s="111"/>
      <c r="F1887" s="39">
        <f>F1881+F1882+F1883+F1884+F1885+F1886</f>
        <v>3226338.72</v>
      </c>
      <c r="G1887" s="39">
        <f t="shared" ref="G1887:Z1887" si="667">G1881+G1882+G1883+G1884+G1885+G1886</f>
        <v>0</v>
      </c>
      <c r="H1887" s="39">
        <f t="shared" si="667"/>
        <v>0</v>
      </c>
      <c r="I1887" s="39">
        <f t="shared" si="667"/>
        <v>0</v>
      </c>
      <c r="J1887" s="39">
        <f t="shared" si="667"/>
        <v>0</v>
      </c>
      <c r="K1887" s="39">
        <f t="shared" si="667"/>
        <v>0</v>
      </c>
      <c r="L1887" s="39">
        <f t="shared" si="667"/>
        <v>2368617.2400000002</v>
      </c>
      <c r="M1887" s="39">
        <f t="shared" si="667"/>
        <v>2368617.2400000002</v>
      </c>
      <c r="N1887" s="39">
        <f t="shared" si="667"/>
        <v>0</v>
      </c>
      <c r="O1887" s="39">
        <f t="shared" si="667"/>
        <v>0</v>
      </c>
      <c r="P1887" s="39">
        <f t="shared" si="667"/>
        <v>0</v>
      </c>
      <c r="Q1887" s="39">
        <f t="shared" si="667"/>
        <v>857721.4800000001</v>
      </c>
      <c r="R1887" s="39">
        <f t="shared" si="667"/>
        <v>0</v>
      </c>
      <c r="S1887" s="39">
        <f t="shared" si="667"/>
        <v>0</v>
      </c>
      <c r="T1887" s="39">
        <f t="shared" si="667"/>
        <v>0</v>
      </c>
      <c r="U1887" s="39">
        <f t="shared" si="667"/>
        <v>0</v>
      </c>
      <c r="V1887" s="39">
        <f t="shared" si="667"/>
        <v>0</v>
      </c>
      <c r="W1887" s="39">
        <f t="shared" si="667"/>
        <v>0</v>
      </c>
      <c r="X1887" s="39">
        <f t="shared" si="667"/>
        <v>0</v>
      </c>
      <c r="Y1887" s="39">
        <f t="shared" si="667"/>
        <v>0</v>
      </c>
      <c r="Z1887" s="39">
        <f t="shared" si="667"/>
        <v>0</v>
      </c>
      <c r="AN1887" s="6">
        <f>L1887-M1887</f>
        <v>0</v>
      </c>
      <c r="AO1887" s="14"/>
    </row>
    <row r="1888" spans="1:41" ht="75" customHeight="1">
      <c r="A1888" s="136"/>
      <c r="B1888" s="109"/>
      <c r="C1888" s="142"/>
      <c r="D1888" s="127" t="s">
        <v>45</v>
      </c>
      <c r="E1888" s="128"/>
      <c r="F1888" s="41">
        <f>ROUND(F1887/C1881,2)</f>
        <v>984.24</v>
      </c>
      <c r="G1888" s="41">
        <f>ROUND(G1887/C1881,2)</f>
        <v>0</v>
      </c>
      <c r="H1888" s="41">
        <f>ROUND(H1887/C1881,2)</f>
        <v>0</v>
      </c>
      <c r="I1888" s="41">
        <f>ROUND(I1887/C1881,2)</f>
        <v>0</v>
      </c>
      <c r="J1888" s="41">
        <f>ROUND(J1887/C1881,2)</f>
        <v>0</v>
      </c>
      <c r="K1888" s="41">
        <f>ROUND(K1887/C1881,2)</f>
        <v>0</v>
      </c>
      <c r="L1888" s="41">
        <f>ROUND(L1887/C1881,2)</f>
        <v>722.58</v>
      </c>
      <c r="M1888" s="41">
        <f>ROUND(M1887/C1881,2)</f>
        <v>722.58</v>
      </c>
      <c r="N1888" s="41">
        <f>ROUND(N1887/C1881,2)</f>
        <v>0</v>
      </c>
      <c r="O1888" s="41">
        <f>ROUND(O1887/C1881,2)</f>
        <v>0</v>
      </c>
      <c r="P1888" s="41">
        <f>ROUND(P1887/C1881,2)</f>
        <v>0</v>
      </c>
      <c r="Q1888" s="41">
        <f>ROUND(Q1887/C1881,2)</f>
        <v>261.66000000000003</v>
      </c>
      <c r="R1888" s="41">
        <f>ROUND(R1887/C1881,2)</f>
        <v>0</v>
      </c>
      <c r="S1888" s="41">
        <f>ROUND(S1887/C1881,2)</f>
        <v>0</v>
      </c>
      <c r="T1888" s="41">
        <f>ROUND(T1887/C1881,2)</f>
        <v>0</v>
      </c>
      <c r="U1888" s="41">
        <f>ROUND(U1887/C1881,2)</f>
        <v>0</v>
      </c>
      <c r="V1888" s="41">
        <f>ROUND(V1887/C1881,2)</f>
        <v>0</v>
      </c>
      <c r="W1888" s="41">
        <f>ROUND(W1887/C1881,2)</f>
        <v>0</v>
      </c>
      <c r="X1888" s="41">
        <f>ROUND(X1887/C1881,2)</f>
        <v>0</v>
      </c>
      <c r="Y1888" s="41">
        <f>ROUND(Y1887/C1881,2)</f>
        <v>0</v>
      </c>
      <c r="Z1888" s="41">
        <f>ROUND(Z1887/C1881,2)</f>
        <v>0</v>
      </c>
      <c r="AC1888" s="8" t="b">
        <v>0</v>
      </c>
      <c r="AD1888" s="8" t="b">
        <v>0</v>
      </c>
      <c r="AE1888" s="8" t="b">
        <v>0</v>
      </c>
      <c r="AF1888" s="8" t="b">
        <v>0</v>
      </c>
      <c r="AG1888" s="8" t="b">
        <v>0</v>
      </c>
      <c r="AH1888" s="8" t="b">
        <v>0</v>
      </c>
      <c r="AI1888" s="8" t="b">
        <v>0</v>
      </c>
      <c r="AJ1888" s="8" t="b">
        <v>0</v>
      </c>
      <c r="AK1888" s="8" t="b">
        <v>0</v>
      </c>
      <c r="AL1888" s="8" t="b">
        <v>0</v>
      </c>
    </row>
    <row r="1889" spans="1:41" ht="90" customHeight="1">
      <c r="A1889" s="137"/>
      <c r="B1889" s="109"/>
      <c r="C1889" s="143"/>
      <c r="D1889" s="127" t="s">
        <v>46</v>
      </c>
      <c r="E1889" s="128"/>
      <c r="F1889" s="39" t="s">
        <v>28</v>
      </c>
      <c r="G1889" s="42">
        <f>IF(AC1889=FALSE,0,AC1889)</f>
        <v>0</v>
      </c>
      <c r="H1889" s="42" t="s">
        <v>28</v>
      </c>
      <c r="I1889" s="42">
        <f>IF(AD1889=FALSE,0,AD1889)</f>
        <v>0</v>
      </c>
      <c r="J1889" s="42">
        <f>IF(AE1889=FALSE,0,AE1889)</f>
        <v>0</v>
      </c>
      <c r="K1889" s="42" t="s">
        <v>28</v>
      </c>
      <c r="L1889" s="42">
        <f>IF(AF1889=FALSE,0,AF1889)</f>
        <v>722.58</v>
      </c>
      <c r="M1889" s="42" t="s">
        <v>28</v>
      </c>
      <c r="N1889" s="42" t="s">
        <v>28</v>
      </c>
      <c r="O1889" s="42" t="s">
        <v>28</v>
      </c>
      <c r="P1889" s="42" t="s">
        <v>28</v>
      </c>
      <c r="Q1889" s="42">
        <f>IF(AG1889=FALSE,0,AG1889)</f>
        <v>261.66000000000003</v>
      </c>
      <c r="R1889" s="42" t="s">
        <v>28</v>
      </c>
      <c r="S1889" s="42">
        <f>IF(AH1889=FALSE,0,AH1889)</f>
        <v>0</v>
      </c>
      <c r="T1889" s="42" t="s">
        <v>28</v>
      </c>
      <c r="U1889" s="42">
        <f>IF(AI1889=FALSE,0,AI1889)</f>
        <v>0</v>
      </c>
      <c r="V1889" s="42">
        <f>IF(AJ1889=FALSE,0,AJ1889)</f>
        <v>0</v>
      </c>
      <c r="W1889" s="42">
        <f>IF(AK1889=FALSE,0,AK1889)</f>
        <v>0</v>
      </c>
      <c r="X1889" s="42" t="s">
        <v>28</v>
      </c>
      <c r="Y1889" s="42">
        <f>IF(AL1889=FALSE,0,AL1889)</f>
        <v>0</v>
      </c>
      <c r="Z1889" s="42" t="s">
        <v>28</v>
      </c>
      <c r="AC1889" s="8" t="b">
        <v>0</v>
      </c>
      <c r="AD1889" s="8" t="b">
        <v>0</v>
      </c>
      <c r="AE1889" s="8" t="b">
        <v>0</v>
      </c>
      <c r="AF1889" s="8">
        <v>722.58</v>
      </c>
      <c r="AG1889" s="8">
        <v>261.66000000000003</v>
      </c>
      <c r="AH1889" s="8" t="b">
        <v>0</v>
      </c>
      <c r="AI1889" s="8" t="b">
        <v>0</v>
      </c>
      <c r="AJ1889" s="8" t="b">
        <v>0</v>
      </c>
      <c r="AK1889" s="8" t="b">
        <v>0</v>
      </c>
      <c r="AL1889" s="8" t="b">
        <v>0</v>
      </c>
    </row>
    <row r="1890" spans="1:41" ht="30" customHeight="1">
      <c r="A1890" s="135" t="s">
        <v>30</v>
      </c>
      <c r="B1890" s="145" t="s">
        <v>332</v>
      </c>
      <c r="C1890" s="141">
        <v>5671</v>
      </c>
      <c r="D1890" s="202" t="s">
        <v>19</v>
      </c>
      <c r="E1890" s="50" t="s">
        <v>20</v>
      </c>
      <c r="F1890" s="39">
        <f>G1890+I1890+J1890+L1890+Q1890+S1890+U1890+V1890+W1890+Y1890+Z1890</f>
        <v>0</v>
      </c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42"/>
      <c r="W1890" s="42"/>
      <c r="X1890" s="42"/>
      <c r="Y1890" s="42"/>
      <c r="Z1890" s="42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</row>
    <row r="1891" spans="1:41" ht="60" customHeight="1">
      <c r="A1891" s="136"/>
      <c r="B1891" s="146"/>
      <c r="C1891" s="142"/>
      <c r="D1891" s="203"/>
      <c r="E1891" s="50" t="s">
        <v>21</v>
      </c>
      <c r="F1891" s="39">
        <f t="shared" ref="F1891:F1895" si="668">G1891+I1891+J1891+L1891+Q1891+S1891+U1891+V1891+W1891+Y1891+Z1891</f>
        <v>57000</v>
      </c>
      <c r="G1891" s="42"/>
      <c r="H1891" s="42"/>
      <c r="I1891" s="42">
        <v>57000</v>
      </c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42"/>
      <c r="W1891" s="42"/>
      <c r="X1891" s="42"/>
      <c r="Y1891" s="42"/>
      <c r="Z1891" s="42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</row>
    <row r="1892" spans="1:41" ht="105" customHeight="1">
      <c r="A1892" s="136"/>
      <c r="B1892" s="146"/>
      <c r="C1892" s="142"/>
      <c r="D1892" s="202" t="s">
        <v>22</v>
      </c>
      <c r="E1892" s="50" t="s">
        <v>23</v>
      </c>
      <c r="F1892" s="39">
        <f t="shared" si="668"/>
        <v>0</v>
      </c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</row>
    <row r="1893" spans="1:41" ht="15" customHeight="1">
      <c r="A1893" s="136"/>
      <c r="B1893" s="146"/>
      <c r="C1893" s="142"/>
      <c r="D1893" s="204"/>
      <c r="E1893" s="50" t="s">
        <v>24</v>
      </c>
      <c r="F1893" s="39">
        <f t="shared" si="668"/>
        <v>5643000</v>
      </c>
      <c r="G1893" s="42"/>
      <c r="H1893" s="42"/>
      <c r="I1893" s="42">
        <v>5643000</v>
      </c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42"/>
      <c r="W1893" s="42"/>
      <c r="X1893" s="42"/>
      <c r="Y1893" s="42"/>
      <c r="Z1893" s="42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</row>
    <row r="1894" spans="1:41" ht="15" customHeight="1">
      <c r="A1894" s="136"/>
      <c r="B1894" s="146"/>
      <c r="C1894" s="142"/>
      <c r="D1894" s="204"/>
      <c r="E1894" s="50" t="s">
        <v>25</v>
      </c>
      <c r="F1894" s="39">
        <f t="shared" si="668"/>
        <v>0</v>
      </c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  <c r="V1894" s="42"/>
      <c r="W1894" s="42"/>
      <c r="X1894" s="42"/>
      <c r="Y1894" s="42"/>
      <c r="Z1894" s="42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</row>
    <row r="1895" spans="1:41" ht="15" customHeight="1">
      <c r="A1895" s="136"/>
      <c r="B1895" s="146"/>
      <c r="C1895" s="142"/>
      <c r="D1895" s="203"/>
      <c r="E1895" s="50" t="s">
        <v>26</v>
      </c>
      <c r="F1895" s="39">
        <f t="shared" si="668"/>
        <v>0</v>
      </c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  <c r="V1895" s="42"/>
      <c r="W1895" s="42"/>
      <c r="X1895" s="42"/>
      <c r="Y1895" s="42"/>
      <c r="Z1895" s="42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</row>
    <row r="1896" spans="1:41" ht="15" customHeight="1">
      <c r="A1896" s="136"/>
      <c r="B1896" s="146"/>
      <c r="C1896" s="142"/>
      <c r="D1896" s="172" t="s">
        <v>27</v>
      </c>
      <c r="E1896" s="128"/>
      <c r="F1896" s="39">
        <f>F1890+F1891+F1892+F1893+F1894+F1895</f>
        <v>5700000</v>
      </c>
      <c r="G1896" s="39">
        <f t="shared" ref="G1896:Z1896" si="669">G1890+G1891+G1892+G1893+G1894+G1895</f>
        <v>0</v>
      </c>
      <c r="H1896" s="39">
        <f t="shared" si="669"/>
        <v>0</v>
      </c>
      <c r="I1896" s="39">
        <f t="shared" si="669"/>
        <v>5700000</v>
      </c>
      <c r="J1896" s="39">
        <f t="shared" si="669"/>
        <v>0</v>
      </c>
      <c r="K1896" s="39">
        <f t="shared" si="669"/>
        <v>0</v>
      </c>
      <c r="L1896" s="39">
        <f t="shared" si="669"/>
        <v>0</v>
      </c>
      <c r="M1896" s="39">
        <f t="shared" si="669"/>
        <v>0</v>
      </c>
      <c r="N1896" s="39">
        <f t="shared" si="669"/>
        <v>0</v>
      </c>
      <c r="O1896" s="39">
        <f t="shared" si="669"/>
        <v>0</v>
      </c>
      <c r="P1896" s="39">
        <f t="shared" si="669"/>
        <v>0</v>
      </c>
      <c r="Q1896" s="39">
        <f t="shared" si="669"/>
        <v>0</v>
      </c>
      <c r="R1896" s="39">
        <f t="shared" si="669"/>
        <v>0</v>
      </c>
      <c r="S1896" s="39">
        <f t="shared" si="669"/>
        <v>0</v>
      </c>
      <c r="T1896" s="39">
        <f t="shared" si="669"/>
        <v>0</v>
      </c>
      <c r="U1896" s="39">
        <f t="shared" si="669"/>
        <v>0</v>
      </c>
      <c r="V1896" s="39">
        <f t="shared" si="669"/>
        <v>0</v>
      </c>
      <c r="W1896" s="39">
        <f t="shared" si="669"/>
        <v>0</v>
      </c>
      <c r="X1896" s="39">
        <f t="shared" si="669"/>
        <v>0</v>
      </c>
      <c r="Y1896" s="39">
        <f t="shared" si="669"/>
        <v>0</v>
      </c>
      <c r="Z1896" s="39">
        <f t="shared" si="669"/>
        <v>0</v>
      </c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O1896" s="14"/>
    </row>
    <row r="1897" spans="1:41" ht="15" customHeight="1">
      <c r="A1897" s="136"/>
      <c r="B1897" s="146"/>
      <c r="C1897" s="142"/>
      <c r="D1897" s="172" t="s">
        <v>45</v>
      </c>
      <c r="E1897" s="128"/>
      <c r="F1897" s="41">
        <f>ROUND(F1896/C1890,2)</f>
        <v>1005.11</v>
      </c>
      <c r="G1897" s="41">
        <f>ROUND(G1896/C1890,2)</f>
        <v>0</v>
      </c>
      <c r="H1897" s="41">
        <f>ROUND(H1896/C1890,2)</f>
        <v>0</v>
      </c>
      <c r="I1897" s="41">
        <f>ROUND(I1896/C1890,2)</f>
        <v>1005.11</v>
      </c>
      <c r="J1897" s="41">
        <f>ROUND(J1896/C1890,2)</f>
        <v>0</v>
      </c>
      <c r="K1897" s="41">
        <f>ROUND(K1896/C1890,2)</f>
        <v>0</v>
      </c>
      <c r="L1897" s="41">
        <f>ROUND(L1896/C1890,2)</f>
        <v>0</v>
      </c>
      <c r="M1897" s="41">
        <f>ROUND(M1896/C1890,2)</f>
        <v>0</v>
      </c>
      <c r="N1897" s="41">
        <f>ROUND(N1896/C1890,2)</f>
        <v>0</v>
      </c>
      <c r="O1897" s="41">
        <f>ROUND(O1896/C1890,2)</f>
        <v>0</v>
      </c>
      <c r="P1897" s="41">
        <f>ROUND(P1896/C1890,2)</f>
        <v>0</v>
      </c>
      <c r="Q1897" s="41">
        <f>ROUND(Q1896/C1890,2)</f>
        <v>0</v>
      </c>
      <c r="R1897" s="41">
        <f>ROUND(R1896/C1890,2)</f>
        <v>0</v>
      </c>
      <c r="S1897" s="41">
        <f>ROUND(S1896/C1890,2)</f>
        <v>0</v>
      </c>
      <c r="T1897" s="41">
        <f>ROUND(T1896/C1890,2)</f>
        <v>0</v>
      </c>
      <c r="U1897" s="41">
        <f>ROUND(U1896/C1890,2)</f>
        <v>0</v>
      </c>
      <c r="V1897" s="41">
        <f>ROUND(V1896/C1890,2)</f>
        <v>0</v>
      </c>
      <c r="W1897" s="41">
        <f>ROUND(W1896/C1890,2)</f>
        <v>0</v>
      </c>
      <c r="X1897" s="41">
        <f>ROUND(X1896/C1890,2)</f>
        <v>0</v>
      </c>
      <c r="Y1897" s="41">
        <f>ROUND(Y1896/C1890,2)</f>
        <v>0</v>
      </c>
      <c r="Z1897" s="41">
        <f>ROUND(Z1896/C1890,2)</f>
        <v>0</v>
      </c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</row>
    <row r="1898" spans="1:41" ht="15" customHeight="1">
      <c r="A1898" s="137"/>
      <c r="B1898" s="147"/>
      <c r="C1898" s="143"/>
      <c r="D1898" s="172" t="s">
        <v>46</v>
      </c>
      <c r="E1898" s="128"/>
      <c r="F1898" s="39" t="s">
        <v>28</v>
      </c>
      <c r="G1898" s="42">
        <f>IF(AC1898=FALSE,0,AC1898)</f>
        <v>0</v>
      </c>
      <c r="H1898" s="42" t="s">
        <v>28</v>
      </c>
      <c r="I1898" s="42">
        <v>1593.66</v>
      </c>
      <c r="J1898" s="42">
        <f>IF(AE1898=FALSE,0,AE1898)</f>
        <v>0</v>
      </c>
      <c r="K1898" s="42" t="s">
        <v>28</v>
      </c>
      <c r="L1898" s="42">
        <f>IF(AF1898=FALSE,0,AF1898)</f>
        <v>0</v>
      </c>
      <c r="M1898" s="42" t="s">
        <v>28</v>
      </c>
      <c r="N1898" s="42" t="s">
        <v>28</v>
      </c>
      <c r="O1898" s="42" t="s">
        <v>28</v>
      </c>
      <c r="P1898" s="42" t="s">
        <v>28</v>
      </c>
      <c r="Q1898" s="42">
        <f>IF(AG1898=FALSE,0,AG1898)</f>
        <v>0</v>
      </c>
      <c r="R1898" s="42" t="s">
        <v>28</v>
      </c>
      <c r="S1898" s="42">
        <f>IF(AH1898=FALSE,0,AH1898)</f>
        <v>0</v>
      </c>
      <c r="T1898" s="42" t="s">
        <v>28</v>
      </c>
      <c r="U1898" s="42">
        <f>IF(AI1898=FALSE,0,AI1898)</f>
        <v>0</v>
      </c>
      <c r="V1898" s="42">
        <f>IF(AJ1898=FALSE,0,AJ1898)</f>
        <v>0</v>
      </c>
      <c r="W1898" s="42">
        <f>IF(AK1898=FALSE,0,AK1898)</f>
        <v>0</v>
      </c>
      <c r="X1898" s="42" t="s">
        <v>28</v>
      </c>
      <c r="Y1898" s="42">
        <f>IF(AL1898=FALSE,0,AL1898)</f>
        <v>0</v>
      </c>
      <c r="Z1898" s="42" t="s">
        <v>28</v>
      </c>
      <c r="AC1898" s="8" t="b">
        <v>0</v>
      </c>
      <c r="AD1898" s="8" t="b">
        <v>0</v>
      </c>
      <c r="AE1898" s="8" t="b">
        <v>0</v>
      </c>
      <c r="AF1898" s="8" t="b">
        <v>0</v>
      </c>
      <c r="AG1898" s="8" t="b">
        <v>0</v>
      </c>
      <c r="AH1898" s="8" t="b">
        <v>0</v>
      </c>
      <c r="AI1898" s="8" t="b">
        <v>0</v>
      </c>
      <c r="AJ1898" s="8" t="b">
        <v>0</v>
      </c>
      <c r="AK1898" s="8" t="b">
        <v>0</v>
      </c>
      <c r="AL1898" s="8" t="b">
        <v>0</v>
      </c>
    </row>
    <row r="1899" spans="1:41" ht="30" customHeight="1">
      <c r="A1899" s="135"/>
      <c r="B1899" s="109" t="s">
        <v>394</v>
      </c>
      <c r="C1899" s="141">
        <f>C1881+C1890</f>
        <v>8949</v>
      </c>
      <c r="D1899" s="145" t="s">
        <v>19</v>
      </c>
      <c r="E1899" s="47" t="s">
        <v>20</v>
      </c>
      <c r="F1899" s="39">
        <f t="shared" ref="F1899:F1901" si="670">G1899+I1899+J1899+L1899+Q1899+S1899+U1899+V1899+W1899+Y1899+Z1899</f>
        <v>3226338.72</v>
      </c>
      <c r="G1899" s="40">
        <f>G1881+G1890</f>
        <v>0</v>
      </c>
      <c r="H1899" s="40">
        <f t="shared" ref="H1899:Z1904" si="671">H1881+H1890</f>
        <v>0</v>
      </c>
      <c r="I1899" s="40">
        <f t="shared" si="671"/>
        <v>0</v>
      </c>
      <c r="J1899" s="40">
        <f t="shared" si="671"/>
        <v>0</v>
      </c>
      <c r="K1899" s="40">
        <f t="shared" si="671"/>
        <v>0</v>
      </c>
      <c r="L1899" s="40">
        <f t="shared" si="671"/>
        <v>2368617.2400000002</v>
      </c>
      <c r="M1899" s="40">
        <f t="shared" si="671"/>
        <v>2368617.2400000002</v>
      </c>
      <c r="N1899" s="40">
        <f t="shared" si="671"/>
        <v>0</v>
      </c>
      <c r="O1899" s="40">
        <f t="shared" si="671"/>
        <v>0</v>
      </c>
      <c r="P1899" s="40">
        <f t="shared" si="671"/>
        <v>0</v>
      </c>
      <c r="Q1899" s="40">
        <f t="shared" si="671"/>
        <v>857721.4800000001</v>
      </c>
      <c r="R1899" s="40">
        <f t="shared" si="671"/>
        <v>0</v>
      </c>
      <c r="S1899" s="40">
        <f t="shared" si="671"/>
        <v>0</v>
      </c>
      <c r="T1899" s="40">
        <f t="shared" si="671"/>
        <v>0</v>
      </c>
      <c r="U1899" s="40">
        <f t="shared" si="671"/>
        <v>0</v>
      </c>
      <c r="V1899" s="40">
        <f t="shared" si="671"/>
        <v>0</v>
      </c>
      <c r="W1899" s="40">
        <f t="shared" si="671"/>
        <v>0</v>
      </c>
      <c r="X1899" s="40">
        <f t="shared" si="671"/>
        <v>0</v>
      </c>
      <c r="Y1899" s="40">
        <f t="shared" si="671"/>
        <v>0</v>
      </c>
      <c r="Z1899" s="40">
        <f t="shared" si="671"/>
        <v>0</v>
      </c>
      <c r="AN1899" s="6">
        <f>L1899-M1899</f>
        <v>0</v>
      </c>
    </row>
    <row r="1900" spans="1:41" ht="60" customHeight="1">
      <c r="A1900" s="136"/>
      <c r="B1900" s="109"/>
      <c r="C1900" s="142"/>
      <c r="D1900" s="147"/>
      <c r="E1900" s="47" t="s">
        <v>21</v>
      </c>
      <c r="F1900" s="39">
        <f t="shared" si="670"/>
        <v>57000</v>
      </c>
      <c r="G1900" s="40">
        <f t="shared" ref="G1900:V1904" si="672">G1882+G1891</f>
        <v>0</v>
      </c>
      <c r="H1900" s="40">
        <f t="shared" si="672"/>
        <v>0</v>
      </c>
      <c r="I1900" s="40">
        <f t="shared" si="672"/>
        <v>57000</v>
      </c>
      <c r="J1900" s="40">
        <f t="shared" si="672"/>
        <v>0</v>
      </c>
      <c r="K1900" s="40">
        <f t="shared" si="672"/>
        <v>0</v>
      </c>
      <c r="L1900" s="40">
        <f t="shared" si="672"/>
        <v>0</v>
      </c>
      <c r="M1900" s="40">
        <f t="shared" si="672"/>
        <v>0</v>
      </c>
      <c r="N1900" s="40">
        <f t="shared" si="672"/>
        <v>0</v>
      </c>
      <c r="O1900" s="40">
        <f t="shared" si="672"/>
        <v>0</v>
      </c>
      <c r="P1900" s="40">
        <f t="shared" si="672"/>
        <v>0</v>
      </c>
      <c r="Q1900" s="40">
        <f t="shared" si="672"/>
        <v>0</v>
      </c>
      <c r="R1900" s="40">
        <f t="shared" si="672"/>
        <v>0</v>
      </c>
      <c r="S1900" s="40">
        <f t="shared" si="672"/>
        <v>0</v>
      </c>
      <c r="T1900" s="40">
        <f t="shared" si="672"/>
        <v>0</v>
      </c>
      <c r="U1900" s="40">
        <f t="shared" si="672"/>
        <v>0</v>
      </c>
      <c r="V1900" s="40">
        <f t="shared" si="672"/>
        <v>0</v>
      </c>
      <c r="W1900" s="40">
        <f t="shared" si="671"/>
        <v>0</v>
      </c>
      <c r="X1900" s="40">
        <f t="shared" si="671"/>
        <v>0</v>
      </c>
      <c r="Y1900" s="40">
        <f t="shared" si="671"/>
        <v>0</v>
      </c>
      <c r="Z1900" s="40">
        <f t="shared" si="671"/>
        <v>0</v>
      </c>
    </row>
    <row r="1901" spans="1:41" ht="120" customHeight="1">
      <c r="A1901" s="136"/>
      <c r="B1901" s="109"/>
      <c r="C1901" s="142"/>
      <c r="D1901" s="145" t="s">
        <v>22</v>
      </c>
      <c r="E1901" s="47" t="s">
        <v>23</v>
      </c>
      <c r="F1901" s="39">
        <f t="shared" si="670"/>
        <v>0</v>
      </c>
      <c r="G1901" s="40">
        <f t="shared" si="672"/>
        <v>0</v>
      </c>
      <c r="H1901" s="40">
        <f t="shared" si="671"/>
        <v>0</v>
      </c>
      <c r="I1901" s="40">
        <f t="shared" si="671"/>
        <v>0</v>
      </c>
      <c r="J1901" s="40">
        <f t="shared" si="671"/>
        <v>0</v>
      </c>
      <c r="K1901" s="40">
        <f t="shared" si="671"/>
        <v>0</v>
      </c>
      <c r="L1901" s="40">
        <f t="shared" si="671"/>
        <v>0</v>
      </c>
      <c r="M1901" s="40">
        <f t="shared" si="671"/>
        <v>0</v>
      </c>
      <c r="N1901" s="40">
        <f t="shared" si="671"/>
        <v>0</v>
      </c>
      <c r="O1901" s="40">
        <f t="shared" si="671"/>
        <v>0</v>
      </c>
      <c r="P1901" s="40">
        <f t="shared" si="671"/>
        <v>0</v>
      </c>
      <c r="Q1901" s="40">
        <f t="shared" si="671"/>
        <v>0</v>
      </c>
      <c r="R1901" s="40">
        <f t="shared" si="671"/>
        <v>0</v>
      </c>
      <c r="S1901" s="40">
        <f t="shared" si="671"/>
        <v>0</v>
      </c>
      <c r="T1901" s="40">
        <f t="shared" si="671"/>
        <v>0</v>
      </c>
      <c r="U1901" s="40">
        <f t="shared" si="671"/>
        <v>0</v>
      </c>
      <c r="V1901" s="40">
        <f t="shared" si="671"/>
        <v>0</v>
      </c>
      <c r="W1901" s="40">
        <f t="shared" si="671"/>
        <v>0</v>
      </c>
      <c r="X1901" s="40">
        <f t="shared" si="671"/>
        <v>0</v>
      </c>
      <c r="Y1901" s="40">
        <f t="shared" si="671"/>
        <v>0</v>
      </c>
      <c r="Z1901" s="40">
        <f t="shared" si="671"/>
        <v>0</v>
      </c>
    </row>
    <row r="1902" spans="1:41" ht="30" customHeight="1">
      <c r="A1902" s="136"/>
      <c r="B1902" s="109"/>
      <c r="C1902" s="142"/>
      <c r="D1902" s="146"/>
      <c r="E1902" s="47" t="s">
        <v>24</v>
      </c>
      <c r="F1902" s="39">
        <f>G1902+I1902+J1902+L1902+Q1902+S1902+U1902+V1902+W1902+Y1902+Z1902</f>
        <v>5643000</v>
      </c>
      <c r="G1902" s="40">
        <f t="shared" si="672"/>
        <v>0</v>
      </c>
      <c r="H1902" s="40">
        <f t="shared" si="671"/>
        <v>0</v>
      </c>
      <c r="I1902" s="40">
        <f t="shared" si="671"/>
        <v>5643000</v>
      </c>
      <c r="J1902" s="40">
        <f t="shared" si="671"/>
        <v>0</v>
      </c>
      <c r="K1902" s="40">
        <f t="shared" si="671"/>
        <v>0</v>
      </c>
      <c r="L1902" s="40">
        <f t="shared" si="671"/>
        <v>0</v>
      </c>
      <c r="M1902" s="40">
        <f t="shared" si="671"/>
        <v>0</v>
      </c>
      <c r="N1902" s="40">
        <f t="shared" si="671"/>
        <v>0</v>
      </c>
      <c r="O1902" s="40">
        <f t="shared" si="671"/>
        <v>0</v>
      </c>
      <c r="P1902" s="40">
        <f t="shared" si="671"/>
        <v>0</v>
      </c>
      <c r="Q1902" s="40">
        <f t="shared" si="671"/>
        <v>0</v>
      </c>
      <c r="R1902" s="40">
        <f t="shared" si="671"/>
        <v>0</v>
      </c>
      <c r="S1902" s="40">
        <f t="shared" si="671"/>
        <v>0</v>
      </c>
      <c r="T1902" s="40">
        <f t="shared" si="671"/>
        <v>0</v>
      </c>
      <c r="U1902" s="40">
        <f t="shared" si="671"/>
        <v>0</v>
      </c>
      <c r="V1902" s="40">
        <f t="shared" si="671"/>
        <v>0</v>
      </c>
      <c r="W1902" s="40">
        <f t="shared" si="671"/>
        <v>0</v>
      </c>
      <c r="X1902" s="40">
        <f t="shared" si="671"/>
        <v>0</v>
      </c>
      <c r="Y1902" s="40">
        <f t="shared" si="671"/>
        <v>0</v>
      </c>
      <c r="Z1902" s="40">
        <f t="shared" si="671"/>
        <v>0</v>
      </c>
    </row>
    <row r="1903" spans="1:41" ht="30" customHeight="1">
      <c r="A1903" s="136"/>
      <c r="B1903" s="109"/>
      <c r="C1903" s="142"/>
      <c r="D1903" s="146"/>
      <c r="E1903" s="47" t="s">
        <v>25</v>
      </c>
      <c r="F1903" s="39">
        <f t="shared" ref="F1903:F1904" si="673">G1903+I1903+J1903+L1903+Q1903+S1903+U1903+V1903+W1903+Y1903+Z1903</f>
        <v>0</v>
      </c>
      <c r="G1903" s="40">
        <f t="shared" si="672"/>
        <v>0</v>
      </c>
      <c r="H1903" s="40">
        <f t="shared" si="671"/>
        <v>0</v>
      </c>
      <c r="I1903" s="40">
        <f t="shared" si="671"/>
        <v>0</v>
      </c>
      <c r="J1903" s="40">
        <f t="shared" si="671"/>
        <v>0</v>
      </c>
      <c r="K1903" s="40">
        <f t="shared" si="671"/>
        <v>0</v>
      </c>
      <c r="L1903" s="40">
        <f t="shared" si="671"/>
        <v>0</v>
      </c>
      <c r="M1903" s="40">
        <f t="shared" si="671"/>
        <v>0</v>
      </c>
      <c r="N1903" s="40">
        <f t="shared" si="671"/>
        <v>0</v>
      </c>
      <c r="O1903" s="40">
        <f t="shared" si="671"/>
        <v>0</v>
      </c>
      <c r="P1903" s="40">
        <f t="shared" si="671"/>
        <v>0</v>
      </c>
      <c r="Q1903" s="40">
        <f t="shared" si="671"/>
        <v>0</v>
      </c>
      <c r="R1903" s="40">
        <f t="shared" si="671"/>
        <v>0</v>
      </c>
      <c r="S1903" s="40">
        <f t="shared" si="671"/>
        <v>0</v>
      </c>
      <c r="T1903" s="40">
        <f t="shared" si="671"/>
        <v>0</v>
      </c>
      <c r="U1903" s="40">
        <f t="shared" si="671"/>
        <v>0</v>
      </c>
      <c r="V1903" s="40">
        <f t="shared" si="671"/>
        <v>0</v>
      </c>
      <c r="W1903" s="40">
        <f t="shared" si="671"/>
        <v>0</v>
      </c>
      <c r="X1903" s="40">
        <f t="shared" si="671"/>
        <v>0</v>
      </c>
      <c r="Y1903" s="40">
        <f t="shared" si="671"/>
        <v>0</v>
      </c>
      <c r="Z1903" s="40">
        <f t="shared" si="671"/>
        <v>0</v>
      </c>
    </row>
    <row r="1904" spans="1:41" ht="30" customHeight="1">
      <c r="A1904" s="136"/>
      <c r="B1904" s="109"/>
      <c r="C1904" s="142"/>
      <c r="D1904" s="147"/>
      <c r="E1904" s="47" t="s">
        <v>26</v>
      </c>
      <c r="F1904" s="39">
        <f t="shared" si="673"/>
        <v>0</v>
      </c>
      <c r="G1904" s="40">
        <f t="shared" si="672"/>
        <v>0</v>
      </c>
      <c r="H1904" s="40">
        <f t="shared" si="671"/>
        <v>0</v>
      </c>
      <c r="I1904" s="40">
        <f t="shared" si="671"/>
        <v>0</v>
      </c>
      <c r="J1904" s="40">
        <f t="shared" si="671"/>
        <v>0</v>
      </c>
      <c r="K1904" s="40">
        <f t="shared" si="671"/>
        <v>0</v>
      </c>
      <c r="L1904" s="40">
        <f t="shared" si="671"/>
        <v>0</v>
      </c>
      <c r="M1904" s="40">
        <f t="shared" si="671"/>
        <v>0</v>
      </c>
      <c r="N1904" s="40">
        <f t="shared" si="671"/>
        <v>0</v>
      </c>
      <c r="O1904" s="40">
        <f t="shared" si="671"/>
        <v>0</v>
      </c>
      <c r="P1904" s="40">
        <f t="shared" si="671"/>
        <v>0</v>
      </c>
      <c r="Q1904" s="40">
        <f t="shared" si="671"/>
        <v>0</v>
      </c>
      <c r="R1904" s="40">
        <f t="shared" si="671"/>
        <v>0</v>
      </c>
      <c r="S1904" s="40">
        <f t="shared" si="671"/>
        <v>0</v>
      </c>
      <c r="T1904" s="40">
        <f t="shared" si="671"/>
        <v>0</v>
      </c>
      <c r="U1904" s="40">
        <f t="shared" si="671"/>
        <v>0</v>
      </c>
      <c r="V1904" s="40">
        <f t="shared" si="671"/>
        <v>0</v>
      </c>
      <c r="W1904" s="40">
        <f t="shared" si="671"/>
        <v>0</v>
      </c>
      <c r="X1904" s="40">
        <f t="shared" si="671"/>
        <v>0</v>
      </c>
      <c r="Y1904" s="40">
        <f t="shared" si="671"/>
        <v>0</v>
      </c>
      <c r="Z1904" s="40">
        <f t="shared" si="671"/>
        <v>0</v>
      </c>
    </row>
    <row r="1905" spans="1:41" ht="30" customHeight="1">
      <c r="A1905" s="136"/>
      <c r="B1905" s="109"/>
      <c r="C1905" s="142"/>
      <c r="D1905" s="111" t="s">
        <v>27</v>
      </c>
      <c r="E1905" s="111"/>
      <c r="F1905" s="39">
        <f>F1899+F1900+F1901+F1902+F1903+F1904</f>
        <v>8926338.7200000007</v>
      </c>
      <c r="G1905" s="39">
        <f t="shared" ref="G1905:Z1905" si="674">G1899+G1900+G1901+G1902+G1903+G1904</f>
        <v>0</v>
      </c>
      <c r="H1905" s="39">
        <f t="shared" si="674"/>
        <v>0</v>
      </c>
      <c r="I1905" s="39">
        <f t="shared" si="674"/>
        <v>5700000</v>
      </c>
      <c r="J1905" s="39">
        <f t="shared" si="674"/>
        <v>0</v>
      </c>
      <c r="K1905" s="39">
        <f t="shared" si="674"/>
        <v>0</v>
      </c>
      <c r="L1905" s="39">
        <f t="shared" si="674"/>
        <v>2368617.2400000002</v>
      </c>
      <c r="M1905" s="39">
        <f t="shared" si="674"/>
        <v>2368617.2400000002</v>
      </c>
      <c r="N1905" s="39">
        <f t="shared" si="674"/>
        <v>0</v>
      </c>
      <c r="O1905" s="39">
        <f t="shared" si="674"/>
        <v>0</v>
      </c>
      <c r="P1905" s="39">
        <f t="shared" si="674"/>
        <v>0</v>
      </c>
      <c r="Q1905" s="39">
        <f t="shared" si="674"/>
        <v>857721.4800000001</v>
      </c>
      <c r="R1905" s="39">
        <f t="shared" si="674"/>
        <v>0</v>
      </c>
      <c r="S1905" s="39">
        <f t="shared" si="674"/>
        <v>0</v>
      </c>
      <c r="T1905" s="39">
        <f t="shared" si="674"/>
        <v>0</v>
      </c>
      <c r="U1905" s="39">
        <f t="shared" si="674"/>
        <v>0</v>
      </c>
      <c r="V1905" s="39">
        <f t="shared" si="674"/>
        <v>0</v>
      </c>
      <c r="W1905" s="39">
        <f t="shared" si="674"/>
        <v>0</v>
      </c>
      <c r="X1905" s="39">
        <f t="shared" si="674"/>
        <v>0</v>
      </c>
      <c r="Y1905" s="39">
        <f t="shared" si="674"/>
        <v>0</v>
      </c>
      <c r="Z1905" s="39">
        <f t="shared" si="674"/>
        <v>0</v>
      </c>
      <c r="AN1905" s="6">
        <f>L1905-M1905</f>
        <v>0</v>
      </c>
      <c r="AO1905" s="14"/>
    </row>
    <row r="1906" spans="1:41" ht="75" customHeight="1">
      <c r="A1906" s="136"/>
      <c r="B1906" s="109"/>
      <c r="C1906" s="142"/>
      <c r="D1906" s="127" t="s">
        <v>45</v>
      </c>
      <c r="E1906" s="128"/>
      <c r="F1906" s="41">
        <f>ROUND(F1905/C1899,2)</f>
        <v>997.47</v>
      </c>
      <c r="G1906" s="41">
        <f>ROUND(G1905/C1899,2)</f>
        <v>0</v>
      </c>
      <c r="H1906" s="41">
        <f>ROUND(H1905/C1899,2)</f>
        <v>0</v>
      </c>
      <c r="I1906" s="41">
        <f>ROUND(I1905/C1899,2)</f>
        <v>636.94000000000005</v>
      </c>
      <c r="J1906" s="41">
        <f>ROUND(J1905/C1899,2)</f>
        <v>0</v>
      </c>
      <c r="K1906" s="41">
        <f>ROUND(K1905/C1899,2)</f>
        <v>0</v>
      </c>
      <c r="L1906" s="41">
        <f>ROUND(L1905/C1899,2)</f>
        <v>264.68</v>
      </c>
      <c r="M1906" s="41">
        <f>ROUND(M1905/C1899,2)</f>
        <v>264.68</v>
      </c>
      <c r="N1906" s="41">
        <f>ROUND(N1905/C1899,2)</f>
        <v>0</v>
      </c>
      <c r="O1906" s="41">
        <f>ROUND(O1905/C1899,2)</f>
        <v>0</v>
      </c>
      <c r="P1906" s="41">
        <f>ROUND(P1905/C1899,2)</f>
        <v>0</v>
      </c>
      <c r="Q1906" s="41">
        <f>ROUND(Q1905/C1899,2)</f>
        <v>95.85</v>
      </c>
      <c r="R1906" s="41">
        <f>ROUND(R1905/C1899,2)</f>
        <v>0</v>
      </c>
      <c r="S1906" s="41">
        <f>ROUND(S1905/C1899,2)</f>
        <v>0</v>
      </c>
      <c r="T1906" s="41">
        <f>ROUND(T1905/C1899,2)</f>
        <v>0</v>
      </c>
      <c r="U1906" s="41">
        <f>ROUND(U1905/C1899,2)</f>
        <v>0</v>
      </c>
      <c r="V1906" s="41">
        <f>ROUND(V1905/C1899,2)</f>
        <v>0</v>
      </c>
      <c r="W1906" s="41">
        <f>ROUND(W1905/C1899,2)</f>
        <v>0</v>
      </c>
      <c r="X1906" s="41">
        <f>ROUND(X1905/C1899,2)</f>
        <v>0</v>
      </c>
      <c r="Y1906" s="41">
        <f>ROUND(Y1905/C1899,2)</f>
        <v>0</v>
      </c>
      <c r="Z1906" s="41">
        <f>ROUND(Z1905/C1899,2)</f>
        <v>0</v>
      </c>
      <c r="AC1906" s="8" t="b">
        <v>0</v>
      </c>
      <c r="AD1906" s="8" t="b">
        <v>0</v>
      </c>
      <c r="AE1906" s="8" t="b">
        <v>0</v>
      </c>
      <c r="AF1906" s="8" t="b">
        <v>0</v>
      </c>
      <c r="AG1906" s="8" t="b">
        <v>0</v>
      </c>
      <c r="AH1906" s="8" t="b">
        <v>0</v>
      </c>
      <c r="AI1906" s="8" t="b">
        <v>0</v>
      </c>
      <c r="AJ1906" s="8" t="b">
        <v>0</v>
      </c>
      <c r="AK1906" s="8" t="b">
        <v>0</v>
      </c>
      <c r="AL1906" s="8" t="b">
        <v>0</v>
      </c>
    </row>
    <row r="1907" spans="1:41" ht="90" customHeight="1">
      <c r="A1907" s="137"/>
      <c r="B1907" s="109"/>
      <c r="C1907" s="143"/>
      <c r="D1907" s="127" t="s">
        <v>46</v>
      </c>
      <c r="E1907" s="128"/>
      <c r="F1907" s="39" t="s">
        <v>28</v>
      </c>
      <c r="G1907" s="42">
        <f>IF(AC1907=FALSE,0,AC1907)</f>
        <v>0</v>
      </c>
      <c r="H1907" s="42" t="s">
        <v>28</v>
      </c>
      <c r="I1907" s="42">
        <f>IF(AD1907=FALSE,0,AD1907)</f>
        <v>0</v>
      </c>
      <c r="J1907" s="42">
        <f>IF(AE1907=FALSE,0,AE1907)</f>
        <v>0</v>
      </c>
      <c r="K1907" s="42" t="s">
        <v>28</v>
      </c>
      <c r="L1907" s="42">
        <f>IF(AF1907=FALSE,0,AF1907)</f>
        <v>722.58</v>
      </c>
      <c r="M1907" s="42" t="s">
        <v>28</v>
      </c>
      <c r="N1907" s="42" t="s">
        <v>28</v>
      </c>
      <c r="O1907" s="42" t="s">
        <v>28</v>
      </c>
      <c r="P1907" s="42" t="s">
        <v>28</v>
      </c>
      <c r="Q1907" s="42">
        <f>IF(AG1907=FALSE,0,AG1907)</f>
        <v>261.66000000000003</v>
      </c>
      <c r="R1907" s="42" t="s">
        <v>28</v>
      </c>
      <c r="S1907" s="42">
        <f>IF(AH1907=FALSE,0,AH1907)</f>
        <v>0</v>
      </c>
      <c r="T1907" s="42" t="s">
        <v>28</v>
      </c>
      <c r="U1907" s="42">
        <f>IF(AI1907=FALSE,0,AI1907)</f>
        <v>0</v>
      </c>
      <c r="V1907" s="42">
        <f>IF(AJ1907=FALSE,0,AJ1907)</f>
        <v>0</v>
      </c>
      <c r="W1907" s="42">
        <f>IF(AK1907=FALSE,0,AK1907)</f>
        <v>0</v>
      </c>
      <c r="X1907" s="42" t="s">
        <v>28</v>
      </c>
      <c r="Y1907" s="42">
        <f>IF(AL1907=FALSE,0,AL1907)</f>
        <v>0</v>
      </c>
      <c r="Z1907" s="42" t="s">
        <v>28</v>
      </c>
      <c r="AC1907" s="8" t="b">
        <v>0</v>
      </c>
      <c r="AD1907" s="8" t="b">
        <v>0</v>
      </c>
      <c r="AE1907" s="8" t="b">
        <v>0</v>
      </c>
      <c r="AF1907" s="8">
        <v>722.58</v>
      </c>
      <c r="AG1907" s="8">
        <v>261.66000000000003</v>
      </c>
      <c r="AH1907" s="8" t="b">
        <v>0</v>
      </c>
      <c r="AI1907" s="8" t="b">
        <v>0</v>
      </c>
      <c r="AJ1907" s="8" t="b">
        <v>0</v>
      </c>
      <c r="AK1907" s="8" t="b">
        <v>0</v>
      </c>
      <c r="AL1907" s="8" t="b">
        <v>0</v>
      </c>
    </row>
    <row r="1908" spans="1:41" ht="30" customHeight="1">
      <c r="A1908" s="145"/>
      <c r="B1908" s="145" t="s">
        <v>402</v>
      </c>
      <c r="C1908" s="141">
        <f>C1899</f>
        <v>8949</v>
      </c>
      <c r="D1908" s="145" t="s">
        <v>19</v>
      </c>
      <c r="E1908" s="47" t="s">
        <v>20</v>
      </c>
      <c r="F1908" s="39">
        <f>G1908+I1908+J1908+L1908+Q1908+S1908+U1908+V1908+W1908+Y1908+Z1908</f>
        <v>3226338.72</v>
      </c>
      <c r="G1908" s="40">
        <f>G1899</f>
        <v>0</v>
      </c>
      <c r="H1908" s="48">
        <f t="shared" ref="H1908:Z1908" si="675">H1899</f>
        <v>0</v>
      </c>
      <c r="I1908" s="48">
        <f t="shared" si="675"/>
        <v>0</v>
      </c>
      <c r="J1908" s="48">
        <f t="shared" si="675"/>
        <v>0</v>
      </c>
      <c r="K1908" s="48">
        <f t="shared" si="675"/>
        <v>0</v>
      </c>
      <c r="L1908" s="48">
        <f t="shared" si="675"/>
        <v>2368617.2400000002</v>
      </c>
      <c r="M1908" s="48">
        <f t="shared" si="675"/>
        <v>2368617.2400000002</v>
      </c>
      <c r="N1908" s="48">
        <f t="shared" si="675"/>
        <v>0</v>
      </c>
      <c r="O1908" s="48">
        <f t="shared" si="675"/>
        <v>0</v>
      </c>
      <c r="P1908" s="48">
        <f t="shared" si="675"/>
        <v>0</v>
      </c>
      <c r="Q1908" s="48">
        <f t="shared" si="675"/>
        <v>857721.4800000001</v>
      </c>
      <c r="R1908" s="48">
        <f t="shared" si="675"/>
        <v>0</v>
      </c>
      <c r="S1908" s="48">
        <f t="shared" si="675"/>
        <v>0</v>
      </c>
      <c r="T1908" s="48">
        <f t="shared" si="675"/>
        <v>0</v>
      </c>
      <c r="U1908" s="48">
        <f t="shared" si="675"/>
        <v>0</v>
      </c>
      <c r="V1908" s="48">
        <f t="shared" si="675"/>
        <v>0</v>
      </c>
      <c r="W1908" s="48">
        <f t="shared" si="675"/>
        <v>0</v>
      </c>
      <c r="X1908" s="48">
        <f t="shared" si="675"/>
        <v>0</v>
      </c>
      <c r="Y1908" s="48">
        <f t="shared" si="675"/>
        <v>0</v>
      </c>
      <c r="Z1908" s="48">
        <f t="shared" si="675"/>
        <v>0</v>
      </c>
      <c r="AN1908" s="6">
        <f>L1908-M1908</f>
        <v>0</v>
      </c>
    </row>
    <row r="1909" spans="1:41" ht="60" customHeight="1">
      <c r="A1909" s="146"/>
      <c r="B1909" s="146"/>
      <c r="C1909" s="142"/>
      <c r="D1909" s="147"/>
      <c r="E1909" s="47" t="s">
        <v>21</v>
      </c>
      <c r="F1909" s="39">
        <f t="shared" ref="F1909:F1913" si="676">G1909+I1909+J1909+L1909+Q1909+S1909+U1909+V1909+W1909+Y1909+Z1909</f>
        <v>57000</v>
      </c>
      <c r="G1909" s="48">
        <f t="shared" ref="G1909:Z1909" si="677">G1900</f>
        <v>0</v>
      </c>
      <c r="H1909" s="48">
        <f t="shared" si="677"/>
        <v>0</v>
      </c>
      <c r="I1909" s="48">
        <f t="shared" si="677"/>
        <v>57000</v>
      </c>
      <c r="J1909" s="48">
        <f t="shared" si="677"/>
        <v>0</v>
      </c>
      <c r="K1909" s="48">
        <f t="shared" si="677"/>
        <v>0</v>
      </c>
      <c r="L1909" s="48">
        <f t="shared" si="677"/>
        <v>0</v>
      </c>
      <c r="M1909" s="48">
        <f t="shared" si="677"/>
        <v>0</v>
      </c>
      <c r="N1909" s="48">
        <f t="shared" si="677"/>
        <v>0</v>
      </c>
      <c r="O1909" s="48">
        <f t="shared" si="677"/>
        <v>0</v>
      </c>
      <c r="P1909" s="48">
        <f t="shared" si="677"/>
        <v>0</v>
      </c>
      <c r="Q1909" s="48">
        <f t="shared" si="677"/>
        <v>0</v>
      </c>
      <c r="R1909" s="48">
        <f t="shared" si="677"/>
        <v>0</v>
      </c>
      <c r="S1909" s="48">
        <f t="shared" si="677"/>
        <v>0</v>
      </c>
      <c r="T1909" s="48">
        <f t="shared" si="677"/>
        <v>0</v>
      </c>
      <c r="U1909" s="48">
        <f t="shared" si="677"/>
        <v>0</v>
      </c>
      <c r="V1909" s="48">
        <f t="shared" si="677"/>
        <v>0</v>
      </c>
      <c r="W1909" s="48">
        <f t="shared" si="677"/>
        <v>0</v>
      </c>
      <c r="X1909" s="48">
        <f t="shared" si="677"/>
        <v>0</v>
      </c>
      <c r="Y1909" s="48">
        <f t="shared" si="677"/>
        <v>0</v>
      </c>
      <c r="Z1909" s="48">
        <f t="shared" si="677"/>
        <v>0</v>
      </c>
    </row>
    <row r="1910" spans="1:41" ht="120" customHeight="1">
      <c r="A1910" s="146"/>
      <c r="B1910" s="146"/>
      <c r="C1910" s="142"/>
      <c r="D1910" s="145" t="s">
        <v>22</v>
      </c>
      <c r="E1910" s="47" t="s">
        <v>23</v>
      </c>
      <c r="F1910" s="39">
        <f t="shared" si="676"/>
        <v>0</v>
      </c>
      <c r="G1910" s="48">
        <f t="shared" ref="G1910:Z1910" si="678">G1901</f>
        <v>0</v>
      </c>
      <c r="H1910" s="48">
        <f t="shared" si="678"/>
        <v>0</v>
      </c>
      <c r="I1910" s="48">
        <f t="shared" si="678"/>
        <v>0</v>
      </c>
      <c r="J1910" s="48">
        <f t="shared" si="678"/>
        <v>0</v>
      </c>
      <c r="K1910" s="48">
        <f t="shared" si="678"/>
        <v>0</v>
      </c>
      <c r="L1910" s="48">
        <f t="shared" si="678"/>
        <v>0</v>
      </c>
      <c r="M1910" s="48">
        <f t="shared" si="678"/>
        <v>0</v>
      </c>
      <c r="N1910" s="48">
        <f t="shared" si="678"/>
        <v>0</v>
      </c>
      <c r="O1910" s="48">
        <f t="shared" si="678"/>
        <v>0</v>
      </c>
      <c r="P1910" s="48">
        <f t="shared" si="678"/>
        <v>0</v>
      </c>
      <c r="Q1910" s="48">
        <f t="shared" si="678"/>
        <v>0</v>
      </c>
      <c r="R1910" s="48">
        <f t="shared" si="678"/>
        <v>0</v>
      </c>
      <c r="S1910" s="48">
        <f t="shared" si="678"/>
        <v>0</v>
      </c>
      <c r="T1910" s="48">
        <f t="shared" si="678"/>
        <v>0</v>
      </c>
      <c r="U1910" s="48">
        <f t="shared" si="678"/>
        <v>0</v>
      </c>
      <c r="V1910" s="48">
        <f t="shared" si="678"/>
        <v>0</v>
      </c>
      <c r="W1910" s="48">
        <f t="shared" si="678"/>
        <v>0</v>
      </c>
      <c r="X1910" s="48">
        <f t="shared" si="678"/>
        <v>0</v>
      </c>
      <c r="Y1910" s="48">
        <f t="shared" si="678"/>
        <v>0</v>
      </c>
      <c r="Z1910" s="48">
        <f t="shared" si="678"/>
        <v>0</v>
      </c>
    </row>
    <row r="1911" spans="1:41" ht="30" customHeight="1">
      <c r="A1911" s="146"/>
      <c r="B1911" s="146"/>
      <c r="C1911" s="142"/>
      <c r="D1911" s="146"/>
      <c r="E1911" s="47" t="s">
        <v>24</v>
      </c>
      <c r="F1911" s="39">
        <f t="shared" si="676"/>
        <v>5643000</v>
      </c>
      <c r="G1911" s="48">
        <f t="shared" ref="G1911:Z1911" si="679">G1902</f>
        <v>0</v>
      </c>
      <c r="H1911" s="48">
        <f t="shared" si="679"/>
        <v>0</v>
      </c>
      <c r="I1911" s="48">
        <f t="shared" si="679"/>
        <v>5643000</v>
      </c>
      <c r="J1911" s="48">
        <f t="shared" si="679"/>
        <v>0</v>
      </c>
      <c r="K1911" s="48">
        <f t="shared" si="679"/>
        <v>0</v>
      </c>
      <c r="L1911" s="48">
        <f t="shared" si="679"/>
        <v>0</v>
      </c>
      <c r="M1911" s="48">
        <f t="shared" si="679"/>
        <v>0</v>
      </c>
      <c r="N1911" s="48">
        <f t="shared" si="679"/>
        <v>0</v>
      </c>
      <c r="O1911" s="48">
        <f t="shared" si="679"/>
        <v>0</v>
      </c>
      <c r="P1911" s="48">
        <f t="shared" si="679"/>
        <v>0</v>
      </c>
      <c r="Q1911" s="48">
        <f t="shared" si="679"/>
        <v>0</v>
      </c>
      <c r="R1911" s="48">
        <f t="shared" si="679"/>
        <v>0</v>
      </c>
      <c r="S1911" s="48">
        <f t="shared" si="679"/>
        <v>0</v>
      </c>
      <c r="T1911" s="48">
        <f t="shared" si="679"/>
        <v>0</v>
      </c>
      <c r="U1911" s="48">
        <f t="shared" si="679"/>
        <v>0</v>
      </c>
      <c r="V1911" s="48">
        <f t="shared" si="679"/>
        <v>0</v>
      </c>
      <c r="W1911" s="48">
        <f t="shared" si="679"/>
        <v>0</v>
      </c>
      <c r="X1911" s="48">
        <f t="shared" si="679"/>
        <v>0</v>
      </c>
      <c r="Y1911" s="48">
        <f t="shared" si="679"/>
        <v>0</v>
      </c>
      <c r="Z1911" s="48">
        <f t="shared" si="679"/>
        <v>0</v>
      </c>
    </row>
    <row r="1912" spans="1:41" ht="30" customHeight="1">
      <c r="A1912" s="146"/>
      <c r="B1912" s="146"/>
      <c r="C1912" s="142"/>
      <c r="D1912" s="146"/>
      <c r="E1912" s="47" t="s">
        <v>25</v>
      </c>
      <c r="F1912" s="39">
        <f t="shared" si="676"/>
        <v>0</v>
      </c>
      <c r="G1912" s="48">
        <f t="shared" ref="G1912:Z1912" si="680">G1903</f>
        <v>0</v>
      </c>
      <c r="H1912" s="48">
        <f t="shared" si="680"/>
        <v>0</v>
      </c>
      <c r="I1912" s="48">
        <f t="shared" si="680"/>
        <v>0</v>
      </c>
      <c r="J1912" s="48">
        <f t="shared" si="680"/>
        <v>0</v>
      </c>
      <c r="K1912" s="48">
        <f t="shared" si="680"/>
        <v>0</v>
      </c>
      <c r="L1912" s="48">
        <f t="shared" si="680"/>
        <v>0</v>
      </c>
      <c r="M1912" s="48">
        <f t="shared" si="680"/>
        <v>0</v>
      </c>
      <c r="N1912" s="48">
        <f t="shared" si="680"/>
        <v>0</v>
      </c>
      <c r="O1912" s="48">
        <f t="shared" si="680"/>
        <v>0</v>
      </c>
      <c r="P1912" s="48">
        <f t="shared" si="680"/>
        <v>0</v>
      </c>
      <c r="Q1912" s="48">
        <f t="shared" si="680"/>
        <v>0</v>
      </c>
      <c r="R1912" s="48">
        <f t="shared" si="680"/>
        <v>0</v>
      </c>
      <c r="S1912" s="48">
        <f t="shared" si="680"/>
        <v>0</v>
      </c>
      <c r="T1912" s="48">
        <f t="shared" si="680"/>
        <v>0</v>
      </c>
      <c r="U1912" s="48">
        <f t="shared" si="680"/>
        <v>0</v>
      </c>
      <c r="V1912" s="48">
        <f t="shared" si="680"/>
        <v>0</v>
      </c>
      <c r="W1912" s="48">
        <f t="shared" si="680"/>
        <v>0</v>
      </c>
      <c r="X1912" s="48">
        <f t="shared" si="680"/>
        <v>0</v>
      </c>
      <c r="Y1912" s="48">
        <f t="shared" si="680"/>
        <v>0</v>
      </c>
      <c r="Z1912" s="48">
        <f t="shared" si="680"/>
        <v>0</v>
      </c>
    </row>
    <row r="1913" spans="1:41" ht="30" customHeight="1">
      <c r="A1913" s="146"/>
      <c r="B1913" s="146"/>
      <c r="C1913" s="142"/>
      <c r="D1913" s="147"/>
      <c r="E1913" s="47" t="s">
        <v>26</v>
      </c>
      <c r="F1913" s="39">
        <f t="shared" si="676"/>
        <v>0</v>
      </c>
      <c r="G1913" s="48">
        <f t="shared" ref="G1913:Z1913" si="681">G1904</f>
        <v>0</v>
      </c>
      <c r="H1913" s="48">
        <f t="shared" si="681"/>
        <v>0</v>
      </c>
      <c r="I1913" s="48">
        <f t="shared" si="681"/>
        <v>0</v>
      </c>
      <c r="J1913" s="48">
        <f t="shared" si="681"/>
        <v>0</v>
      </c>
      <c r="K1913" s="48">
        <f t="shared" si="681"/>
        <v>0</v>
      </c>
      <c r="L1913" s="48">
        <f t="shared" si="681"/>
        <v>0</v>
      </c>
      <c r="M1913" s="48">
        <f t="shared" si="681"/>
        <v>0</v>
      </c>
      <c r="N1913" s="48">
        <f t="shared" si="681"/>
        <v>0</v>
      </c>
      <c r="O1913" s="48">
        <f t="shared" si="681"/>
        <v>0</v>
      </c>
      <c r="P1913" s="48">
        <f t="shared" si="681"/>
        <v>0</v>
      </c>
      <c r="Q1913" s="48">
        <f t="shared" si="681"/>
        <v>0</v>
      </c>
      <c r="R1913" s="48">
        <f t="shared" si="681"/>
        <v>0</v>
      </c>
      <c r="S1913" s="48">
        <f t="shared" si="681"/>
        <v>0</v>
      </c>
      <c r="T1913" s="48">
        <f t="shared" si="681"/>
        <v>0</v>
      </c>
      <c r="U1913" s="48">
        <f t="shared" si="681"/>
        <v>0</v>
      </c>
      <c r="V1913" s="48">
        <f t="shared" si="681"/>
        <v>0</v>
      </c>
      <c r="W1913" s="48">
        <f t="shared" si="681"/>
        <v>0</v>
      </c>
      <c r="X1913" s="48">
        <f t="shared" si="681"/>
        <v>0</v>
      </c>
      <c r="Y1913" s="48">
        <f t="shared" si="681"/>
        <v>0</v>
      </c>
      <c r="Z1913" s="48">
        <f t="shared" si="681"/>
        <v>0</v>
      </c>
    </row>
    <row r="1914" spans="1:41" ht="30" customHeight="1">
      <c r="A1914" s="146"/>
      <c r="B1914" s="146"/>
      <c r="C1914" s="142"/>
      <c r="D1914" s="183" t="s">
        <v>27</v>
      </c>
      <c r="E1914" s="126"/>
      <c r="F1914" s="39">
        <f>F1908+F1909+F1910+F1911+F1912+F1913</f>
        <v>8926338.7200000007</v>
      </c>
      <c r="G1914" s="39">
        <f t="shared" ref="G1914:Z1914" si="682">G1908+G1909+G1910+G1911+G1912+G1913</f>
        <v>0</v>
      </c>
      <c r="H1914" s="39">
        <f t="shared" si="682"/>
        <v>0</v>
      </c>
      <c r="I1914" s="39">
        <f t="shared" si="682"/>
        <v>5700000</v>
      </c>
      <c r="J1914" s="39">
        <f t="shared" si="682"/>
        <v>0</v>
      </c>
      <c r="K1914" s="39">
        <f t="shared" si="682"/>
        <v>0</v>
      </c>
      <c r="L1914" s="39">
        <f t="shared" si="682"/>
        <v>2368617.2400000002</v>
      </c>
      <c r="M1914" s="39">
        <f t="shared" si="682"/>
        <v>2368617.2400000002</v>
      </c>
      <c r="N1914" s="39">
        <f t="shared" si="682"/>
        <v>0</v>
      </c>
      <c r="O1914" s="39">
        <f t="shared" si="682"/>
        <v>0</v>
      </c>
      <c r="P1914" s="39">
        <f t="shared" si="682"/>
        <v>0</v>
      </c>
      <c r="Q1914" s="39">
        <f t="shared" si="682"/>
        <v>857721.4800000001</v>
      </c>
      <c r="R1914" s="39">
        <f t="shared" si="682"/>
        <v>0</v>
      </c>
      <c r="S1914" s="39">
        <f t="shared" si="682"/>
        <v>0</v>
      </c>
      <c r="T1914" s="39">
        <f t="shared" si="682"/>
        <v>0</v>
      </c>
      <c r="U1914" s="39">
        <f t="shared" si="682"/>
        <v>0</v>
      </c>
      <c r="V1914" s="39">
        <f t="shared" si="682"/>
        <v>0</v>
      </c>
      <c r="W1914" s="39">
        <f t="shared" si="682"/>
        <v>0</v>
      </c>
      <c r="X1914" s="39">
        <f t="shared" si="682"/>
        <v>0</v>
      </c>
      <c r="Y1914" s="39">
        <f t="shared" si="682"/>
        <v>0</v>
      </c>
      <c r="Z1914" s="39">
        <f t="shared" si="682"/>
        <v>0</v>
      </c>
      <c r="AN1914" s="6">
        <f>L1914-M1914</f>
        <v>0</v>
      </c>
      <c r="AO1914" s="14"/>
    </row>
    <row r="1915" spans="1:41" ht="75" customHeight="1">
      <c r="A1915" s="146"/>
      <c r="B1915" s="146"/>
      <c r="C1915" s="142"/>
      <c r="D1915" s="127" t="s">
        <v>45</v>
      </c>
      <c r="E1915" s="128"/>
      <c r="F1915" s="41">
        <f>ROUND(F1914/C1908,2)</f>
        <v>997.47</v>
      </c>
      <c r="G1915" s="41">
        <f>ROUND(G1914/C1908,2)</f>
        <v>0</v>
      </c>
      <c r="H1915" s="41">
        <f>ROUND(H1914/C1908,2)</f>
        <v>0</v>
      </c>
      <c r="I1915" s="41">
        <f>ROUND(I1914/C1908,2)</f>
        <v>636.94000000000005</v>
      </c>
      <c r="J1915" s="41">
        <f>ROUND(J1914/C1908,2)</f>
        <v>0</v>
      </c>
      <c r="K1915" s="41">
        <f>ROUND(K1914/C1908,2)</f>
        <v>0</v>
      </c>
      <c r="L1915" s="41">
        <f>ROUND(L1914/C1908,2)</f>
        <v>264.68</v>
      </c>
      <c r="M1915" s="41">
        <f>ROUND(M1914/C1908,2)</f>
        <v>264.68</v>
      </c>
      <c r="N1915" s="41">
        <f>ROUND(N1914/C1908,2)</f>
        <v>0</v>
      </c>
      <c r="O1915" s="41">
        <f>ROUND(O1914/C1908,2)</f>
        <v>0</v>
      </c>
      <c r="P1915" s="41">
        <f>ROUND(P1914/C1908,2)</f>
        <v>0</v>
      </c>
      <c r="Q1915" s="41">
        <f>ROUND(Q1914/C1908,2)</f>
        <v>95.85</v>
      </c>
      <c r="R1915" s="41">
        <f>ROUND(R1914/C1908,2)</f>
        <v>0</v>
      </c>
      <c r="S1915" s="41">
        <f>ROUND(S1914/C1908,2)</f>
        <v>0</v>
      </c>
      <c r="T1915" s="41">
        <f>ROUND(T1914/C1908,2)</f>
        <v>0</v>
      </c>
      <c r="U1915" s="41">
        <f>ROUND(U1914/C1908,2)</f>
        <v>0</v>
      </c>
      <c r="V1915" s="41">
        <f>ROUND(V1914/C1908,2)</f>
        <v>0</v>
      </c>
      <c r="W1915" s="41">
        <f>ROUND(W1914/C1908,2)</f>
        <v>0</v>
      </c>
      <c r="X1915" s="41">
        <f>ROUND(X1914/C1908,2)</f>
        <v>0</v>
      </c>
      <c r="Y1915" s="41">
        <f>ROUND(Y1914/C1908,2)</f>
        <v>0</v>
      </c>
      <c r="Z1915" s="41">
        <f>ROUND(Z1914/C1908,2)</f>
        <v>0</v>
      </c>
      <c r="AC1915" s="8" t="b">
        <v>0</v>
      </c>
      <c r="AD1915" s="8" t="b">
        <v>0</v>
      </c>
      <c r="AE1915" s="8" t="b">
        <v>0</v>
      </c>
      <c r="AF1915" s="8" t="b">
        <v>0</v>
      </c>
      <c r="AG1915" s="8" t="b">
        <v>0</v>
      </c>
      <c r="AH1915" s="8" t="b">
        <v>0</v>
      </c>
      <c r="AI1915" s="8" t="b">
        <v>0</v>
      </c>
      <c r="AJ1915" s="8" t="b">
        <v>0</v>
      </c>
      <c r="AK1915" s="8" t="b">
        <v>0</v>
      </c>
      <c r="AL1915" s="8" t="b">
        <v>0</v>
      </c>
    </row>
    <row r="1916" spans="1:41" ht="90" customHeight="1">
      <c r="A1916" s="147"/>
      <c r="B1916" s="147"/>
      <c r="C1916" s="143"/>
      <c r="D1916" s="127" t="s">
        <v>46</v>
      </c>
      <c r="E1916" s="128"/>
      <c r="F1916" s="39" t="s">
        <v>28</v>
      </c>
      <c r="G1916" s="42">
        <f>IF(AC1916=FALSE,0,AC1916)</f>
        <v>0</v>
      </c>
      <c r="H1916" s="42" t="s">
        <v>28</v>
      </c>
      <c r="I1916" s="42">
        <f>IF(AD1916=FALSE,0,AD1916)</f>
        <v>0</v>
      </c>
      <c r="J1916" s="42">
        <f>IF(AE1916=FALSE,0,AE1916)</f>
        <v>0</v>
      </c>
      <c r="K1916" s="42" t="s">
        <v>28</v>
      </c>
      <c r="L1916" s="42">
        <f>IF(AF1916=FALSE,0,AF1916)</f>
        <v>722.58</v>
      </c>
      <c r="M1916" s="42" t="s">
        <v>28</v>
      </c>
      <c r="N1916" s="42" t="s">
        <v>28</v>
      </c>
      <c r="O1916" s="42" t="s">
        <v>28</v>
      </c>
      <c r="P1916" s="42" t="s">
        <v>28</v>
      </c>
      <c r="Q1916" s="42">
        <f>IF(AG1916=FALSE,0,AG1916)</f>
        <v>261.66000000000003</v>
      </c>
      <c r="R1916" s="42" t="s">
        <v>28</v>
      </c>
      <c r="S1916" s="42">
        <f>IF(AH1916=FALSE,0,AH1916)</f>
        <v>0</v>
      </c>
      <c r="T1916" s="42" t="s">
        <v>28</v>
      </c>
      <c r="U1916" s="42">
        <f>IF(AI1916=FALSE,0,AI1916)</f>
        <v>0</v>
      </c>
      <c r="V1916" s="42">
        <f>IF(AJ1916=FALSE,0,AJ1916)</f>
        <v>0</v>
      </c>
      <c r="W1916" s="42">
        <f>IF(AK1916=FALSE,0,AK1916)</f>
        <v>0</v>
      </c>
      <c r="X1916" s="42" t="s">
        <v>28</v>
      </c>
      <c r="Y1916" s="42">
        <f>IF(AL1916=FALSE,0,AL1916)</f>
        <v>0</v>
      </c>
      <c r="Z1916" s="42" t="s">
        <v>28</v>
      </c>
      <c r="AC1916" s="8" t="b">
        <v>0</v>
      </c>
      <c r="AD1916" s="8" t="b">
        <v>0</v>
      </c>
      <c r="AE1916" s="8" t="b">
        <v>0</v>
      </c>
      <c r="AF1916" s="8">
        <v>722.58</v>
      </c>
      <c r="AG1916" s="8">
        <v>261.66000000000003</v>
      </c>
      <c r="AH1916" s="8" t="b">
        <v>0</v>
      </c>
      <c r="AI1916" s="8" t="b">
        <v>0</v>
      </c>
      <c r="AJ1916" s="8" t="b">
        <v>0</v>
      </c>
      <c r="AK1916" s="8" t="b">
        <v>0</v>
      </c>
      <c r="AL1916" s="8" t="b">
        <v>0</v>
      </c>
    </row>
    <row r="1917" spans="1:41" ht="15" customHeight="1">
      <c r="A1917" s="125" t="s">
        <v>370</v>
      </c>
      <c r="B1917" s="148"/>
      <c r="C1917" s="148"/>
      <c r="D1917" s="148"/>
      <c r="E1917" s="148"/>
      <c r="F1917" s="148"/>
      <c r="G1917" s="148"/>
      <c r="H1917" s="148"/>
      <c r="I1917" s="148"/>
      <c r="J1917" s="148"/>
      <c r="K1917" s="148"/>
      <c r="L1917" s="148"/>
      <c r="M1917" s="148"/>
      <c r="N1917" s="148"/>
      <c r="O1917" s="148"/>
      <c r="P1917" s="148"/>
      <c r="Q1917" s="148"/>
      <c r="R1917" s="148"/>
      <c r="S1917" s="148"/>
      <c r="T1917" s="148"/>
      <c r="U1917" s="148"/>
      <c r="V1917" s="148"/>
      <c r="W1917" s="148"/>
      <c r="X1917" s="148"/>
      <c r="Y1917" s="148"/>
      <c r="Z1917" s="126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</row>
    <row r="1918" spans="1:41" ht="15" customHeight="1">
      <c r="A1918" s="149" t="s">
        <v>273</v>
      </c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  <c r="M1918" s="150"/>
      <c r="N1918" s="150"/>
      <c r="O1918" s="150"/>
      <c r="P1918" s="150"/>
      <c r="Q1918" s="150"/>
      <c r="R1918" s="150"/>
      <c r="S1918" s="150"/>
      <c r="T1918" s="150"/>
      <c r="U1918" s="150"/>
      <c r="V1918" s="150"/>
      <c r="W1918" s="150"/>
      <c r="X1918" s="150"/>
      <c r="Y1918" s="150"/>
      <c r="Z1918" s="151"/>
    </row>
    <row r="1919" spans="1:41" ht="30" customHeight="1">
      <c r="A1919" s="109" t="s">
        <v>17</v>
      </c>
      <c r="B1919" s="109" t="s">
        <v>235</v>
      </c>
      <c r="C1919" s="110">
        <v>3820.3</v>
      </c>
      <c r="D1919" s="109" t="s">
        <v>19</v>
      </c>
      <c r="E1919" s="47" t="s">
        <v>20</v>
      </c>
      <c r="F1919" s="39">
        <f>G1919+I1919+J1919+L1919+Q1919+S1919+U1919+V1919+W1919+Y1919+Z1919</f>
        <v>2488084.98</v>
      </c>
      <c r="G1919" s="40">
        <v>0</v>
      </c>
      <c r="H1919" s="39">
        <v>0</v>
      </c>
      <c r="I1919" s="40">
        <v>0</v>
      </c>
      <c r="J1919" s="40">
        <v>2488084.98</v>
      </c>
      <c r="K1919" s="39">
        <v>0</v>
      </c>
      <c r="L1919" s="40">
        <v>0</v>
      </c>
      <c r="M1919" s="39">
        <v>0</v>
      </c>
      <c r="N1919" s="39">
        <v>0</v>
      </c>
      <c r="O1919" s="39">
        <v>0</v>
      </c>
      <c r="P1919" s="39">
        <v>0</v>
      </c>
      <c r="Q1919" s="40">
        <v>0</v>
      </c>
      <c r="R1919" s="39">
        <v>0</v>
      </c>
      <c r="S1919" s="40">
        <v>0</v>
      </c>
      <c r="T1919" s="39">
        <v>0</v>
      </c>
      <c r="U1919" s="40">
        <v>0</v>
      </c>
      <c r="V1919" s="40">
        <v>0</v>
      </c>
      <c r="W1919" s="40">
        <v>0</v>
      </c>
      <c r="X1919" s="39">
        <v>0</v>
      </c>
      <c r="Y1919" s="40">
        <v>0</v>
      </c>
      <c r="Z1919" s="39">
        <v>0</v>
      </c>
      <c r="AN1919" s="6">
        <f>L1919-M1919</f>
        <v>0</v>
      </c>
    </row>
    <row r="1920" spans="1:41" ht="60" customHeight="1">
      <c r="A1920" s="109"/>
      <c r="B1920" s="109"/>
      <c r="C1920" s="110"/>
      <c r="D1920" s="109"/>
      <c r="E1920" s="47" t="s">
        <v>21</v>
      </c>
      <c r="F1920" s="39">
        <f t="shared" ref="F1920:F1924" si="683">G1920+I1920+J1920+L1920+Q1920+S1920+U1920+V1920+W1920+Y1920+Z1920</f>
        <v>0</v>
      </c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</row>
    <row r="1921" spans="1:41" ht="120" customHeight="1">
      <c r="A1921" s="109"/>
      <c r="B1921" s="109"/>
      <c r="C1921" s="110"/>
      <c r="D1921" s="109" t="s">
        <v>22</v>
      </c>
      <c r="E1921" s="47" t="s">
        <v>23</v>
      </c>
      <c r="F1921" s="39">
        <f t="shared" si="683"/>
        <v>0</v>
      </c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</row>
    <row r="1922" spans="1:41" ht="30" customHeight="1">
      <c r="A1922" s="109"/>
      <c r="B1922" s="109"/>
      <c r="C1922" s="110"/>
      <c r="D1922" s="109"/>
      <c r="E1922" s="47" t="s">
        <v>24</v>
      </c>
      <c r="F1922" s="39">
        <f t="shared" si="683"/>
        <v>0</v>
      </c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</row>
    <row r="1923" spans="1:41" ht="30" customHeight="1">
      <c r="A1923" s="109"/>
      <c r="B1923" s="109"/>
      <c r="C1923" s="110"/>
      <c r="D1923" s="109"/>
      <c r="E1923" s="47" t="s">
        <v>25</v>
      </c>
      <c r="F1923" s="39">
        <f t="shared" si="683"/>
        <v>0</v>
      </c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</row>
    <row r="1924" spans="1:41" ht="30" customHeight="1">
      <c r="A1924" s="109"/>
      <c r="B1924" s="109"/>
      <c r="C1924" s="110"/>
      <c r="D1924" s="109"/>
      <c r="E1924" s="47" t="s">
        <v>26</v>
      </c>
      <c r="F1924" s="39">
        <f t="shared" si="683"/>
        <v>0</v>
      </c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</row>
    <row r="1925" spans="1:41" ht="30" customHeight="1">
      <c r="A1925" s="109"/>
      <c r="B1925" s="109"/>
      <c r="C1925" s="110"/>
      <c r="D1925" s="111" t="s">
        <v>27</v>
      </c>
      <c r="E1925" s="111"/>
      <c r="F1925" s="39">
        <f>F1919+F1920+F1921+F1922+F1923+F1924</f>
        <v>2488084.98</v>
      </c>
      <c r="G1925" s="39">
        <f t="shared" ref="G1925:Z1925" si="684">G1919+G1920+G1921+G1922+G1923+G1924</f>
        <v>0</v>
      </c>
      <c r="H1925" s="39">
        <f t="shared" si="684"/>
        <v>0</v>
      </c>
      <c r="I1925" s="39">
        <f t="shared" si="684"/>
        <v>0</v>
      </c>
      <c r="J1925" s="39">
        <f t="shared" si="684"/>
        <v>2488084.98</v>
      </c>
      <c r="K1925" s="39">
        <f t="shared" si="684"/>
        <v>0</v>
      </c>
      <c r="L1925" s="39">
        <f t="shared" si="684"/>
        <v>0</v>
      </c>
      <c r="M1925" s="39">
        <f t="shared" si="684"/>
        <v>0</v>
      </c>
      <c r="N1925" s="39">
        <f t="shared" si="684"/>
        <v>0</v>
      </c>
      <c r="O1925" s="39">
        <f t="shared" si="684"/>
        <v>0</v>
      </c>
      <c r="P1925" s="39">
        <f t="shared" si="684"/>
        <v>0</v>
      </c>
      <c r="Q1925" s="39">
        <f t="shared" si="684"/>
        <v>0</v>
      </c>
      <c r="R1925" s="39">
        <f t="shared" si="684"/>
        <v>0</v>
      </c>
      <c r="S1925" s="39">
        <f t="shared" si="684"/>
        <v>0</v>
      </c>
      <c r="T1925" s="39">
        <f t="shared" si="684"/>
        <v>0</v>
      </c>
      <c r="U1925" s="39">
        <f t="shared" si="684"/>
        <v>0</v>
      </c>
      <c r="V1925" s="39">
        <f t="shared" si="684"/>
        <v>0</v>
      </c>
      <c r="W1925" s="39">
        <f t="shared" si="684"/>
        <v>0</v>
      </c>
      <c r="X1925" s="39">
        <f t="shared" si="684"/>
        <v>0</v>
      </c>
      <c r="Y1925" s="39">
        <f t="shared" si="684"/>
        <v>0</v>
      </c>
      <c r="Z1925" s="39">
        <f t="shared" si="684"/>
        <v>0</v>
      </c>
      <c r="AN1925" s="6">
        <f>L1925-M1925</f>
        <v>0</v>
      </c>
      <c r="AO1925" s="14"/>
    </row>
    <row r="1926" spans="1:41" ht="75" customHeight="1">
      <c r="A1926" s="109"/>
      <c r="B1926" s="109"/>
      <c r="C1926" s="110"/>
      <c r="D1926" s="127" t="s">
        <v>45</v>
      </c>
      <c r="E1926" s="128"/>
      <c r="F1926" s="41">
        <f>ROUND(F1925/C1919,2)</f>
        <v>651.28</v>
      </c>
      <c r="G1926" s="41">
        <f>ROUND(G1925/C1919,2)</f>
        <v>0</v>
      </c>
      <c r="H1926" s="41">
        <f>ROUND(H1925/C1919,2)</f>
        <v>0</v>
      </c>
      <c r="I1926" s="41">
        <f>ROUND(I1925/C1919,2)</f>
        <v>0</v>
      </c>
      <c r="J1926" s="41">
        <f>ROUND(J1925/C1919,2)</f>
        <v>651.28</v>
      </c>
      <c r="K1926" s="41">
        <f>ROUND(K1925/C1919,2)</f>
        <v>0</v>
      </c>
      <c r="L1926" s="41">
        <f>ROUND(L1925/C1919,2)</f>
        <v>0</v>
      </c>
      <c r="M1926" s="41">
        <f>ROUND(M1925/C1919,2)</f>
        <v>0</v>
      </c>
      <c r="N1926" s="41">
        <f>ROUND(N1925/C1919,2)</f>
        <v>0</v>
      </c>
      <c r="O1926" s="41">
        <f>ROUND(O1925/C1919,2)</f>
        <v>0</v>
      </c>
      <c r="P1926" s="41">
        <f>ROUND(P1925/C1919,2)</f>
        <v>0</v>
      </c>
      <c r="Q1926" s="41">
        <f>ROUND(Q1925/C1919,2)</f>
        <v>0</v>
      </c>
      <c r="R1926" s="41">
        <f>ROUND(R1925/C1919,2)</f>
        <v>0</v>
      </c>
      <c r="S1926" s="41">
        <f>ROUND(S1925/C1919,2)</f>
        <v>0</v>
      </c>
      <c r="T1926" s="41">
        <f>ROUND(T1925/C1919,2)</f>
        <v>0</v>
      </c>
      <c r="U1926" s="41">
        <f>ROUND(U1925/C1919,2)</f>
        <v>0</v>
      </c>
      <c r="V1926" s="41">
        <f>ROUND(V1925/C1919,2)</f>
        <v>0</v>
      </c>
      <c r="W1926" s="41">
        <f>ROUND(W1925/C1919,2)</f>
        <v>0</v>
      </c>
      <c r="X1926" s="41">
        <f>ROUND(X1925/C1919,2)</f>
        <v>0</v>
      </c>
      <c r="Y1926" s="41">
        <f>ROUND(Y1925/C1919,2)</f>
        <v>0</v>
      </c>
      <c r="Z1926" s="41">
        <f>ROUND(Z1925/C1919,2)</f>
        <v>0</v>
      </c>
      <c r="AC1926" s="8" t="b">
        <v>0</v>
      </c>
      <c r="AD1926" s="8" t="b">
        <v>0</v>
      </c>
      <c r="AE1926" s="8" t="b">
        <v>0</v>
      </c>
      <c r="AF1926" s="8" t="b">
        <v>0</v>
      </c>
      <c r="AG1926" s="8" t="b">
        <v>0</v>
      </c>
      <c r="AH1926" s="8" t="b">
        <v>0</v>
      </c>
      <c r="AI1926" s="8" t="b">
        <v>0</v>
      </c>
      <c r="AJ1926" s="8" t="b">
        <v>0</v>
      </c>
      <c r="AK1926" s="8" t="b">
        <v>0</v>
      </c>
      <c r="AL1926" s="8" t="b">
        <v>0</v>
      </c>
    </row>
    <row r="1927" spans="1:41" ht="90" customHeight="1">
      <c r="A1927" s="109"/>
      <c r="B1927" s="109"/>
      <c r="C1927" s="110"/>
      <c r="D1927" s="127" t="s">
        <v>46</v>
      </c>
      <c r="E1927" s="128"/>
      <c r="F1927" s="39" t="s">
        <v>28</v>
      </c>
      <c r="G1927" s="42">
        <f>IF(AC1927=FALSE,0,AC1927)</f>
        <v>0</v>
      </c>
      <c r="H1927" s="42" t="s">
        <v>28</v>
      </c>
      <c r="I1927" s="42">
        <f>IF(AD1927=FALSE,0,AD1927)</f>
        <v>0</v>
      </c>
      <c r="J1927" s="42">
        <f>IF(AE1927=FALSE,0,AE1927)</f>
        <v>651.28</v>
      </c>
      <c r="K1927" s="42" t="s">
        <v>28</v>
      </c>
      <c r="L1927" s="42">
        <f>IF(AF1927=FALSE,0,AF1927)</f>
        <v>0</v>
      </c>
      <c r="M1927" s="42" t="s">
        <v>28</v>
      </c>
      <c r="N1927" s="42" t="s">
        <v>28</v>
      </c>
      <c r="O1927" s="42" t="s">
        <v>28</v>
      </c>
      <c r="P1927" s="42" t="s">
        <v>28</v>
      </c>
      <c r="Q1927" s="42">
        <f>IF(AG1927=FALSE,0,AG1927)</f>
        <v>0</v>
      </c>
      <c r="R1927" s="42" t="s">
        <v>28</v>
      </c>
      <c r="S1927" s="42">
        <f>IF(AH1927=FALSE,0,AH1927)</f>
        <v>0</v>
      </c>
      <c r="T1927" s="42" t="s">
        <v>28</v>
      </c>
      <c r="U1927" s="42">
        <f>IF(AI1927=FALSE,0,AI1927)</f>
        <v>0</v>
      </c>
      <c r="V1927" s="42">
        <f>IF(AJ1927=FALSE,0,AJ1927)</f>
        <v>0</v>
      </c>
      <c r="W1927" s="42">
        <f>IF(AK1927=FALSE,0,AK1927)</f>
        <v>0</v>
      </c>
      <c r="X1927" s="42" t="s">
        <v>28</v>
      </c>
      <c r="Y1927" s="42">
        <f>IF(AL1927=FALSE,0,AL1927)</f>
        <v>0</v>
      </c>
      <c r="Z1927" s="42" t="s">
        <v>28</v>
      </c>
      <c r="AC1927" s="8" t="b">
        <v>0</v>
      </c>
      <c r="AD1927" s="8" t="b">
        <v>0</v>
      </c>
      <c r="AE1927" s="8">
        <v>651.28</v>
      </c>
      <c r="AF1927" s="8" t="b">
        <v>0</v>
      </c>
      <c r="AG1927" s="8" t="b">
        <v>0</v>
      </c>
      <c r="AH1927" s="8" t="b">
        <v>0</v>
      </c>
      <c r="AI1927" s="8" t="b">
        <v>0</v>
      </c>
      <c r="AJ1927" s="8" t="b">
        <v>0</v>
      </c>
      <c r="AK1927" s="8" t="b">
        <v>0</v>
      </c>
      <c r="AL1927" s="8" t="b">
        <v>0</v>
      </c>
    </row>
    <row r="1928" spans="1:41" ht="30" customHeight="1">
      <c r="A1928" s="109" t="s">
        <v>30</v>
      </c>
      <c r="B1928" s="109" t="s">
        <v>236</v>
      </c>
      <c r="C1928" s="110">
        <v>2748</v>
      </c>
      <c r="D1928" s="109" t="s">
        <v>19</v>
      </c>
      <c r="E1928" s="47" t="s">
        <v>20</v>
      </c>
      <c r="F1928" s="39">
        <f>G1928+I1928+J1928+L1928+Q1928+S1928+U1928+V1928+W1928+Y1928+Z1928</f>
        <v>3432746.64</v>
      </c>
      <c r="G1928" s="40">
        <v>3432746.64</v>
      </c>
      <c r="H1928" s="39">
        <v>0</v>
      </c>
      <c r="I1928" s="40">
        <v>0</v>
      </c>
      <c r="J1928" s="40">
        <v>0</v>
      </c>
      <c r="K1928" s="39">
        <v>0</v>
      </c>
      <c r="L1928" s="40">
        <v>0</v>
      </c>
      <c r="M1928" s="39">
        <v>0</v>
      </c>
      <c r="N1928" s="39">
        <v>0</v>
      </c>
      <c r="O1928" s="39">
        <v>0</v>
      </c>
      <c r="P1928" s="39">
        <v>0</v>
      </c>
      <c r="Q1928" s="40">
        <v>0</v>
      </c>
      <c r="R1928" s="39">
        <v>0</v>
      </c>
      <c r="S1928" s="40">
        <v>0</v>
      </c>
      <c r="T1928" s="39">
        <v>0</v>
      </c>
      <c r="U1928" s="40">
        <v>0</v>
      </c>
      <c r="V1928" s="40">
        <v>0</v>
      </c>
      <c r="W1928" s="40">
        <v>0</v>
      </c>
      <c r="X1928" s="39">
        <v>0</v>
      </c>
      <c r="Y1928" s="40">
        <v>0</v>
      </c>
      <c r="Z1928" s="39">
        <v>0</v>
      </c>
      <c r="AN1928" s="6">
        <f>L1928-M1928</f>
        <v>0</v>
      </c>
    </row>
    <row r="1929" spans="1:41" ht="60" customHeight="1">
      <c r="A1929" s="109"/>
      <c r="B1929" s="109"/>
      <c r="C1929" s="110"/>
      <c r="D1929" s="109"/>
      <c r="E1929" s="47" t="s">
        <v>21</v>
      </c>
      <c r="F1929" s="39">
        <f t="shared" ref="F1929:F1933" si="685">G1929+I1929+J1929+L1929+Q1929+S1929+U1929+V1929+W1929+Y1929+Z1929</f>
        <v>0</v>
      </c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</row>
    <row r="1930" spans="1:41" ht="120" customHeight="1">
      <c r="A1930" s="109"/>
      <c r="B1930" s="109"/>
      <c r="C1930" s="110"/>
      <c r="D1930" s="109" t="s">
        <v>22</v>
      </c>
      <c r="E1930" s="47" t="s">
        <v>23</v>
      </c>
      <c r="F1930" s="39">
        <f t="shared" si="685"/>
        <v>0</v>
      </c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</row>
    <row r="1931" spans="1:41" ht="30" customHeight="1">
      <c r="A1931" s="109"/>
      <c r="B1931" s="109"/>
      <c r="C1931" s="110"/>
      <c r="D1931" s="109"/>
      <c r="E1931" s="47" t="s">
        <v>24</v>
      </c>
      <c r="F1931" s="39">
        <f t="shared" si="685"/>
        <v>0</v>
      </c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</row>
    <row r="1932" spans="1:41" ht="30" customHeight="1">
      <c r="A1932" s="109"/>
      <c r="B1932" s="109"/>
      <c r="C1932" s="110"/>
      <c r="D1932" s="109"/>
      <c r="E1932" s="47" t="s">
        <v>25</v>
      </c>
      <c r="F1932" s="39">
        <f t="shared" si="685"/>
        <v>0</v>
      </c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</row>
    <row r="1933" spans="1:41" ht="30" customHeight="1">
      <c r="A1933" s="109"/>
      <c r="B1933" s="109"/>
      <c r="C1933" s="110"/>
      <c r="D1933" s="109"/>
      <c r="E1933" s="47" t="s">
        <v>26</v>
      </c>
      <c r="F1933" s="39">
        <f t="shared" si="685"/>
        <v>0</v>
      </c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</row>
    <row r="1934" spans="1:41" ht="30" customHeight="1">
      <c r="A1934" s="109"/>
      <c r="B1934" s="109"/>
      <c r="C1934" s="110"/>
      <c r="D1934" s="111" t="s">
        <v>27</v>
      </c>
      <c r="E1934" s="111"/>
      <c r="F1934" s="39">
        <f>F1928+F1929+F1930+F1931+F1932+F1933</f>
        <v>3432746.64</v>
      </c>
      <c r="G1934" s="39">
        <f t="shared" ref="G1934:Z1934" si="686">G1928+G1929+G1930+G1931+G1932+G1933</f>
        <v>3432746.64</v>
      </c>
      <c r="H1934" s="39">
        <f t="shared" si="686"/>
        <v>0</v>
      </c>
      <c r="I1934" s="39">
        <f t="shared" si="686"/>
        <v>0</v>
      </c>
      <c r="J1934" s="39">
        <f t="shared" si="686"/>
        <v>0</v>
      </c>
      <c r="K1934" s="39">
        <f t="shared" si="686"/>
        <v>0</v>
      </c>
      <c r="L1934" s="39">
        <f t="shared" si="686"/>
        <v>0</v>
      </c>
      <c r="M1934" s="39">
        <f t="shared" si="686"/>
        <v>0</v>
      </c>
      <c r="N1934" s="39">
        <f t="shared" si="686"/>
        <v>0</v>
      </c>
      <c r="O1934" s="39">
        <f t="shared" si="686"/>
        <v>0</v>
      </c>
      <c r="P1934" s="39">
        <f t="shared" si="686"/>
        <v>0</v>
      </c>
      <c r="Q1934" s="39">
        <f t="shared" si="686"/>
        <v>0</v>
      </c>
      <c r="R1934" s="39">
        <f t="shared" si="686"/>
        <v>0</v>
      </c>
      <c r="S1934" s="39">
        <f t="shared" si="686"/>
        <v>0</v>
      </c>
      <c r="T1934" s="39">
        <f t="shared" si="686"/>
        <v>0</v>
      </c>
      <c r="U1934" s="39">
        <f t="shared" si="686"/>
        <v>0</v>
      </c>
      <c r="V1934" s="39">
        <f t="shared" si="686"/>
        <v>0</v>
      </c>
      <c r="W1934" s="39">
        <f t="shared" si="686"/>
        <v>0</v>
      </c>
      <c r="X1934" s="39">
        <f t="shared" si="686"/>
        <v>0</v>
      </c>
      <c r="Y1934" s="39">
        <f t="shared" si="686"/>
        <v>0</v>
      </c>
      <c r="Z1934" s="39">
        <f t="shared" si="686"/>
        <v>0</v>
      </c>
      <c r="AN1934" s="6">
        <f>L1934-M1934</f>
        <v>0</v>
      </c>
      <c r="AO1934" s="14"/>
    </row>
    <row r="1935" spans="1:41" ht="75" customHeight="1">
      <c r="A1935" s="109"/>
      <c r="B1935" s="109"/>
      <c r="C1935" s="110"/>
      <c r="D1935" s="127" t="s">
        <v>45</v>
      </c>
      <c r="E1935" s="128"/>
      <c r="F1935" s="41">
        <f>ROUND(F1934/C1928,2)</f>
        <v>1249.18</v>
      </c>
      <c r="G1935" s="41">
        <f>ROUND(G1934/C1928,2)</f>
        <v>1249.18</v>
      </c>
      <c r="H1935" s="41">
        <f>ROUND(H1934/C1928,2)</f>
        <v>0</v>
      </c>
      <c r="I1935" s="41">
        <f>ROUND(I1934/C1928,2)</f>
        <v>0</v>
      </c>
      <c r="J1935" s="41">
        <f>ROUND(J1934/C1928,2)</f>
        <v>0</v>
      </c>
      <c r="K1935" s="41">
        <f>ROUND(K1934/C1928,2)</f>
        <v>0</v>
      </c>
      <c r="L1935" s="41">
        <f>ROUND(L1934/C1928,2)</f>
        <v>0</v>
      </c>
      <c r="M1935" s="41">
        <f>ROUND(M1934/C1928,2)</f>
        <v>0</v>
      </c>
      <c r="N1935" s="41">
        <f>ROUND(N1934/C1928,2)</f>
        <v>0</v>
      </c>
      <c r="O1935" s="41">
        <f>ROUND(O1934/C1928,2)</f>
        <v>0</v>
      </c>
      <c r="P1935" s="41">
        <f>ROUND(P1934/C1928,2)</f>
        <v>0</v>
      </c>
      <c r="Q1935" s="41">
        <f>ROUND(Q1934/C1928,2)</f>
        <v>0</v>
      </c>
      <c r="R1935" s="41">
        <f>ROUND(R1934/C1928,2)</f>
        <v>0</v>
      </c>
      <c r="S1935" s="41">
        <f>ROUND(S1934/C1928,2)</f>
        <v>0</v>
      </c>
      <c r="T1935" s="41">
        <f>ROUND(T1934/C1928,2)</f>
        <v>0</v>
      </c>
      <c r="U1935" s="41">
        <f>ROUND(U1934/C1928,2)</f>
        <v>0</v>
      </c>
      <c r="V1935" s="41">
        <f>ROUND(V1934/C1928,2)</f>
        <v>0</v>
      </c>
      <c r="W1935" s="41">
        <f>ROUND(W1934/C1928,2)</f>
        <v>0</v>
      </c>
      <c r="X1935" s="41">
        <f>ROUND(X1934/C1928,2)</f>
        <v>0</v>
      </c>
      <c r="Y1935" s="41">
        <f>ROUND(Y1934/C1928,2)</f>
        <v>0</v>
      </c>
      <c r="Z1935" s="41">
        <f>ROUND(Z1934/C1928,2)</f>
        <v>0</v>
      </c>
      <c r="AC1935" s="8" t="b">
        <v>0</v>
      </c>
      <c r="AD1935" s="8" t="b">
        <v>0</v>
      </c>
      <c r="AE1935" s="8" t="b">
        <v>0</v>
      </c>
      <c r="AF1935" s="8" t="b">
        <v>0</v>
      </c>
      <c r="AG1935" s="8" t="b">
        <v>0</v>
      </c>
      <c r="AH1935" s="8" t="b">
        <v>0</v>
      </c>
      <c r="AI1935" s="8" t="b">
        <v>0</v>
      </c>
      <c r="AJ1935" s="8" t="b">
        <v>0</v>
      </c>
      <c r="AK1935" s="8" t="b">
        <v>0</v>
      </c>
      <c r="AL1935" s="8" t="b">
        <v>0</v>
      </c>
    </row>
    <row r="1936" spans="1:41" ht="90" customHeight="1">
      <c r="A1936" s="109"/>
      <c r="B1936" s="109"/>
      <c r="C1936" s="110"/>
      <c r="D1936" s="127" t="s">
        <v>46</v>
      </c>
      <c r="E1936" s="128"/>
      <c r="F1936" s="39" t="s">
        <v>28</v>
      </c>
      <c r="G1936" s="42">
        <f>IF(AC1936=FALSE,0,AC1936)</f>
        <v>1249.18</v>
      </c>
      <c r="H1936" s="42" t="s">
        <v>28</v>
      </c>
      <c r="I1936" s="42">
        <f>IF(AD1936=FALSE,0,AD1936)</f>
        <v>0</v>
      </c>
      <c r="J1936" s="42">
        <f>IF(AE1936=FALSE,0,AE1936)</f>
        <v>0</v>
      </c>
      <c r="K1936" s="42" t="s">
        <v>28</v>
      </c>
      <c r="L1936" s="42">
        <f>IF(AF1936=FALSE,0,AF1936)</f>
        <v>0</v>
      </c>
      <c r="M1936" s="42" t="s">
        <v>28</v>
      </c>
      <c r="N1936" s="42" t="s">
        <v>28</v>
      </c>
      <c r="O1936" s="42" t="s">
        <v>28</v>
      </c>
      <c r="P1936" s="42" t="s">
        <v>28</v>
      </c>
      <c r="Q1936" s="42">
        <f>IF(AG1936=FALSE,0,AG1936)</f>
        <v>0</v>
      </c>
      <c r="R1936" s="42" t="s">
        <v>28</v>
      </c>
      <c r="S1936" s="42">
        <f>IF(AH1936=FALSE,0,AH1936)</f>
        <v>0</v>
      </c>
      <c r="T1936" s="42" t="s">
        <v>28</v>
      </c>
      <c r="U1936" s="42">
        <f>IF(AI1936=FALSE,0,AI1936)</f>
        <v>0</v>
      </c>
      <c r="V1936" s="42">
        <f>IF(AJ1936=FALSE,0,AJ1936)</f>
        <v>0</v>
      </c>
      <c r="W1936" s="42">
        <f>IF(AK1936=FALSE,0,AK1936)</f>
        <v>0</v>
      </c>
      <c r="X1936" s="42" t="s">
        <v>28</v>
      </c>
      <c r="Y1936" s="42">
        <f>IF(AL1936=FALSE,0,AL1936)</f>
        <v>0</v>
      </c>
      <c r="Z1936" s="42" t="s">
        <v>28</v>
      </c>
      <c r="AC1936" s="8">
        <v>1249.18</v>
      </c>
      <c r="AD1936" s="8" t="b">
        <v>0</v>
      </c>
      <c r="AE1936" s="8" t="b">
        <v>0</v>
      </c>
      <c r="AF1936" s="8" t="b">
        <v>0</v>
      </c>
      <c r="AG1936" s="8" t="b">
        <v>0</v>
      </c>
      <c r="AH1936" s="8" t="b">
        <v>0</v>
      </c>
      <c r="AI1936" s="8" t="b">
        <v>0</v>
      </c>
      <c r="AJ1936" s="8" t="b">
        <v>0</v>
      </c>
      <c r="AK1936" s="8" t="b">
        <v>0</v>
      </c>
      <c r="AL1936" s="8" t="b">
        <v>0</v>
      </c>
    </row>
    <row r="1937" spans="1:41" ht="30" customHeight="1">
      <c r="A1937" s="145"/>
      <c r="B1937" s="109" t="s">
        <v>394</v>
      </c>
      <c r="C1937" s="110">
        <f>C1919+C1928</f>
        <v>6568.3</v>
      </c>
      <c r="D1937" s="109" t="s">
        <v>19</v>
      </c>
      <c r="E1937" s="47" t="s">
        <v>20</v>
      </c>
      <c r="F1937" s="39">
        <f>G1937+I1937+J1937+L1937+Q1937+S1937+U1937+V1937+W1937+Y1937+Z1937</f>
        <v>5920831.6200000001</v>
      </c>
      <c r="G1937" s="40">
        <f>G1919+G1928</f>
        <v>3432746.64</v>
      </c>
      <c r="H1937" s="48">
        <f t="shared" ref="H1937:Z1937" si="687">H1919+H1928</f>
        <v>0</v>
      </c>
      <c r="I1937" s="48">
        <f t="shared" si="687"/>
        <v>0</v>
      </c>
      <c r="J1937" s="48">
        <f t="shared" si="687"/>
        <v>2488084.98</v>
      </c>
      <c r="K1937" s="48">
        <f t="shared" si="687"/>
        <v>0</v>
      </c>
      <c r="L1937" s="48">
        <f t="shared" si="687"/>
        <v>0</v>
      </c>
      <c r="M1937" s="48">
        <f t="shared" si="687"/>
        <v>0</v>
      </c>
      <c r="N1937" s="48">
        <f t="shared" si="687"/>
        <v>0</v>
      </c>
      <c r="O1937" s="48">
        <f t="shared" si="687"/>
        <v>0</v>
      </c>
      <c r="P1937" s="48">
        <f t="shared" si="687"/>
        <v>0</v>
      </c>
      <c r="Q1937" s="48">
        <f t="shared" si="687"/>
        <v>0</v>
      </c>
      <c r="R1937" s="48">
        <f t="shared" si="687"/>
        <v>0</v>
      </c>
      <c r="S1937" s="48">
        <f t="shared" si="687"/>
        <v>0</v>
      </c>
      <c r="T1937" s="48">
        <f t="shared" si="687"/>
        <v>0</v>
      </c>
      <c r="U1937" s="48">
        <f t="shared" si="687"/>
        <v>0</v>
      </c>
      <c r="V1937" s="48">
        <f t="shared" si="687"/>
        <v>0</v>
      </c>
      <c r="W1937" s="48">
        <f t="shared" si="687"/>
        <v>0</v>
      </c>
      <c r="X1937" s="48">
        <f t="shared" si="687"/>
        <v>0</v>
      </c>
      <c r="Y1937" s="48">
        <f t="shared" si="687"/>
        <v>0</v>
      </c>
      <c r="Z1937" s="48">
        <f t="shared" si="687"/>
        <v>0</v>
      </c>
      <c r="AN1937" s="6">
        <f>L1937-M1937</f>
        <v>0</v>
      </c>
    </row>
    <row r="1938" spans="1:41" ht="60" customHeight="1">
      <c r="A1938" s="146"/>
      <c r="B1938" s="109"/>
      <c r="C1938" s="110"/>
      <c r="D1938" s="109"/>
      <c r="E1938" s="47" t="s">
        <v>21</v>
      </c>
      <c r="F1938" s="39">
        <f t="shared" ref="F1938:F1942" si="688">G1938+I1938+J1938+L1938+Q1938+S1938+U1938+V1938+W1938+Y1938+Z1938</f>
        <v>0</v>
      </c>
      <c r="G1938" s="48">
        <f t="shared" ref="G1938:Z1938" si="689">G1920+G1929</f>
        <v>0</v>
      </c>
      <c r="H1938" s="48">
        <f t="shared" si="689"/>
        <v>0</v>
      </c>
      <c r="I1938" s="48">
        <f t="shared" si="689"/>
        <v>0</v>
      </c>
      <c r="J1938" s="48">
        <f t="shared" si="689"/>
        <v>0</v>
      </c>
      <c r="K1938" s="48">
        <f t="shared" si="689"/>
        <v>0</v>
      </c>
      <c r="L1938" s="48">
        <f t="shared" si="689"/>
        <v>0</v>
      </c>
      <c r="M1938" s="48">
        <f t="shared" si="689"/>
        <v>0</v>
      </c>
      <c r="N1938" s="48">
        <f t="shared" si="689"/>
        <v>0</v>
      </c>
      <c r="O1938" s="48">
        <f t="shared" si="689"/>
        <v>0</v>
      </c>
      <c r="P1938" s="48">
        <f t="shared" si="689"/>
        <v>0</v>
      </c>
      <c r="Q1938" s="48">
        <f t="shared" si="689"/>
        <v>0</v>
      </c>
      <c r="R1938" s="48">
        <f t="shared" si="689"/>
        <v>0</v>
      </c>
      <c r="S1938" s="48">
        <f t="shared" si="689"/>
        <v>0</v>
      </c>
      <c r="T1938" s="48">
        <f t="shared" si="689"/>
        <v>0</v>
      </c>
      <c r="U1938" s="48">
        <f t="shared" si="689"/>
        <v>0</v>
      </c>
      <c r="V1938" s="48">
        <f t="shared" si="689"/>
        <v>0</v>
      </c>
      <c r="W1938" s="48">
        <f t="shared" si="689"/>
        <v>0</v>
      </c>
      <c r="X1938" s="48">
        <f t="shared" si="689"/>
        <v>0</v>
      </c>
      <c r="Y1938" s="48">
        <f t="shared" si="689"/>
        <v>0</v>
      </c>
      <c r="Z1938" s="48">
        <f t="shared" si="689"/>
        <v>0</v>
      </c>
    </row>
    <row r="1939" spans="1:41" ht="120" customHeight="1">
      <c r="A1939" s="146"/>
      <c r="B1939" s="109"/>
      <c r="C1939" s="110"/>
      <c r="D1939" s="109" t="s">
        <v>22</v>
      </c>
      <c r="E1939" s="47" t="s">
        <v>23</v>
      </c>
      <c r="F1939" s="39">
        <f t="shared" si="688"/>
        <v>0</v>
      </c>
      <c r="G1939" s="48">
        <f t="shared" ref="G1939:Z1939" si="690">G1921+G1930</f>
        <v>0</v>
      </c>
      <c r="H1939" s="48">
        <f t="shared" si="690"/>
        <v>0</v>
      </c>
      <c r="I1939" s="48">
        <f t="shared" si="690"/>
        <v>0</v>
      </c>
      <c r="J1939" s="48">
        <f t="shared" si="690"/>
        <v>0</v>
      </c>
      <c r="K1939" s="48">
        <f t="shared" si="690"/>
        <v>0</v>
      </c>
      <c r="L1939" s="48">
        <f t="shared" si="690"/>
        <v>0</v>
      </c>
      <c r="M1939" s="48">
        <f t="shared" si="690"/>
        <v>0</v>
      </c>
      <c r="N1939" s="48">
        <f t="shared" si="690"/>
        <v>0</v>
      </c>
      <c r="O1939" s="48">
        <f t="shared" si="690"/>
        <v>0</v>
      </c>
      <c r="P1939" s="48">
        <f t="shared" si="690"/>
        <v>0</v>
      </c>
      <c r="Q1939" s="48">
        <f t="shared" si="690"/>
        <v>0</v>
      </c>
      <c r="R1939" s="48">
        <f t="shared" si="690"/>
        <v>0</v>
      </c>
      <c r="S1939" s="48">
        <f t="shared" si="690"/>
        <v>0</v>
      </c>
      <c r="T1939" s="48">
        <f t="shared" si="690"/>
        <v>0</v>
      </c>
      <c r="U1939" s="48">
        <f t="shared" si="690"/>
        <v>0</v>
      </c>
      <c r="V1939" s="48">
        <f t="shared" si="690"/>
        <v>0</v>
      </c>
      <c r="W1939" s="48">
        <f t="shared" si="690"/>
        <v>0</v>
      </c>
      <c r="X1939" s="48">
        <f t="shared" si="690"/>
        <v>0</v>
      </c>
      <c r="Y1939" s="48">
        <f t="shared" si="690"/>
        <v>0</v>
      </c>
      <c r="Z1939" s="48">
        <f t="shared" si="690"/>
        <v>0</v>
      </c>
    </row>
    <row r="1940" spans="1:41" ht="30" customHeight="1">
      <c r="A1940" s="146"/>
      <c r="B1940" s="109"/>
      <c r="C1940" s="110"/>
      <c r="D1940" s="109"/>
      <c r="E1940" s="47" t="s">
        <v>24</v>
      </c>
      <c r="F1940" s="39">
        <f t="shared" si="688"/>
        <v>0</v>
      </c>
      <c r="G1940" s="48">
        <f t="shared" ref="G1940:Z1940" si="691">G1922+G1931</f>
        <v>0</v>
      </c>
      <c r="H1940" s="48">
        <f t="shared" si="691"/>
        <v>0</v>
      </c>
      <c r="I1940" s="48">
        <f t="shared" si="691"/>
        <v>0</v>
      </c>
      <c r="J1940" s="48">
        <f t="shared" si="691"/>
        <v>0</v>
      </c>
      <c r="K1940" s="48">
        <f t="shared" si="691"/>
        <v>0</v>
      </c>
      <c r="L1940" s="48">
        <f t="shared" si="691"/>
        <v>0</v>
      </c>
      <c r="M1940" s="48">
        <f t="shared" si="691"/>
        <v>0</v>
      </c>
      <c r="N1940" s="48">
        <f t="shared" si="691"/>
        <v>0</v>
      </c>
      <c r="O1940" s="48">
        <f t="shared" si="691"/>
        <v>0</v>
      </c>
      <c r="P1940" s="48">
        <f t="shared" si="691"/>
        <v>0</v>
      </c>
      <c r="Q1940" s="48">
        <f t="shared" si="691"/>
        <v>0</v>
      </c>
      <c r="R1940" s="48">
        <f t="shared" si="691"/>
        <v>0</v>
      </c>
      <c r="S1940" s="48">
        <f t="shared" si="691"/>
        <v>0</v>
      </c>
      <c r="T1940" s="48">
        <f t="shared" si="691"/>
        <v>0</v>
      </c>
      <c r="U1940" s="48">
        <f t="shared" si="691"/>
        <v>0</v>
      </c>
      <c r="V1940" s="48">
        <f t="shared" si="691"/>
        <v>0</v>
      </c>
      <c r="W1940" s="48">
        <f t="shared" si="691"/>
        <v>0</v>
      </c>
      <c r="X1940" s="48">
        <f t="shared" si="691"/>
        <v>0</v>
      </c>
      <c r="Y1940" s="48">
        <f t="shared" si="691"/>
        <v>0</v>
      </c>
      <c r="Z1940" s="48">
        <f t="shared" si="691"/>
        <v>0</v>
      </c>
    </row>
    <row r="1941" spans="1:41" ht="30" customHeight="1">
      <c r="A1941" s="146"/>
      <c r="B1941" s="109"/>
      <c r="C1941" s="110"/>
      <c r="D1941" s="109"/>
      <c r="E1941" s="47" t="s">
        <v>25</v>
      </c>
      <c r="F1941" s="39">
        <f t="shared" si="688"/>
        <v>0</v>
      </c>
      <c r="G1941" s="48">
        <f t="shared" ref="G1941:Z1941" si="692">G1923+G1932</f>
        <v>0</v>
      </c>
      <c r="H1941" s="48">
        <f t="shared" si="692"/>
        <v>0</v>
      </c>
      <c r="I1941" s="48">
        <f t="shared" si="692"/>
        <v>0</v>
      </c>
      <c r="J1941" s="48">
        <f t="shared" si="692"/>
        <v>0</v>
      </c>
      <c r="K1941" s="48">
        <f t="shared" si="692"/>
        <v>0</v>
      </c>
      <c r="L1941" s="48">
        <f t="shared" si="692"/>
        <v>0</v>
      </c>
      <c r="M1941" s="48">
        <f t="shared" si="692"/>
        <v>0</v>
      </c>
      <c r="N1941" s="48">
        <f t="shared" si="692"/>
        <v>0</v>
      </c>
      <c r="O1941" s="48">
        <f t="shared" si="692"/>
        <v>0</v>
      </c>
      <c r="P1941" s="48">
        <f t="shared" si="692"/>
        <v>0</v>
      </c>
      <c r="Q1941" s="48">
        <f t="shared" si="692"/>
        <v>0</v>
      </c>
      <c r="R1941" s="48">
        <f t="shared" si="692"/>
        <v>0</v>
      </c>
      <c r="S1941" s="48">
        <f t="shared" si="692"/>
        <v>0</v>
      </c>
      <c r="T1941" s="48">
        <f t="shared" si="692"/>
        <v>0</v>
      </c>
      <c r="U1941" s="48">
        <f t="shared" si="692"/>
        <v>0</v>
      </c>
      <c r="V1941" s="48">
        <f t="shared" si="692"/>
        <v>0</v>
      </c>
      <c r="W1941" s="48">
        <f t="shared" si="692"/>
        <v>0</v>
      </c>
      <c r="X1941" s="48">
        <f t="shared" si="692"/>
        <v>0</v>
      </c>
      <c r="Y1941" s="48">
        <f t="shared" si="692"/>
        <v>0</v>
      </c>
      <c r="Z1941" s="48">
        <f t="shared" si="692"/>
        <v>0</v>
      </c>
    </row>
    <row r="1942" spans="1:41" ht="30" customHeight="1">
      <c r="A1942" s="146"/>
      <c r="B1942" s="109"/>
      <c r="C1942" s="110"/>
      <c r="D1942" s="109"/>
      <c r="E1942" s="47" t="s">
        <v>26</v>
      </c>
      <c r="F1942" s="39">
        <f t="shared" si="688"/>
        <v>0</v>
      </c>
      <c r="G1942" s="48">
        <f t="shared" ref="G1942:Z1942" si="693">G1924+G1933</f>
        <v>0</v>
      </c>
      <c r="H1942" s="48">
        <f t="shared" si="693"/>
        <v>0</v>
      </c>
      <c r="I1942" s="48">
        <f t="shared" si="693"/>
        <v>0</v>
      </c>
      <c r="J1942" s="48">
        <f t="shared" si="693"/>
        <v>0</v>
      </c>
      <c r="K1942" s="48">
        <f t="shared" si="693"/>
        <v>0</v>
      </c>
      <c r="L1942" s="48">
        <f t="shared" si="693"/>
        <v>0</v>
      </c>
      <c r="M1942" s="48">
        <f t="shared" si="693"/>
        <v>0</v>
      </c>
      <c r="N1942" s="48">
        <f t="shared" si="693"/>
        <v>0</v>
      </c>
      <c r="O1942" s="48">
        <f t="shared" si="693"/>
        <v>0</v>
      </c>
      <c r="P1942" s="48">
        <f t="shared" si="693"/>
        <v>0</v>
      </c>
      <c r="Q1942" s="48">
        <f t="shared" si="693"/>
        <v>0</v>
      </c>
      <c r="R1942" s="48">
        <f t="shared" si="693"/>
        <v>0</v>
      </c>
      <c r="S1942" s="48">
        <f t="shared" si="693"/>
        <v>0</v>
      </c>
      <c r="T1942" s="48">
        <f t="shared" si="693"/>
        <v>0</v>
      </c>
      <c r="U1942" s="48">
        <f t="shared" si="693"/>
        <v>0</v>
      </c>
      <c r="V1942" s="48">
        <f t="shared" si="693"/>
        <v>0</v>
      </c>
      <c r="W1942" s="48">
        <f t="shared" si="693"/>
        <v>0</v>
      </c>
      <c r="X1942" s="48">
        <f t="shared" si="693"/>
        <v>0</v>
      </c>
      <c r="Y1942" s="48">
        <f t="shared" si="693"/>
        <v>0</v>
      </c>
      <c r="Z1942" s="48">
        <f t="shared" si="693"/>
        <v>0</v>
      </c>
    </row>
    <row r="1943" spans="1:41" ht="30" customHeight="1">
      <c r="A1943" s="146"/>
      <c r="B1943" s="109"/>
      <c r="C1943" s="110"/>
      <c r="D1943" s="111" t="s">
        <v>27</v>
      </c>
      <c r="E1943" s="111"/>
      <c r="F1943" s="39">
        <f>F1937+F1938+F1939+F1940+F1941+F1942</f>
        <v>5920831.6200000001</v>
      </c>
      <c r="G1943" s="39">
        <f t="shared" ref="G1943:Z1943" si="694">G1937+G1938+G1939+G1940+G1941+G1942</f>
        <v>3432746.64</v>
      </c>
      <c r="H1943" s="39">
        <f t="shared" si="694"/>
        <v>0</v>
      </c>
      <c r="I1943" s="39">
        <f t="shared" si="694"/>
        <v>0</v>
      </c>
      <c r="J1943" s="39">
        <f t="shared" si="694"/>
        <v>2488084.98</v>
      </c>
      <c r="K1943" s="39">
        <f t="shared" si="694"/>
        <v>0</v>
      </c>
      <c r="L1943" s="39">
        <f t="shared" si="694"/>
        <v>0</v>
      </c>
      <c r="M1943" s="39">
        <f t="shared" si="694"/>
        <v>0</v>
      </c>
      <c r="N1943" s="39">
        <f t="shared" si="694"/>
        <v>0</v>
      </c>
      <c r="O1943" s="39">
        <f t="shared" si="694"/>
        <v>0</v>
      </c>
      <c r="P1943" s="39">
        <f t="shared" si="694"/>
        <v>0</v>
      </c>
      <c r="Q1943" s="39">
        <f t="shared" si="694"/>
        <v>0</v>
      </c>
      <c r="R1943" s="39">
        <f t="shared" si="694"/>
        <v>0</v>
      </c>
      <c r="S1943" s="39">
        <f t="shared" si="694"/>
        <v>0</v>
      </c>
      <c r="T1943" s="39">
        <f t="shared" si="694"/>
        <v>0</v>
      </c>
      <c r="U1943" s="39">
        <f t="shared" si="694"/>
        <v>0</v>
      </c>
      <c r="V1943" s="39">
        <f t="shared" si="694"/>
        <v>0</v>
      </c>
      <c r="W1943" s="39">
        <f t="shared" si="694"/>
        <v>0</v>
      </c>
      <c r="X1943" s="39">
        <f t="shared" si="694"/>
        <v>0</v>
      </c>
      <c r="Y1943" s="39">
        <f t="shared" si="694"/>
        <v>0</v>
      </c>
      <c r="Z1943" s="39">
        <f t="shared" si="694"/>
        <v>0</v>
      </c>
      <c r="AN1943" s="6">
        <f>L1943-M1943</f>
        <v>0</v>
      </c>
      <c r="AO1943" s="14"/>
    </row>
    <row r="1944" spans="1:41" ht="75" customHeight="1">
      <c r="A1944" s="146"/>
      <c r="B1944" s="109"/>
      <c r="C1944" s="110"/>
      <c r="D1944" s="127" t="s">
        <v>45</v>
      </c>
      <c r="E1944" s="128"/>
      <c r="F1944" s="41">
        <f>ROUND(F1943/C1937,2)</f>
        <v>901.43</v>
      </c>
      <c r="G1944" s="41">
        <f>ROUND(G1943/C1937,2)</f>
        <v>522.62</v>
      </c>
      <c r="H1944" s="41">
        <f>ROUND(H1943/C1937,2)</f>
        <v>0</v>
      </c>
      <c r="I1944" s="41">
        <f>ROUND(I1943/C1937,2)</f>
        <v>0</v>
      </c>
      <c r="J1944" s="41">
        <f>ROUND(J1943/C1937,2)</f>
        <v>378.8</v>
      </c>
      <c r="K1944" s="41">
        <f>ROUND(K1943/C1937,2)</f>
        <v>0</v>
      </c>
      <c r="L1944" s="41">
        <f>ROUND(L1943/C1937,2)</f>
        <v>0</v>
      </c>
      <c r="M1944" s="41">
        <f>ROUND(M1943/C1937,2)</f>
        <v>0</v>
      </c>
      <c r="N1944" s="41">
        <f>ROUND(N1943/C1937,2)</f>
        <v>0</v>
      </c>
      <c r="O1944" s="41">
        <f>ROUND(O1943/C1937,2)</f>
        <v>0</v>
      </c>
      <c r="P1944" s="41">
        <f>ROUND(P1943/C1937,2)</f>
        <v>0</v>
      </c>
      <c r="Q1944" s="41">
        <f>ROUND(Q1943/C1937,2)</f>
        <v>0</v>
      </c>
      <c r="R1944" s="41">
        <f>ROUND(R1943/C1937,2)</f>
        <v>0</v>
      </c>
      <c r="S1944" s="41">
        <f>ROUND(S1943/C1937,2)</f>
        <v>0</v>
      </c>
      <c r="T1944" s="41">
        <f>ROUND(T1943/C1937,2)</f>
        <v>0</v>
      </c>
      <c r="U1944" s="41">
        <f>ROUND(U1943/C1937,2)</f>
        <v>0</v>
      </c>
      <c r="V1944" s="41">
        <f>ROUND(V1943/C1937,2)</f>
        <v>0</v>
      </c>
      <c r="W1944" s="41">
        <f>ROUND(W1943/C1937,2)</f>
        <v>0</v>
      </c>
      <c r="X1944" s="41">
        <f>ROUND(X1943/C1937,2)</f>
        <v>0</v>
      </c>
      <c r="Y1944" s="41">
        <f>ROUND(Y1943/C1937,2)</f>
        <v>0</v>
      </c>
      <c r="Z1944" s="41">
        <f>ROUND(Z1943/C1937,2)</f>
        <v>0</v>
      </c>
      <c r="AC1944" s="8" t="b">
        <v>0</v>
      </c>
      <c r="AD1944" s="8" t="b">
        <v>0</v>
      </c>
      <c r="AE1944" s="8" t="b">
        <v>0</v>
      </c>
      <c r="AF1944" s="8" t="b">
        <v>0</v>
      </c>
      <c r="AG1944" s="8" t="b">
        <v>0</v>
      </c>
      <c r="AH1944" s="8" t="b">
        <v>0</v>
      </c>
      <c r="AI1944" s="8" t="b">
        <v>0</v>
      </c>
      <c r="AJ1944" s="8" t="b">
        <v>0</v>
      </c>
      <c r="AK1944" s="8" t="b">
        <v>0</v>
      </c>
      <c r="AL1944" s="8" t="b">
        <v>0</v>
      </c>
    </row>
    <row r="1945" spans="1:41" ht="90" customHeight="1">
      <c r="A1945" s="147"/>
      <c r="B1945" s="109"/>
      <c r="C1945" s="110"/>
      <c r="D1945" s="127" t="s">
        <v>46</v>
      </c>
      <c r="E1945" s="128"/>
      <c r="F1945" s="39" t="s">
        <v>28</v>
      </c>
      <c r="G1945" s="42">
        <f>IF(AC1945=FALSE,0,AC1945)</f>
        <v>0</v>
      </c>
      <c r="H1945" s="42" t="s">
        <v>28</v>
      </c>
      <c r="I1945" s="42">
        <f>IF(AD1945=FALSE,0,AD1945)</f>
        <v>0</v>
      </c>
      <c r="J1945" s="42">
        <f>IF(AE1945=FALSE,0,AE1945)</f>
        <v>0</v>
      </c>
      <c r="K1945" s="42" t="s">
        <v>28</v>
      </c>
      <c r="L1945" s="42">
        <f>IF(AF1945=FALSE,0,AF1945)</f>
        <v>0</v>
      </c>
      <c r="M1945" s="42" t="s">
        <v>28</v>
      </c>
      <c r="N1945" s="42" t="s">
        <v>28</v>
      </c>
      <c r="O1945" s="42" t="s">
        <v>28</v>
      </c>
      <c r="P1945" s="42" t="s">
        <v>28</v>
      </c>
      <c r="Q1945" s="42">
        <f>IF(AG1945=FALSE,0,AG1945)</f>
        <v>0</v>
      </c>
      <c r="R1945" s="42" t="s">
        <v>28</v>
      </c>
      <c r="S1945" s="42">
        <f>IF(AH1945=FALSE,0,AH1945)</f>
        <v>0</v>
      </c>
      <c r="T1945" s="42" t="s">
        <v>28</v>
      </c>
      <c r="U1945" s="42">
        <f>IF(AI1945=FALSE,0,AI1945)</f>
        <v>0</v>
      </c>
      <c r="V1945" s="42">
        <f>IF(AJ1945=FALSE,0,AJ1945)</f>
        <v>0</v>
      </c>
      <c r="W1945" s="42">
        <f>IF(AK1945=FALSE,0,AK1945)</f>
        <v>0</v>
      </c>
      <c r="X1945" s="42" t="s">
        <v>28</v>
      </c>
      <c r="Y1945" s="42">
        <f>IF(AL1945=FALSE,0,AL1945)</f>
        <v>0</v>
      </c>
      <c r="Z1945" s="42" t="s">
        <v>28</v>
      </c>
      <c r="AC1945" s="8" t="b">
        <v>0</v>
      </c>
      <c r="AD1945" s="8" t="b">
        <v>0</v>
      </c>
      <c r="AE1945" s="8" t="b">
        <v>0</v>
      </c>
      <c r="AF1945" s="8" t="b">
        <v>0</v>
      </c>
      <c r="AG1945" s="8" t="b">
        <v>0</v>
      </c>
      <c r="AH1945" s="8" t="b">
        <v>0</v>
      </c>
      <c r="AI1945" s="8" t="b">
        <v>0</v>
      </c>
      <c r="AJ1945" s="8" t="b">
        <v>0</v>
      </c>
      <c r="AK1945" s="8" t="b">
        <v>0</v>
      </c>
      <c r="AL1945" s="8" t="b">
        <v>0</v>
      </c>
    </row>
    <row r="1946" spans="1:41" ht="30" customHeight="1">
      <c r="A1946" s="145"/>
      <c r="B1946" s="109" t="s">
        <v>403</v>
      </c>
      <c r="C1946" s="110">
        <f>C1937</f>
        <v>6568.3</v>
      </c>
      <c r="D1946" s="109" t="s">
        <v>19</v>
      </c>
      <c r="E1946" s="47" t="s">
        <v>20</v>
      </c>
      <c r="F1946" s="39">
        <f>G1946+I1946+J1946+L1946+Q1946+S1946+U1946+V1946+W1946+Y1946+Z1946</f>
        <v>5920831.6200000001</v>
      </c>
      <c r="G1946" s="40">
        <f>G1937</f>
        <v>3432746.64</v>
      </c>
      <c r="H1946" s="48">
        <f t="shared" ref="H1946:Z1946" si="695">H1937</f>
        <v>0</v>
      </c>
      <c r="I1946" s="48">
        <f t="shared" si="695"/>
        <v>0</v>
      </c>
      <c r="J1946" s="48">
        <f t="shared" si="695"/>
        <v>2488084.98</v>
      </c>
      <c r="K1946" s="48">
        <f t="shared" si="695"/>
        <v>0</v>
      </c>
      <c r="L1946" s="48">
        <f t="shared" si="695"/>
        <v>0</v>
      </c>
      <c r="M1946" s="48">
        <f t="shared" si="695"/>
        <v>0</v>
      </c>
      <c r="N1946" s="48">
        <f t="shared" si="695"/>
        <v>0</v>
      </c>
      <c r="O1946" s="48">
        <f t="shared" si="695"/>
        <v>0</v>
      </c>
      <c r="P1946" s="48">
        <f t="shared" si="695"/>
        <v>0</v>
      </c>
      <c r="Q1946" s="48">
        <f t="shared" si="695"/>
        <v>0</v>
      </c>
      <c r="R1946" s="48">
        <f t="shared" si="695"/>
        <v>0</v>
      </c>
      <c r="S1946" s="48">
        <f t="shared" si="695"/>
        <v>0</v>
      </c>
      <c r="T1946" s="48">
        <f t="shared" si="695"/>
        <v>0</v>
      </c>
      <c r="U1946" s="48">
        <f t="shared" si="695"/>
        <v>0</v>
      </c>
      <c r="V1946" s="48">
        <f t="shared" si="695"/>
        <v>0</v>
      </c>
      <c r="W1946" s="48">
        <f t="shared" si="695"/>
        <v>0</v>
      </c>
      <c r="X1946" s="48">
        <f t="shared" si="695"/>
        <v>0</v>
      </c>
      <c r="Y1946" s="48">
        <f t="shared" si="695"/>
        <v>0</v>
      </c>
      <c r="Z1946" s="48">
        <f t="shared" si="695"/>
        <v>0</v>
      </c>
      <c r="AN1946" s="6">
        <f>L1946-M1946</f>
        <v>0</v>
      </c>
    </row>
    <row r="1947" spans="1:41" ht="60" customHeight="1">
      <c r="A1947" s="146"/>
      <c r="B1947" s="109"/>
      <c r="C1947" s="110"/>
      <c r="D1947" s="109"/>
      <c r="E1947" s="47" t="s">
        <v>21</v>
      </c>
      <c r="F1947" s="39">
        <f t="shared" ref="F1947:F1951" si="696">G1947+I1947+J1947+L1947+Q1947+S1947+U1947+V1947+W1947+Y1947+Z1947</f>
        <v>0</v>
      </c>
      <c r="G1947" s="48">
        <f t="shared" ref="G1947:Z1947" si="697">G1938</f>
        <v>0</v>
      </c>
      <c r="H1947" s="48">
        <f t="shared" si="697"/>
        <v>0</v>
      </c>
      <c r="I1947" s="48">
        <f t="shared" si="697"/>
        <v>0</v>
      </c>
      <c r="J1947" s="48">
        <f t="shared" si="697"/>
        <v>0</v>
      </c>
      <c r="K1947" s="48">
        <f t="shared" si="697"/>
        <v>0</v>
      </c>
      <c r="L1947" s="48">
        <f t="shared" si="697"/>
        <v>0</v>
      </c>
      <c r="M1947" s="48">
        <f t="shared" si="697"/>
        <v>0</v>
      </c>
      <c r="N1947" s="48">
        <f t="shared" si="697"/>
        <v>0</v>
      </c>
      <c r="O1947" s="48">
        <f t="shared" si="697"/>
        <v>0</v>
      </c>
      <c r="P1947" s="48">
        <f t="shared" si="697"/>
        <v>0</v>
      </c>
      <c r="Q1947" s="48">
        <f t="shared" si="697"/>
        <v>0</v>
      </c>
      <c r="R1947" s="48">
        <f t="shared" si="697"/>
        <v>0</v>
      </c>
      <c r="S1947" s="48">
        <f t="shared" si="697"/>
        <v>0</v>
      </c>
      <c r="T1947" s="48">
        <f t="shared" si="697"/>
        <v>0</v>
      </c>
      <c r="U1947" s="48">
        <f t="shared" si="697"/>
        <v>0</v>
      </c>
      <c r="V1947" s="48">
        <f t="shared" si="697"/>
        <v>0</v>
      </c>
      <c r="W1947" s="48">
        <f t="shared" si="697"/>
        <v>0</v>
      </c>
      <c r="X1947" s="48">
        <f t="shared" si="697"/>
        <v>0</v>
      </c>
      <c r="Y1947" s="48">
        <f t="shared" si="697"/>
        <v>0</v>
      </c>
      <c r="Z1947" s="48">
        <f t="shared" si="697"/>
        <v>0</v>
      </c>
    </row>
    <row r="1948" spans="1:41" ht="120" customHeight="1">
      <c r="A1948" s="146"/>
      <c r="B1948" s="109"/>
      <c r="C1948" s="110"/>
      <c r="D1948" s="109" t="s">
        <v>22</v>
      </c>
      <c r="E1948" s="47" t="s">
        <v>23</v>
      </c>
      <c r="F1948" s="39">
        <f t="shared" si="696"/>
        <v>0</v>
      </c>
      <c r="G1948" s="48">
        <f t="shared" ref="G1948:Z1948" si="698">G1939</f>
        <v>0</v>
      </c>
      <c r="H1948" s="48">
        <f t="shared" si="698"/>
        <v>0</v>
      </c>
      <c r="I1948" s="48">
        <f t="shared" si="698"/>
        <v>0</v>
      </c>
      <c r="J1948" s="48">
        <f t="shared" si="698"/>
        <v>0</v>
      </c>
      <c r="K1948" s="48">
        <f t="shared" si="698"/>
        <v>0</v>
      </c>
      <c r="L1948" s="48">
        <f t="shared" si="698"/>
        <v>0</v>
      </c>
      <c r="M1948" s="48">
        <f t="shared" si="698"/>
        <v>0</v>
      </c>
      <c r="N1948" s="48">
        <f t="shared" si="698"/>
        <v>0</v>
      </c>
      <c r="O1948" s="48">
        <f t="shared" si="698"/>
        <v>0</v>
      </c>
      <c r="P1948" s="48">
        <f t="shared" si="698"/>
        <v>0</v>
      </c>
      <c r="Q1948" s="48">
        <f t="shared" si="698"/>
        <v>0</v>
      </c>
      <c r="R1948" s="48">
        <f t="shared" si="698"/>
        <v>0</v>
      </c>
      <c r="S1948" s="48">
        <f t="shared" si="698"/>
        <v>0</v>
      </c>
      <c r="T1948" s="48">
        <f t="shared" si="698"/>
        <v>0</v>
      </c>
      <c r="U1948" s="48">
        <f t="shared" si="698"/>
        <v>0</v>
      </c>
      <c r="V1948" s="48">
        <f t="shared" si="698"/>
        <v>0</v>
      </c>
      <c r="W1948" s="48">
        <f t="shared" si="698"/>
        <v>0</v>
      </c>
      <c r="X1948" s="48">
        <f t="shared" si="698"/>
        <v>0</v>
      </c>
      <c r="Y1948" s="48">
        <f t="shared" si="698"/>
        <v>0</v>
      </c>
      <c r="Z1948" s="48">
        <f t="shared" si="698"/>
        <v>0</v>
      </c>
    </row>
    <row r="1949" spans="1:41" ht="30" customHeight="1">
      <c r="A1949" s="146"/>
      <c r="B1949" s="109"/>
      <c r="C1949" s="110"/>
      <c r="D1949" s="109"/>
      <c r="E1949" s="47" t="s">
        <v>24</v>
      </c>
      <c r="F1949" s="39">
        <f t="shared" si="696"/>
        <v>0</v>
      </c>
      <c r="G1949" s="48">
        <f t="shared" ref="G1949:Z1949" si="699">G1940</f>
        <v>0</v>
      </c>
      <c r="H1949" s="48">
        <f t="shared" si="699"/>
        <v>0</v>
      </c>
      <c r="I1949" s="48">
        <f t="shared" si="699"/>
        <v>0</v>
      </c>
      <c r="J1949" s="48">
        <f t="shared" si="699"/>
        <v>0</v>
      </c>
      <c r="K1949" s="48">
        <f t="shared" si="699"/>
        <v>0</v>
      </c>
      <c r="L1949" s="48">
        <f t="shared" si="699"/>
        <v>0</v>
      </c>
      <c r="M1949" s="48">
        <f t="shared" si="699"/>
        <v>0</v>
      </c>
      <c r="N1949" s="48">
        <f t="shared" si="699"/>
        <v>0</v>
      </c>
      <c r="O1949" s="48">
        <f t="shared" si="699"/>
        <v>0</v>
      </c>
      <c r="P1949" s="48">
        <f t="shared" si="699"/>
        <v>0</v>
      </c>
      <c r="Q1949" s="48">
        <f t="shared" si="699"/>
        <v>0</v>
      </c>
      <c r="R1949" s="48">
        <f t="shared" si="699"/>
        <v>0</v>
      </c>
      <c r="S1949" s="48">
        <f t="shared" si="699"/>
        <v>0</v>
      </c>
      <c r="T1949" s="48">
        <f t="shared" si="699"/>
        <v>0</v>
      </c>
      <c r="U1949" s="48">
        <f t="shared" si="699"/>
        <v>0</v>
      </c>
      <c r="V1949" s="48">
        <f t="shared" si="699"/>
        <v>0</v>
      </c>
      <c r="W1949" s="48">
        <f t="shared" si="699"/>
        <v>0</v>
      </c>
      <c r="X1949" s="48">
        <f t="shared" si="699"/>
        <v>0</v>
      </c>
      <c r="Y1949" s="48">
        <f t="shared" si="699"/>
        <v>0</v>
      </c>
      <c r="Z1949" s="48">
        <f t="shared" si="699"/>
        <v>0</v>
      </c>
    </row>
    <row r="1950" spans="1:41" ht="30" customHeight="1">
      <c r="A1950" s="146"/>
      <c r="B1950" s="109"/>
      <c r="C1950" s="110"/>
      <c r="D1950" s="109"/>
      <c r="E1950" s="47" t="s">
        <v>25</v>
      </c>
      <c r="F1950" s="39">
        <f t="shared" si="696"/>
        <v>0</v>
      </c>
      <c r="G1950" s="48">
        <f t="shared" ref="G1950:Z1950" si="700">G1941</f>
        <v>0</v>
      </c>
      <c r="H1950" s="48">
        <f t="shared" si="700"/>
        <v>0</v>
      </c>
      <c r="I1950" s="48">
        <f t="shared" si="700"/>
        <v>0</v>
      </c>
      <c r="J1950" s="48">
        <f t="shared" si="700"/>
        <v>0</v>
      </c>
      <c r="K1950" s="48">
        <f t="shared" si="700"/>
        <v>0</v>
      </c>
      <c r="L1950" s="48">
        <f t="shared" si="700"/>
        <v>0</v>
      </c>
      <c r="M1950" s="48">
        <f t="shared" si="700"/>
        <v>0</v>
      </c>
      <c r="N1950" s="48">
        <f t="shared" si="700"/>
        <v>0</v>
      </c>
      <c r="O1950" s="48">
        <f t="shared" si="700"/>
        <v>0</v>
      </c>
      <c r="P1950" s="48">
        <f t="shared" si="700"/>
        <v>0</v>
      </c>
      <c r="Q1950" s="48">
        <f t="shared" si="700"/>
        <v>0</v>
      </c>
      <c r="R1950" s="48">
        <f t="shared" si="700"/>
        <v>0</v>
      </c>
      <c r="S1950" s="48">
        <f t="shared" si="700"/>
        <v>0</v>
      </c>
      <c r="T1950" s="48">
        <f t="shared" si="700"/>
        <v>0</v>
      </c>
      <c r="U1950" s="48">
        <f t="shared" si="700"/>
        <v>0</v>
      </c>
      <c r="V1950" s="48">
        <f t="shared" si="700"/>
        <v>0</v>
      </c>
      <c r="W1950" s="48">
        <f t="shared" si="700"/>
        <v>0</v>
      </c>
      <c r="X1950" s="48">
        <f t="shared" si="700"/>
        <v>0</v>
      </c>
      <c r="Y1950" s="48">
        <f t="shared" si="700"/>
        <v>0</v>
      </c>
      <c r="Z1950" s="48">
        <f t="shared" si="700"/>
        <v>0</v>
      </c>
    </row>
    <row r="1951" spans="1:41" ht="30" customHeight="1">
      <c r="A1951" s="146"/>
      <c r="B1951" s="109"/>
      <c r="C1951" s="110"/>
      <c r="D1951" s="109"/>
      <c r="E1951" s="47" t="s">
        <v>26</v>
      </c>
      <c r="F1951" s="39">
        <f t="shared" si="696"/>
        <v>0</v>
      </c>
      <c r="G1951" s="48">
        <f t="shared" ref="G1951:Z1951" si="701">G1942</f>
        <v>0</v>
      </c>
      <c r="H1951" s="48">
        <f t="shared" si="701"/>
        <v>0</v>
      </c>
      <c r="I1951" s="48">
        <f t="shared" si="701"/>
        <v>0</v>
      </c>
      <c r="J1951" s="48">
        <f t="shared" si="701"/>
        <v>0</v>
      </c>
      <c r="K1951" s="48">
        <f t="shared" si="701"/>
        <v>0</v>
      </c>
      <c r="L1951" s="48">
        <f t="shared" si="701"/>
        <v>0</v>
      </c>
      <c r="M1951" s="48">
        <f t="shared" si="701"/>
        <v>0</v>
      </c>
      <c r="N1951" s="48">
        <f t="shared" si="701"/>
        <v>0</v>
      </c>
      <c r="O1951" s="48">
        <f t="shared" si="701"/>
        <v>0</v>
      </c>
      <c r="P1951" s="48">
        <f t="shared" si="701"/>
        <v>0</v>
      </c>
      <c r="Q1951" s="48">
        <f t="shared" si="701"/>
        <v>0</v>
      </c>
      <c r="R1951" s="48">
        <f t="shared" si="701"/>
        <v>0</v>
      </c>
      <c r="S1951" s="48">
        <f t="shared" si="701"/>
        <v>0</v>
      </c>
      <c r="T1951" s="48">
        <f t="shared" si="701"/>
        <v>0</v>
      </c>
      <c r="U1951" s="48">
        <f t="shared" si="701"/>
        <v>0</v>
      </c>
      <c r="V1951" s="48">
        <f t="shared" si="701"/>
        <v>0</v>
      </c>
      <c r="W1951" s="48">
        <f t="shared" si="701"/>
        <v>0</v>
      </c>
      <c r="X1951" s="48">
        <f t="shared" si="701"/>
        <v>0</v>
      </c>
      <c r="Y1951" s="48">
        <f t="shared" si="701"/>
        <v>0</v>
      </c>
      <c r="Z1951" s="48">
        <f t="shared" si="701"/>
        <v>0</v>
      </c>
    </row>
    <row r="1952" spans="1:41" ht="30" customHeight="1">
      <c r="A1952" s="146"/>
      <c r="B1952" s="109"/>
      <c r="C1952" s="110"/>
      <c r="D1952" s="111" t="s">
        <v>27</v>
      </c>
      <c r="E1952" s="111"/>
      <c r="F1952" s="39">
        <f>F1946+F1947+F1948+F1949+F1950+F1951</f>
        <v>5920831.6200000001</v>
      </c>
      <c r="G1952" s="39">
        <f t="shared" ref="G1952:Z1952" si="702">G1946+G1947+G1948+G1949+G1950+G1951</f>
        <v>3432746.64</v>
      </c>
      <c r="H1952" s="39">
        <f t="shared" si="702"/>
        <v>0</v>
      </c>
      <c r="I1952" s="39">
        <f t="shared" si="702"/>
        <v>0</v>
      </c>
      <c r="J1952" s="39">
        <f t="shared" si="702"/>
        <v>2488084.98</v>
      </c>
      <c r="K1952" s="39">
        <f t="shared" si="702"/>
        <v>0</v>
      </c>
      <c r="L1952" s="39">
        <f t="shared" si="702"/>
        <v>0</v>
      </c>
      <c r="M1952" s="39">
        <f t="shared" si="702"/>
        <v>0</v>
      </c>
      <c r="N1952" s="39">
        <f t="shared" si="702"/>
        <v>0</v>
      </c>
      <c r="O1952" s="39">
        <f t="shared" si="702"/>
        <v>0</v>
      </c>
      <c r="P1952" s="39">
        <f t="shared" si="702"/>
        <v>0</v>
      </c>
      <c r="Q1952" s="39">
        <f t="shared" si="702"/>
        <v>0</v>
      </c>
      <c r="R1952" s="39">
        <f t="shared" si="702"/>
        <v>0</v>
      </c>
      <c r="S1952" s="39">
        <f t="shared" si="702"/>
        <v>0</v>
      </c>
      <c r="T1952" s="39">
        <f t="shared" si="702"/>
        <v>0</v>
      </c>
      <c r="U1952" s="39">
        <f t="shared" si="702"/>
        <v>0</v>
      </c>
      <c r="V1952" s="39">
        <f t="shared" si="702"/>
        <v>0</v>
      </c>
      <c r="W1952" s="39">
        <f t="shared" si="702"/>
        <v>0</v>
      </c>
      <c r="X1952" s="39">
        <f t="shared" si="702"/>
        <v>0</v>
      </c>
      <c r="Y1952" s="39">
        <f t="shared" si="702"/>
        <v>0</v>
      </c>
      <c r="Z1952" s="39">
        <f t="shared" si="702"/>
        <v>0</v>
      </c>
      <c r="AN1952" s="6">
        <f>L1952-M1952</f>
        <v>0</v>
      </c>
      <c r="AO1952" s="14"/>
    </row>
    <row r="1953" spans="1:41" ht="75" customHeight="1">
      <c r="A1953" s="146"/>
      <c r="B1953" s="109"/>
      <c r="C1953" s="110"/>
      <c r="D1953" s="127" t="s">
        <v>45</v>
      </c>
      <c r="E1953" s="128"/>
      <c r="F1953" s="41">
        <f>ROUND(F1952/C1946,2)</f>
        <v>901.43</v>
      </c>
      <c r="G1953" s="41">
        <f>ROUND(G1952/C1946,2)</f>
        <v>522.62</v>
      </c>
      <c r="H1953" s="41">
        <f>ROUND(H1952/C1946,2)</f>
        <v>0</v>
      </c>
      <c r="I1953" s="41">
        <f>ROUND(I1952/C1946,2)</f>
        <v>0</v>
      </c>
      <c r="J1953" s="41">
        <f>ROUND(J1952/C1946,2)</f>
        <v>378.8</v>
      </c>
      <c r="K1953" s="41">
        <f>ROUND(K1952/C1946,2)</f>
        <v>0</v>
      </c>
      <c r="L1953" s="41">
        <f>ROUND(L1952/C1946,2)</f>
        <v>0</v>
      </c>
      <c r="M1953" s="41">
        <f>ROUND(M1952/C1946,2)</f>
        <v>0</v>
      </c>
      <c r="N1953" s="41">
        <f>ROUND(N1952/C1946,2)</f>
        <v>0</v>
      </c>
      <c r="O1953" s="41">
        <f>ROUND(O1952/C1946,2)</f>
        <v>0</v>
      </c>
      <c r="P1953" s="41">
        <f>ROUND(P1952/C1946,2)</f>
        <v>0</v>
      </c>
      <c r="Q1953" s="41">
        <f>ROUND(Q1952/C1946,2)</f>
        <v>0</v>
      </c>
      <c r="R1953" s="41">
        <f>ROUND(R1952/C1946,2)</f>
        <v>0</v>
      </c>
      <c r="S1953" s="41">
        <f>ROUND(S1952/C1946,2)</f>
        <v>0</v>
      </c>
      <c r="T1953" s="41">
        <f>ROUND(T1952/C1946,2)</f>
        <v>0</v>
      </c>
      <c r="U1953" s="41">
        <f>ROUND(U1952/C1946,2)</f>
        <v>0</v>
      </c>
      <c r="V1953" s="41">
        <f>ROUND(V1952/C1946,2)</f>
        <v>0</v>
      </c>
      <c r="W1953" s="41">
        <f>ROUND(W1952/C1946,2)</f>
        <v>0</v>
      </c>
      <c r="X1953" s="41">
        <f>ROUND(X1952/C1946,2)</f>
        <v>0</v>
      </c>
      <c r="Y1953" s="41">
        <f>ROUND(Y1952/C1946,2)</f>
        <v>0</v>
      </c>
      <c r="Z1953" s="41">
        <f>ROUND(Z1952/C1946,2)</f>
        <v>0</v>
      </c>
      <c r="AC1953" s="8" t="b">
        <v>0</v>
      </c>
      <c r="AD1953" s="8" t="b">
        <v>0</v>
      </c>
      <c r="AE1953" s="8" t="b">
        <v>0</v>
      </c>
      <c r="AF1953" s="8" t="b">
        <v>0</v>
      </c>
      <c r="AG1953" s="8" t="b">
        <v>0</v>
      </c>
      <c r="AH1953" s="8" t="b">
        <v>0</v>
      </c>
      <c r="AI1953" s="8" t="b">
        <v>0</v>
      </c>
      <c r="AJ1953" s="8" t="b">
        <v>0</v>
      </c>
      <c r="AK1953" s="8" t="b">
        <v>0</v>
      </c>
      <c r="AL1953" s="8" t="b">
        <v>0</v>
      </c>
    </row>
    <row r="1954" spans="1:41" ht="90" customHeight="1">
      <c r="A1954" s="147"/>
      <c r="B1954" s="109"/>
      <c r="C1954" s="110"/>
      <c r="D1954" s="127" t="s">
        <v>46</v>
      </c>
      <c r="E1954" s="128"/>
      <c r="F1954" s="39" t="s">
        <v>28</v>
      </c>
      <c r="G1954" s="42">
        <f>IF(AC1954=FALSE,0,AC1954)</f>
        <v>0</v>
      </c>
      <c r="H1954" s="42" t="s">
        <v>28</v>
      </c>
      <c r="I1954" s="42">
        <f>IF(AD1954=FALSE,0,AD1954)</f>
        <v>0</v>
      </c>
      <c r="J1954" s="42">
        <f>IF(AE1954=FALSE,0,AE1954)</f>
        <v>0</v>
      </c>
      <c r="K1954" s="42" t="s">
        <v>28</v>
      </c>
      <c r="L1954" s="42">
        <f>IF(AF1954=FALSE,0,AF1954)</f>
        <v>0</v>
      </c>
      <c r="M1954" s="42" t="s">
        <v>28</v>
      </c>
      <c r="N1954" s="42" t="s">
        <v>28</v>
      </c>
      <c r="O1954" s="42" t="s">
        <v>28</v>
      </c>
      <c r="P1954" s="42" t="s">
        <v>28</v>
      </c>
      <c r="Q1954" s="42">
        <f>IF(AG1954=FALSE,0,AG1954)</f>
        <v>0</v>
      </c>
      <c r="R1954" s="42" t="s">
        <v>28</v>
      </c>
      <c r="S1954" s="42">
        <f>IF(AH1954=FALSE,0,AH1954)</f>
        <v>0</v>
      </c>
      <c r="T1954" s="42" t="s">
        <v>28</v>
      </c>
      <c r="U1954" s="42">
        <f>IF(AI1954=FALSE,0,AI1954)</f>
        <v>0</v>
      </c>
      <c r="V1954" s="42">
        <f>IF(AJ1954=FALSE,0,AJ1954)</f>
        <v>0</v>
      </c>
      <c r="W1954" s="42">
        <f>IF(AK1954=FALSE,0,AK1954)</f>
        <v>0</v>
      </c>
      <c r="X1954" s="42" t="s">
        <v>28</v>
      </c>
      <c r="Y1954" s="42">
        <f>IF(AL1954=FALSE,0,AL1954)</f>
        <v>0</v>
      </c>
      <c r="Z1954" s="42" t="s">
        <v>28</v>
      </c>
      <c r="AC1954" s="8" t="b">
        <v>0</v>
      </c>
      <c r="AD1954" s="8" t="b">
        <v>0</v>
      </c>
      <c r="AE1954" s="8" t="b">
        <v>0</v>
      </c>
      <c r="AF1954" s="8" t="b">
        <v>0</v>
      </c>
      <c r="AG1954" s="8" t="b">
        <v>0</v>
      </c>
      <c r="AH1954" s="8" t="b">
        <v>0</v>
      </c>
      <c r="AI1954" s="8" t="b">
        <v>0</v>
      </c>
      <c r="AJ1954" s="8" t="b">
        <v>0</v>
      </c>
      <c r="AK1954" s="8" t="b">
        <v>0</v>
      </c>
      <c r="AL1954" s="8" t="b">
        <v>0</v>
      </c>
    </row>
    <row r="1955" spans="1:41" ht="30" customHeight="1">
      <c r="A1955" s="205"/>
      <c r="B1955" s="207" t="s">
        <v>404</v>
      </c>
      <c r="C1955" s="196">
        <f>C1973-C1964</f>
        <v>467997.29999999993</v>
      </c>
      <c r="D1955" s="171" t="s">
        <v>19</v>
      </c>
      <c r="E1955" s="38" t="s">
        <v>20</v>
      </c>
      <c r="F1955" s="39">
        <f>F1946+F1908+F1870+F1778+F1740+F1666+F1574+F942+F886+F794+F648+F610+F544+F506+F432+F309+F280+F224+F195+F157+F119+F90+F61+F32</f>
        <v>305916200.92160004</v>
      </c>
      <c r="G1955" s="39">
        <f t="shared" ref="G1955:V1955" si="703">G1946+G1908+G1870+G1778+G1740+G1666+G1574+G942+G886+G794+G648+G610+G544+G506+G432+G309+G280+G224+G195+G157+G119+G90+G61+G32</f>
        <v>219048275.16079992</v>
      </c>
      <c r="H1955" s="39">
        <f t="shared" si="703"/>
        <v>0</v>
      </c>
      <c r="I1955" s="39">
        <f t="shared" si="703"/>
        <v>0</v>
      </c>
      <c r="J1955" s="39">
        <f t="shared" si="703"/>
        <v>20369500.359999999</v>
      </c>
      <c r="K1955" s="39">
        <f t="shared" si="703"/>
        <v>300000</v>
      </c>
      <c r="L1955" s="39">
        <f t="shared" si="703"/>
        <v>44997996.075599998</v>
      </c>
      <c r="M1955" s="39">
        <f t="shared" si="703"/>
        <v>44997996.075599998</v>
      </c>
      <c r="N1955" s="39">
        <f t="shared" si="703"/>
        <v>4176840</v>
      </c>
      <c r="O1955" s="39">
        <f t="shared" si="703"/>
        <v>0</v>
      </c>
      <c r="P1955" s="39">
        <f t="shared" si="703"/>
        <v>0</v>
      </c>
      <c r="Q1955" s="39">
        <f t="shared" si="703"/>
        <v>14855469.101200003</v>
      </c>
      <c r="R1955" s="39">
        <f t="shared" si="703"/>
        <v>2750000</v>
      </c>
      <c r="S1955" s="39">
        <f t="shared" si="703"/>
        <v>3173251.9899999998</v>
      </c>
      <c r="T1955" s="39">
        <f t="shared" si="703"/>
        <v>100000</v>
      </c>
      <c r="U1955" s="39">
        <f t="shared" si="703"/>
        <v>1542783.86</v>
      </c>
      <c r="V1955" s="39">
        <f t="shared" si="703"/>
        <v>1928924.38</v>
      </c>
      <c r="W1955" s="39">
        <f t="shared" ref="W1955:Z1955" si="704">W1946+W1908+W1870+W1778+W1740+W1666+W1601+W942+W886+W794+W648+W610+W544+W506+W432+W309+W280+W224+W195+W157+W119+W90+W61+W32</f>
        <v>0</v>
      </c>
      <c r="X1955" s="39">
        <f t="shared" si="704"/>
        <v>0</v>
      </c>
      <c r="Y1955" s="39">
        <f t="shared" si="704"/>
        <v>0</v>
      </c>
      <c r="Z1955" s="39">
        <f t="shared" si="704"/>
        <v>0</v>
      </c>
      <c r="AN1955" s="6">
        <f>L1955-M1955</f>
        <v>0</v>
      </c>
    </row>
    <row r="1956" spans="1:41" ht="60" customHeight="1">
      <c r="A1956" s="206"/>
      <c r="B1956" s="208"/>
      <c r="C1956" s="197"/>
      <c r="D1956" s="171"/>
      <c r="E1956" s="38" t="s">
        <v>21</v>
      </c>
      <c r="F1956" s="39">
        <f>F1947+F1909+F1871+F1779+F1741+F1667+F1575+F943+F887+F795+F649+F611+F545+F507+F433+F310+F281+F225+F196+F158+F120+F91+F62+F33</f>
        <v>1539000</v>
      </c>
      <c r="G1956" s="39">
        <f t="shared" ref="G1956:Z1956" si="705">G1947+G1909+G1871+G1779+G1741+G1667+G1575+G943+G887+G795+G649+G611+G545+G507+G433+G310+G281+G225+G196+G158+G120+G91+G62+G33</f>
        <v>0</v>
      </c>
      <c r="H1956" s="39">
        <f t="shared" si="705"/>
        <v>0</v>
      </c>
      <c r="I1956" s="39">
        <f t="shared" si="705"/>
        <v>1539000</v>
      </c>
      <c r="J1956" s="39">
        <f t="shared" si="705"/>
        <v>0</v>
      </c>
      <c r="K1956" s="39">
        <f t="shared" si="705"/>
        <v>0</v>
      </c>
      <c r="L1956" s="39">
        <f t="shared" si="705"/>
        <v>0</v>
      </c>
      <c r="M1956" s="39">
        <f t="shared" si="705"/>
        <v>0</v>
      </c>
      <c r="N1956" s="39">
        <f t="shared" si="705"/>
        <v>0</v>
      </c>
      <c r="O1956" s="39">
        <f t="shared" si="705"/>
        <v>0</v>
      </c>
      <c r="P1956" s="39">
        <f t="shared" si="705"/>
        <v>0</v>
      </c>
      <c r="Q1956" s="39">
        <f t="shared" si="705"/>
        <v>0</v>
      </c>
      <c r="R1956" s="39">
        <f t="shared" si="705"/>
        <v>0</v>
      </c>
      <c r="S1956" s="39">
        <f t="shared" si="705"/>
        <v>0</v>
      </c>
      <c r="T1956" s="39">
        <f t="shared" si="705"/>
        <v>0</v>
      </c>
      <c r="U1956" s="39">
        <f t="shared" si="705"/>
        <v>0</v>
      </c>
      <c r="V1956" s="39">
        <f t="shared" si="705"/>
        <v>0</v>
      </c>
      <c r="W1956" s="39">
        <f t="shared" si="705"/>
        <v>0</v>
      </c>
      <c r="X1956" s="39">
        <f t="shared" si="705"/>
        <v>0</v>
      </c>
      <c r="Y1956" s="39">
        <f t="shared" si="705"/>
        <v>0</v>
      </c>
      <c r="Z1956" s="39">
        <f t="shared" si="705"/>
        <v>0</v>
      </c>
    </row>
    <row r="1957" spans="1:41" ht="105" customHeight="1">
      <c r="A1957" s="206"/>
      <c r="B1957" s="208"/>
      <c r="C1957" s="197"/>
      <c r="D1957" s="171" t="s">
        <v>22</v>
      </c>
      <c r="E1957" s="38" t="s">
        <v>23</v>
      </c>
      <c r="F1957" s="39">
        <f t="shared" ref="F1957:U1960" si="706">F1975-F1966</f>
        <v>21521389.689999998</v>
      </c>
      <c r="G1957" s="39">
        <f t="shared" si="706"/>
        <v>0</v>
      </c>
      <c r="H1957" s="39">
        <f t="shared" si="706"/>
        <v>0</v>
      </c>
      <c r="I1957" s="39">
        <f t="shared" si="706"/>
        <v>21521389.689999998</v>
      </c>
      <c r="J1957" s="39">
        <f t="shared" si="706"/>
        <v>0</v>
      </c>
      <c r="K1957" s="39">
        <f t="shared" si="706"/>
        <v>0</v>
      </c>
      <c r="L1957" s="39">
        <f t="shared" si="706"/>
        <v>0</v>
      </c>
      <c r="M1957" s="39">
        <f t="shared" si="706"/>
        <v>0</v>
      </c>
      <c r="N1957" s="39">
        <f t="shared" si="706"/>
        <v>0</v>
      </c>
      <c r="O1957" s="39">
        <f t="shared" si="706"/>
        <v>0</v>
      </c>
      <c r="P1957" s="39">
        <f t="shared" si="706"/>
        <v>0</v>
      </c>
      <c r="Q1957" s="39">
        <f t="shared" si="706"/>
        <v>0</v>
      </c>
      <c r="R1957" s="39">
        <f t="shared" si="706"/>
        <v>0</v>
      </c>
      <c r="S1957" s="39">
        <f t="shared" si="706"/>
        <v>0</v>
      </c>
      <c r="T1957" s="39">
        <f t="shared" si="706"/>
        <v>0</v>
      </c>
      <c r="U1957" s="39">
        <f t="shared" si="706"/>
        <v>0</v>
      </c>
      <c r="V1957" s="39">
        <f t="shared" ref="G1957:Z1960" si="707">V1975-V1966</f>
        <v>0</v>
      </c>
      <c r="W1957" s="39">
        <f t="shared" si="707"/>
        <v>0</v>
      </c>
      <c r="X1957" s="39">
        <f t="shared" si="707"/>
        <v>0</v>
      </c>
      <c r="Y1957" s="39">
        <f t="shared" si="707"/>
        <v>0</v>
      </c>
      <c r="Z1957" s="39">
        <f t="shared" si="707"/>
        <v>0</v>
      </c>
    </row>
    <row r="1958" spans="1:41" ht="61.5" customHeight="1">
      <c r="A1958" s="206"/>
      <c r="B1958" s="208"/>
      <c r="C1958" s="197"/>
      <c r="D1958" s="171"/>
      <c r="E1958" s="38" t="s">
        <v>24</v>
      </c>
      <c r="F1958" s="39">
        <f t="shared" si="706"/>
        <v>130839610.31</v>
      </c>
      <c r="G1958" s="39">
        <f t="shared" si="707"/>
        <v>0</v>
      </c>
      <c r="H1958" s="39">
        <f t="shared" si="707"/>
        <v>0</v>
      </c>
      <c r="I1958" s="39">
        <f t="shared" si="707"/>
        <v>130839610.31</v>
      </c>
      <c r="J1958" s="39">
        <f t="shared" si="707"/>
        <v>0</v>
      </c>
      <c r="K1958" s="39">
        <f t="shared" si="707"/>
        <v>0</v>
      </c>
      <c r="L1958" s="39">
        <f t="shared" si="707"/>
        <v>0</v>
      </c>
      <c r="M1958" s="39">
        <f t="shared" si="707"/>
        <v>0</v>
      </c>
      <c r="N1958" s="39">
        <f t="shared" si="707"/>
        <v>0</v>
      </c>
      <c r="O1958" s="39">
        <f t="shared" si="707"/>
        <v>0</v>
      </c>
      <c r="P1958" s="39">
        <f t="shared" si="707"/>
        <v>0</v>
      </c>
      <c r="Q1958" s="39">
        <f t="shared" si="707"/>
        <v>0</v>
      </c>
      <c r="R1958" s="39">
        <f t="shared" si="707"/>
        <v>0</v>
      </c>
      <c r="S1958" s="39">
        <f t="shared" si="707"/>
        <v>0</v>
      </c>
      <c r="T1958" s="39">
        <f t="shared" si="707"/>
        <v>0</v>
      </c>
      <c r="U1958" s="39">
        <f t="shared" si="707"/>
        <v>0</v>
      </c>
      <c r="V1958" s="39">
        <f t="shared" si="707"/>
        <v>0</v>
      </c>
      <c r="W1958" s="39">
        <f t="shared" si="707"/>
        <v>0</v>
      </c>
      <c r="X1958" s="39">
        <f t="shared" si="707"/>
        <v>0</v>
      </c>
      <c r="Y1958" s="39">
        <f t="shared" si="707"/>
        <v>0</v>
      </c>
      <c r="Z1958" s="39">
        <f t="shared" si="707"/>
        <v>0</v>
      </c>
    </row>
    <row r="1959" spans="1:41" ht="75" customHeight="1">
      <c r="A1959" s="206"/>
      <c r="B1959" s="208"/>
      <c r="C1959" s="197"/>
      <c r="D1959" s="171"/>
      <c r="E1959" s="38" t="s">
        <v>25</v>
      </c>
      <c r="F1959" s="39">
        <f t="shared" si="706"/>
        <v>0</v>
      </c>
      <c r="G1959" s="39">
        <f t="shared" si="707"/>
        <v>0</v>
      </c>
      <c r="H1959" s="39">
        <f t="shared" si="707"/>
        <v>0</v>
      </c>
      <c r="I1959" s="39">
        <f t="shared" si="707"/>
        <v>0</v>
      </c>
      <c r="J1959" s="39">
        <f t="shared" si="707"/>
        <v>0</v>
      </c>
      <c r="K1959" s="39">
        <f t="shared" si="707"/>
        <v>0</v>
      </c>
      <c r="L1959" s="39">
        <f t="shared" si="707"/>
        <v>0</v>
      </c>
      <c r="M1959" s="39">
        <f t="shared" si="707"/>
        <v>0</v>
      </c>
      <c r="N1959" s="39">
        <f t="shared" si="707"/>
        <v>0</v>
      </c>
      <c r="O1959" s="39">
        <f t="shared" si="707"/>
        <v>0</v>
      </c>
      <c r="P1959" s="39">
        <f t="shared" si="707"/>
        <v>0</v>
      </c>
      <c r="Q1959" s="39">
        <f t="shared" si="707"/>
        <v>0</v>
      </c>
      <c r="R1959" s="39">
        <f t="shared" si="707"/>
        <v>0</v>
      </c>
      <c r="S1959" s="39">
        <f t="shared" si="707"/>
        <v>0</v>
      </c>
      <c r="T1959" s="39">
        <f t="shared" si="707"/>
        <v>0</v>
      </c>
      <c r="U1959" s="39">
        <f t="shared" si="707"/>
        <v>0</v>
      </c>
      <c r="V1959" s="39">
        <f t="shared" si="707"/>
        <v>0</v>
      </c>
      <c r="W1959" s="39">
        <f t="shared" si="707"/>
        <v>0</v>
      </c>
      <c r="X1959" s="39">
        <f t="shared" si="707"/>
        <v>0</v>
      </c>
      <c r="Y1959" s="39">
        <f t="shared" si="707"/>
        <v>0</v>
      </c>
      <c r="Z1959" s="39">
        <f t="shared" si="707"/>
        <v>0</v>
      </c>
    </row>
    <row r="1960" spans="1:41" ht="75" customHeight="1">
      <c r="A1960" s="206"/>
      <c r="B1960" s="208"/>
      <c r="C1960" s="197"/>
      <c r="D1960" s="171"/>
      <c r="E1960" s="38" t="s">
        <v>26</v>
      </c>
      <c r="F1960" s="39">
        <f t="shared" si="706"/>
        <v>0</v>
      </c>
      <c r="G1960" s="39">
        <f t="shared" si="707"/>
        <v>0</v>
      </c>
      <c r="H1960" s="39">
        <f t="shared" si="707"/>
        <v>0</v>
      </c>
      <c r="I1960" s="39">
        <f t="shared" si="707"/>
        <v>0</v>
      </c>
      <c r="J1960" s="39">
        <f t="shared" si="707"/>
        <v>0</v>
      </c>
      <c r="K1960" s="39">
        <f t="shared" si="707"/>
        <v>0</v>
      </c>
      <c r="L1960" s="39">
        <f t="shared" si="707"/>
        <v>0</v>
      </c>
      <c r="M1960" s="39">
        <f t="shared" si="707"/>
        <v>0</v>
      </c>
      <c r="N1960" s="39">
        <f t="shared" si="707"/>
        <v>0</v>
      </c>
      <c r="O1960" s="39">
        <f t="shared" si="707"/>
        <v>0</v>
      </c>
      <c r="P1960" s="39">
        <f t="shared" si="707"/>
        <v>0</v>
      </c>
      <c r="Q1960" s="39">
        <f t="shared" si="707"/>
        <v>0</v>
      </c>
      <c r="R1960" s="39">
        <f t="shared" si="707"/>
        <v>0</v>
      </c>
      <c r="S1960" s="39">
        <f t="shared" si="707"/>
        <v>0</v>
      </c>
      <c r="T1960" s="39">
        <f t="shared" si="707"/>
        <v>0</v>
      </c>
      <c r="U1960" s="39">
        <f t="shared" si="707"/>
        <v>0</v>
      </c>
      <c r="V1960" s="39">
        <f t="shared" si="707"/>
        <v>0</v>
      </c>
      <c r="W1960" s="39">
        <f t="shared" si="707"/>
        <v>0</v>
      </c>
      <c r="X1960" s="39">
        <f t="shared" si="707"/>
        <v>0</v>
      </c>
      <c r="Y1960" s="39">
        <f t="shared" si="707"/>
        <v>0</v>
      </c>
      <c r="Z1960" s="39">
        <f t="shared" si="707"/>
        <v>0</v>
      </c>
    </row>
    <row r="1961" spans="1:41" ht="75" customHeight="1">
      <c r="A1961" s="206"/>
      <c r="B1961" s="208"/>
      <c r="C1961" s="197"/>
      <c r="D1961" s="181" t="s">
        <v>27</v>
      </c>
      <c r="E1961" s="181"/>
      <c r="F1961" s="39">
        <f>F1952+F1914+F1876+F1784+F1746+F1672+F1580+F948+F892+F800+F654+F616+F550+F512+F438+F315+F286+F230+F201+F163+F125+F96+F67+F38</f>
        <v>459816200.92160004</v>
      </c>
      <c r="G1961" s="39">
        <f t="shared" ref="G1961:V1961" si="708">G1952+G1914+G1876+G1784+G1746+G1672+G1580+G948+G892+G800+G654+G616+G550+G512+G438+G315+G286+G230+G201+G163+G125+G96+G67+G38</f>
        <v>219048275.16079992</v>
      </c>
      <c r="H1961" s="39">
        <f t="shared" si="708"/>
        <v>0</v>
      </c>
      <c r="I1961" s="39">
        <f t="shared" si="708"/>
        <v>153900000</v>
      </c>
      <c r="J1961" s="39">
        <f t="shared" si="708"/>
        <v>20369500.359999999</v>
      </c>
      <c r="K1961" s="39">
        <f t="shared" si="708"/>
        <v>300000</v>
      </c>
      <c r="L1961" s="39">
        <f t="shared" si="708"/>
        <v>44997996.075599998</v>
      </c>
      <c r="M1961" s="39">
        <f t="shared" si="708"/>
        <v>44997996.075599998</v>
      </c>
      <c r="N1961" s="39">
        <f t="shared" si="708"/>
        <v>4176840</v>
      </c>
      <c r="O1961" s="39">
        <f t="shared" si="708"/>
        <v>0</v>
      </c>
      <c r="P1961" s="39">
        <f t="shared" si="708"/>
        <v>0</v>
      </c>
      <c r="Q1961" s="39">
        <f t="shared" si="708"/>
        <v>14855469.101200003</v>
      </c>
      <c r="R1961" s="39">
        <f t="shared" si="708"/>
        <v>2750000</v>
      </c>
      <c r="S1961" s="39">
        <f t="shared" si="708"/>
        <v>3173251.9899999998</v>
      </c>
      <c r="T1961" s="39">
        <f t="shared" si="708"/>
        <v>100000</v>
      </c>
      <c r="U1961" s="39">
        <f t="shared" si="708"/>
        <v>1542783.86</v>
      </c>
      <c r="V1961" s="39">
        <f t="shared" si="708"/>
        <v>1928924.38</v>
      </c>
      <c r="W1961" s="39">
        <f t="shared" ref="W1961:Z1961" si="709">W1955+W1956+W1957+W1958+W1959+W1960</f>
        <v>0</v>
      </c>
      <c r="X1961" s="39">
        <f t="shared" si="709"/>
        <v>0</v>
      </c>
      <c r="Y1961" s="39">
        <f t="shared" si="709"/>
        <v>0</v>
      </c>
      <c r="Z1961" s="39">
        <f t="shared" si="709"/>
        <v>0</v>
      </c>
      <c r="AO1961" s="14"/>
    </row>
    <row r="1962" spans="1:41" ht="75" customHeight="1">
      <c r="A1962" s="206"/>
      <c r="B1962" s="208"/>
      <c r="C1962" s="197"/>
      <c r="D1962" s="172" t="s">
        <v>45</v>
      </c>
      <c r="E1962" s="128"/>
      <c r="F1962" s="41">
        <f>ROUND(F1961/C1955,2)</f>
        <v>982.52</v>
      </c>
      <c r="G1962" s="41">
        <f>ROUND(G1961/C1955,2)</f>
        <v>468.05</v>
      </c>
      <c r="H1962" s="41">
        <f>ROUND(H1961/C1955,2)</f>
        <v>0</v>
      </c>
      <c r="I1962" s="41">
        <f>ROUND(I1961/C1955,2)</f>
        <v>328.85</v>
      </c>
      <c r="J1962" s="41">
        <f>ROUND(J1961/C1955,2)</f>
        <v>43.52</v>
      </c>
      <c r="K1962" s="41">
        <f>ROUND(K1961/C1955,2)</f>
        <v>0.64</v>
      </c>
      <c r="L1962" s="41">
        <f>ROUND(L1961/C1955,2)</f>
        <v>96.15</v>
      </c>
      <c r="M1962" s="41">
        <f>ROUND(M1961/C1955,2)</f>
        <v>96.15</v>
      </c>
      <c r="N1962" s="41">
        <f>ROUND(N1961/C1955,2)</f>
        <v>8.92</v>
      </c>
      <c r="O1962" s="41">
        <f>ROUND(O1961/C1955,2)</f>
        <v>0</v>
      </c>
      <c r="P1962" s="41">
        <f>ROUND(P1961/C1955,2)</f>
        <v>0</v>
      </c>
      <c r="Q1962" s="41">
        <f>ROUND(Q1961/C1955,2)</f>
        <v>31.74</v>
      </c>
      <c r="R1962" s="41">
        <f>ROUND(R1961/C1955,2)</f>
        <v>5.88</v>
      </c>
      <c r="S1962" s="41">
        <f>ROUND(S1961/C1955,2)</f>
        <v>6.78</v>
      </c>
      <c r="T1962" s="41">
        <f>ROUND(T1961/C1955,2)</f>
        <v>0.21</v>
      </c>
      <c r="U1962" s="41">
        <f>ROUND(U1961/C1955,2)</f>
        <v>3.3</v>
      </c>
      <c r="V1962" s="41">
        <f>ROUND(V1961/C1955,2)</f>
        <v>4.12</v>
      </c>
      <c r="W1962" s="41">
        <f>ROUND(W1961/C1955,2)</f>
        <v>0</v>
      </c>
      <c r="X1962" s="41">
        <f>ROUND(X1961/C1955,2)</f>
        <v>0</v>
      </c>
      <c r="Y1962" s="41">
        <f>ROUND(Y1961/C1955,2)</f>
        <v>0</v>
      </c>
      <c r="Z1962" s="41">
        <f>ROUND(Z1961/C1955,2)</f>
        <v>0</v>
      </c>
    </row>
    <row r="1963" spans="1:41" ht="75" customHeight="1">
      <c r="A1963" s="174"/>
      <c r="B1963" s="208"/>
      <c r="C1963" s="175"/>
      <c r="D1963" s="172" t="s">
        <v>46</v>
      </c>
      <c r="E1963" s="128"/>
      <c r="F1963" s="39" t="s">
        <v>28</v>
      </c>
      <c r="G1963" s="42">
        <f>IF(AC1963=FALSE,0,AC1963)</f>
        <v>0</v>
      </c>
      <c r="H1963" s="42" t="s">
        <v>28</v>
      </c>
      <c r="I1963" s="42">
        <f>IF(AD1963=FALSE,0,AD1963)</f>
        <v>0</v>
      </c>
      <c r="J1963" s="42">
        <f>IF(AE1963=FALSE,0,AE1963)</f>
        <v>0</v>
      </c>
      <c r="K1963" s="42" t="s">
        <v>28</v>
      </c>
      <c r="L1963" s="42">
        <f>IF(AF1963=FALSE,0,AF1963)</f>
        <v>0</v>
      </c>
      <c r="M1963" s="42" t="s">
        <v>28</v>
      </c>
      <c r="N1963" s="42" t="s">
        <v>28</v>
      </c>
      <c r="O1963" s="42" t="s">
        <v>28</v>
      </c>
      <c r="P1963" s="42" t="s">
        <v>28</v>
      </c>
      <c r="Q1963" s="42">
        <f>IF(AG1963=FALSE,0,AG1963)</f>
        <v>0</v>
      </c>
      <c r="R1963" s="42" t="s">
        <v>28</v>
      </c>
      <c r="S1963" s="42">
        <f>IF(AH1963=FALSE,0,AH1963)</f>
        <v>0</v>
      </c>
      <c r="T1963" s="42" t="s">
        <v>28</v>
      </c>
      <c r="U1963" s="42">
        <f>IF(AI1963=FALSE,0,AI1963)</f>
        <v>0</v>
      </c>
      <c r="V1963" s="42">
        <f>IF(AJ1963=FALSE,0,AJ1963)</f>
        <v>0</v>
      </c>
      <c r="W1963" s="42">
        <f>IF(AK1963=FALSE,0,AK1963)</f>
        <v>0</v>
      </c>
      <c r="X1963" s="42" t="s">
        <v>28</v>
      </c>
      <c r="Y1963" s="42">
        <f>IF(AL1963=FALSE,0,AL1963)</f>
        <v>0</v>
      </c>
      <c r="Z1963" s="42" t="s">
        <v>28</v>
      </c>
    </row>
    <row r="1964" spans="1:41" s="2" customFormat="1" ht="30" customHeight="1">
      <c r="A1964" s="205"/>
      <c r="B1964" s="207" t="s">
        <v>392</v>
      </c>
      <c r="C1964" s="196">
        <v>19054.27</v>
      </c>
      <c r="D1964" s="171" t="s">
        <v>19</v>
      </c>
      <c r="E1964" s="38" t="s">
        <v>20</v>
      </c>
      <c r="F1964" s="39">
        <v>1720710.83</v>
      </c>
      <c r="G1964" s="39">
        <f t="shared" ref="G1964:Z1964" si="710">G601</f>
        <v>0</v>
      </c>
      <c r="H1964" s="39">
        <f t="shared" si="710"/>
        <v>0</v>
      </c>
      <c r="I1964" s="39">
        <f>F1964</f>
        <v>1720710.83</v>
      </c>
      <c r="J1964" s="39">
        <f t="shared" si="710"/>
        <v>0</v>
      </c>
      <c r="K1964" s="39">
        <f t="shared" si="710"/>
        <v>0</v>
      </c>
      <c r="L1964" s="39">
        <f t="shared" si="710"/>
        <v>0</v>
      </c>
      <c r="M1964" s="39">
        <f t="shared" si="710"/>
        <v>0</v>
      </c>
      <c r="N1964" s="39">
        <f t="shared" si="710"/>
        <v>0</v>
      </c>
      <c r="O1964" s="39">
        <f t="shared" si="710"/>
        <v>0</v>
      </c>
      <c r="P1964" s="39">
        <f t="shared" si="710"/>
        <v>0</v>
      </c>
      <c r="Q1964" s="39">
        <f t="shared" si="710"/>
        <v>0</v>
      </c>
      <c r="R1964" s="39">
        <f t="shared" si="710"/>
        <v>0</v>
      </c>
      <c r="S1964" s="39">
        <f t="shared" si="710"/>
        <v>0</v>
      </c>
      <c r="T1964" s="39">
        <f t="shared" si="710"/>
        <v>0</v>
      </c>
      <c r="U1964" s="39">
        <f t="shared" si="710"/>
        <v>0</v>
      </c>
      <c r="V1964" s="39">
        <f t="shared" si="710"/>
        <v>0</v>
      </c>
      <c r="W1964" s="39">
        <f t="shared" si="710"/>
        <v>0</v>
      </c>
      <c r="X1964" s="39">
        <f t="shared" si="710"/>
        <v>0</v>
      </c>
      <c r="Y1964" s="39">
        <f t="shared" si="710"/>
        <v>0</v>
      </c>
      <c r="Z1964" s="39">
        <f t="shared" si="710"/>
        <v>0</v>
      </c>
      <c r="AN1964" s="21">
        <f>L1964-M1964</f>
        <v>0</v>
      </c>
    </row>
    <row r="1965" spans="1:41" s="2" customFormat="1" ht="60" customHeight="1">
      <c r="A1965" s="206"/>
      <c r="B1965" s="208"/>
      <c r="C1965" s="197"/>
      <c r="D1965" s="171"/>
      <c r="E1965" s="38" t="s">
        <v>21</v>
      </c>
      <c r="F1965" s="39">
        <f t="shared" ref="F1965:Z1965" si="711">F602</f>
        <v>0</v>
      </c>
      <c r="G1965" s="39">
        <f t="shared" si="711"/>
        <v>0</v>
      </c>
      <c r="H1965" s="39">
        <f t="shared" si="711"/>
        <v>0</v>
      </c>
      <c r="I1965" s="39">
        <f t="shared" si="711"/>
        <v>0</v>
      </c>
      <c r="J1965" s="39">
        <f t="shared" si="711"/>
        <v>0</v>
      </c>
      <c r="K1965" s="39">
        <f t="shared" si="711"/>
        <v>0</v>
      </c>
      <c r="L1965" s="39">
        <f t="shared" si="711"/>
        <v>0</v>
      </c>
      <c r="M1965" s="39">
        <f t="shared" si="711"/>
        <v>0</v>
      </c>
      <c r="N1965" s="39">
        <f t="shared" si="711"/>
        <v>0</v>
      </c>
      <c r="O1965" s="39">
        <f t="shared" si="711"/>
        <v>0</v>
      </c>
      <c r="P1965" s="39">
        <f t="shared" si="711"/>
        <v>0</v>
      </c>
      <c r="Q1965" s="39">
        <f t="shared" si="711"/>
        <v>0</v>
      </c>
      <c r="R1965" s="39">
        <f t="shared" si="711"/>
        <v>0</v>
      </c>
      <c r="S1965" s="39">
        <f t="shared" si="711"/>
        <v>0</v>
      </c>
      <c r="T1965" s="39">
        <f t="shared" si="711"/>
        <v>0</v>
      </c>
      <c r="U1965" s="39">
        <f t="shared" si="711"/>
        <v>0</v>
      </c>
      <c r="V1965" s="39">
        <f t="shared" si="711"/>
        <v>0</v>
      </c>
      <c r="W1965" s="39">
        <f t="shared" si="711"/>
        <v>0</v>
      </c>
      <c r="X1965" s="39">
        <f t="shared" si="711"/>
        <v>0</v>
      </c>
      <c r="Y1965" s="39">
        <f t="shared" si="711"/>
        <v>0</v>
      </c>
      <c r="Z1965" s="39">
        <f t="shared" si="711"/>
        <v>0</v>
      </c>
    </row>
    <row r="1966" spans="1:41" s="2" customFormat="1" ht="105" customHeight="1">
      <c r="A1966" s="206"/>
      <c r="B1966" s="208"/>
      <c r="C1966" s="197"/>
      <c r="D1966" s="171" t="s">
        <v>22</v>
      </c>
      <c r="E1966" s="38" t="s">
        <v>23</v>
      </c>
      <c r="F1966" s="39">
        <f t="shared" ref="F1966:Z1966" si="712">F603</f>
        <v>0</v>
      </c>
      <c r="G1966" s="39">
        <f t="shared" si="712"/>
        <v>0</v>
      </c>
      <c r="H1966" s="39">
        <f t="shared" si="712"/>
        <v>0</v>
      </c>
      <c r="I1966" s="39">
        <f t="shared" si="712"/>
        <v>0</v>
      </c>
      <c r="J1966" s="39">
        <f t="shared" si="712"/>
        <v>0</v>
      </c>
      <c r="K1966" s="39">
        <f t="shared" si="712"/>
        <v>0</v>
      </c>
      <c r="L1966" s="39">
        <f t="shared" si="712"/>
        <v>0</v>
      </c>
      <c r="M1966" s="39">
        <f t="shared" si="712"/>
        <v>0</v>
      </c>
      <c r="N1966" s="39">
        <f t="shared" si="712"/>
        <v>0</v>
      </c>
      <c r="O1966" s="39">
        <f t="shared" si="712"/>
        <v>0</v>
      </c>
      <c r="P1966" s="39">
        <f t="shared" si="712"/>
        <v>0</v>
      </c>
      <c r="Q1966" s="39">
        <f t="shared" si="712"/>
        <v>0</v>
      </c>
      <c r="R1966" s="39">
        <f t="shared" si="712"/>
        <v>0</v>
      </c>
      <c r="S1966" s="39">
        <f t="shared" si="712"/>
        <v>0</v>
      </c>
      <c r="T1966" s="39">
        <f t="shared" si="712"/>
        <v>0</v>
      </c>
      <c r="U1966" s="39">
        <f t="shared" si="712"/>
        <v>0</v>
      </c>
      <c r="V1966" s="39">
        <f t="shared" si="712"/>
        <v>0</v>
      </c>
      <c r="W1966" s="39">
        <f t="shared" si="712"/>
        <v>0</v>
      </c>
      <c r="X1966" s="39">
        <f t="shared" si="712"/>
        <v>0</v>
      </c>
      <c r="Y1966" s="39">
        <f t="shared" si="712"/>
        <v>0</v>
      </c>
      <c r="Z1966" s="39">
        <f t="shared" si="712"/>
        <v>0</v>
      </c>
    </row>
    <row r="1967" spans="1:41" s="2" customFormat="1" ht="61.5" customHeight="1">
      <c r="A1967" s="206"/>
      <c r="B1967" s="208"/>
      <c r="C1967" s="197"/>
      <c r="D1967" s="171"/>
      <c r="E1967" s="38" t="s">
        <v>24</v>
      </c>
      <c r="F1967" s="39">
        <f t="shared" ref="F1967:Z1967" si="713">F604</f>
        <v>0</v>
      </c>
      <c r="G1967" s="39">
        <f t="shared" si="713"/>
        <v>0</v>
      </c>
      <c r="H1967" s="39">
        <f t="shared" si="713"/>
        <v>0</v>
      </c>
      <c r="I1967" s="39">
        <f t="shared" si="713"/>
        <v>0</v>
      </c>
      <c r="J1967" s="39">
        <f t="shared" si="713"/>
        <v>0</v>
      </c>
      <c r="K1967" s="39">
        <f t="shared" si="713"/>
        <v>0</v>
      </c>
      <c r="L1967" s="39">
        <f t="shared" si="713"/>
        <v>0</v>
      </c>
      <c r="M1967" s="39">
        <f t="shared" si="713"/>
        <v>0</v>
      </c>
      <c r="N1967" s="39">
        <f t="shared" si="713"/>
        <v>0</v>
      </c>
      <c r="O1967" s="39">
        <f t="shared" si="713"/>
        <v>0</v>
      </c>
      <c r="P1967" s="39">
        <f t="shared" si="713"/>
        <v>0</v>
      </c>
      <c r="Q1967" s="39">
        <f t="shared" si="713"/>
        <v>0</v>
      </c>
      <c r="R1967" s="39">
        <f t="shared" si="713"/>
        <v>0</v>
      </c>
      <c r="S1967" s="39">
        <f t="shared" si="713"/>
        <v>0</v>
      </c>
      <c r="T1967" s="39">
        <f t="shared" si="713"/>
        <v>0</v>
      </c>
      <c r="U1967" s="39">
        <f t="shared" si="713"/>
        <v>0</v>
      </c>
      <c r="V1967" s="39">
        <f t="shared" si="713"/>
        <v>0</v>
      </c>
      <c r="W1967" s="39">
        <f t="shared" si="713"/>
        <v>0</v>
      </c>
      <c r="X1967" s="39">
        <f t="shared" si="713"/>
        <v>0</v>
      </c>
      <c r="Y1967" s="39">
        <f t="shared" si="713"/>
        <v>0</v>
      </c>
      <c r="Z1967" s="39">
        <f t="shared" si="713"/>
        <v>0</v>
      </c>
    </row>
    <row r="1968" spans="1:41" s="2" customFormat="1" ht="75" customHeight="1">
      <c r="A1968" s="206"/>
      <c r="B1968" s="208"/>
      <c r="C1968" s="197"/>
      <c r="D1968" s="171"/>
      <c r="E1968" s="38" t="s">
        <v>25</v>
      </c>
      <c r="F1968" s="39">
        <f t="shared" ref="F1968:Z1968" si="714">F605</f>
        <v>0</v>
      </c>
      <c r="G1968" s="39">
        <f t="shared" si="714"/>
        <v>0</v>
      </c>
      <c r="H1968" s="39">
        <f t="shared" si="714"/>
        <v>0</v>
      </c>
      <c r="I1968" s="39">
        <f t="shared" si="714"/>
        <v>0</v>
      </c>
      <c r="J1968" s="39">
        <f t="shared" si="714"/>
        <v>0</v>
      </c>
      <c r="K1968" s="39">
        <f t="shared" si="714"/>
        <v>0</v>
      </c>
      <c r="L1968" s="39">
        <f t="shared" si="714"/>
        <v>0</v>
      </c>
      <c r="M1968" s="39">
        <f t="shared" si="714"/>
        <v>0</v>
      </c>
      <c r="N1968" s="39">
        <f t="shared" si="714"/>
        <v>0</v>
      </c>
      <c r="O1968" s="39">
        <f t="shared" si="714"/>
        <v>0</v>
      </c>
      <c r="P1968" s="39">
        <f t="shared" si="714"/>
        <v>0</v>
      </c>
      <c r="Q1968" s="39">
        <f t="shared" si="714"/>
        <v>0</v>
      </c>
      <c r="R1968" s="39">
        <f t="shared" si="714"/>
        <v>0</v>
      </c>
      <c r="S1968" s="39">
        <f t="shared" si="714"/>
        <v>0</v>
      </c>
      <c r="T1968" s="39">
        <f t="shared" si="714"/>
        <v>0</v>
      </c>
      <c r="U1968" s="39">
        <f t="shared" si="714"/>
        <v>0</v>
      </c>
      <c r="V1968" s="39">
        <f t="shared" si="714"/>
        <v>0</v>
      </c>
      <c r="W1968" s="39">
        <f t="shared" si="714"/>
        <v>0</v>
      </c>
      <c r="X1968" s="39">
        <f t="shared" si="714"/>
        <v>0</v>
      </c>
      <c r="Y1968" s="39">
        <f t="shared" si="714"/>
        <v>0</v>
      </c>
      <c r="Z1968" s="39">
        <f t="shared" si="714"/>
        <v>0</v>
      </c>
    </row>
    <row r="1969" spans="1:41" s="2" customFormat="1" ht="75" customHeight="1">
      <c r="A1969" s="206"/>
      <c r="B1969" s="208"/>
      <c r="C1969" s="197"/>
      <c r="D1969" s="171"/>
      <c r="E1969" s="38" t="s">
        <v>26</v>
      </c>
      <c r="F1969" s="39">
        <f t="shared" ref="F1969:Z1969" si="715">F606</f>
        <v>0</v>
      </c>
      <c r="G1969" s="39">
        <f t="shared" si="715"/>
        <v>0</v>
      </c>
      <c r="H1969" s="39">
        <f t="shared" si="715"/>
        <v>0</v>
      </c>
      <c r="I1969" s="39">
        <f t="shared" si="715"/>
        <v>0</v>
      </c>
      <c r="J1969" s="39">
        <f t="shared" si="715"/>
        <v>0</v>
      </c>
      <c r="K1969" s="39">
        <f t="shared" si="715"/>
        <v>0</v>
      </c>
      <c r="L1969" s="39">
        <f t="shared" si="715"/>
        <v>0</v>
      </c>
      <c r="M1969" s="39">
        <f t="shared" si="715"/>
        <v>0</v>
      </c>
      <c r="N1969" s="39">
        <f t="shared" si="715"/>
        <v>0</v>
      </c>
      <c r="O1969" s="39">
        <f t="shared" si="715"/>
        <v>0</v>
      </c>
      <c r="P1969" s="39">
        <f t="shared" si="715"/>
        <v>0</v>
      </c>
      <c r="Q1969" s="39">
        <f t="shared" si="715"/>
        <v>0</v>
      </c>
      <c r="R1969" s="39">
        <f t="shared" si="715"/>
        <v>0</v>
      </c>
      <c r="S1969" s="39">
        <f t="shared" si="715"/>
        <v>0</v>
      </c>
      <c r="T1969" s="39">
        <f t="shared" si="715"/>
        <v>0</v>
      </c>
      <c r="U1969" s="39">
        <f t="shared" si="715"/>
        <v>0</v>
      </c>
      <c r="V1969" s="39">
        <f t="shared" si="715"/>
        <v>0</v>
      </c>
      <c r="W1969" s="39">
        <f t="shared" si="715"/>
        <v>0</v>
      </c>
      <c r="X1969" s="39">
        <f t="shared" si="715"/>
        <v>0</v>
      </c>
      <c r="Y1969" s="39">
        <f t="shared" si="715"/>
        <v>0</v>
      </c>
      <c r="Z1969" s="39">
        <f t="shared" si="715"/>
        <v>0</v>
      </c>
    </row>
    <row r="1970" spans="1:41" s="2" customFormat="1" ht="48.75" customHeight="1">
      <c r="A1970" s="206"/>
      <c r="B1970" s="208"/>
      <c r="C1970" s="197"/>
      <c r="D1970" s="181" t="s">
        <v>27</v>
      </c>
      <c r="E1970" s="181"/>
      <c r="F1970" s="39">
        <f>F1964</f>
        <v>1720710.83</v>
      </c>
      <c r="G1970" s="39">
        <f t="shared" ref="G1970:I1970" si="716">G1964</f>
        <v>0</v>
      </c>
      <c r="H1970" s="39">
        <f t="shared" si="716"/>
        <v>0</v>
      </c>
      <c r="I1970" s="39">
        <f t="shared" si="716"/>
        <v>1720710.83</v>
      </c>
      <c r="J1970" s="39">
        <f t="shared" ref="J1970:Z1970" si="717">J607</f>
        <v>0</v>
      </c>
      <c r="K1970" s="39">
        <f t="shared" si="717"/>
        <v>0</v>
      </c>
      <c r="L1970" s="39">
        <f t="shared" si="717"/>
        <v>0</v>
      </c>
      <c r="M1970" s="39">
        <f t="shared" si="717"/>
        <v>0</v>
      </c>
      <c r="N1970" s="39">
        <f t="shared" si="717"/>
        <v>0</v>
      </c>
      <c r="O1970" s="39">
        <f t="shared" si="717"/>
        <v>0</v>
      </c>
      <c r="P1970" s="39">
        <f t="shared" si="717"/>
        <v>0</v>
      </c>
      <c r="Q1970" s="39">
        <f t="shared" si="717"/>
        <v>0</v>
      </c>
      <c r="R1970" s="39">
        <f t="shared" si="717"/>
        <v>0</v>
      </c>
      <c r="S1970" s="39">
        <f t="shared" si="717"/>
        <v>0</v>
      </c>
      <c r="T1970" s="39">
        <f t="shared" si="717"/>
        <v>0</v>
      </c>
      <c r="U1970" s="39">
        <f t="shared" si="717"/>
        <v>0</v>
      </c>
      <c r="V1970" s="39">
        <f t="shared" si="717"/>
        <v>0</v>
      </c>
      <c r="W1970" s="39">
        <f t="shared" si="717"/>
        <v>0</v>
      </c>
      <c r="X1970" s="39">
        <f t="shared" si="717"/>
        <v>0</v>
      </c>
      <c r="Y1970" s="39">
        <f t="shared" si="717"/>
        <v>0</v>
      </c>
      <c r="Z1970" s="39">
        <f t="shared" si="717"/>
        <v>0</v>
      </c>
      <c r="AO1970" s="22"/>
    </row>
    <row r="1971" spans="1:41" s="2" customFormat="1" ht="75" customHeight="1">
      <c r="A1971" s="206"/>
      <c r="B1971" s="208"/>
      <c r="C1971" s="197"/>
      <c r="D1971" s="172" t="s">
        <v>45</v>
      </c>
      <c r="E1971" s="128"/>
      <c r="F1971" s="41">
        <f>ROUND(F1970/C1964,2)</f>
        <v>90.31</v>
      </c>
      <c r="G1971" s="41">
        <f>ROUND(G1970/C1964,2)</f>
        <v>0</v>
      </c>
      <c r="H1971" s="41">
        <f>ROUND(H1970/C1964,2)</f>
        <v>0</v>
      </c>
      <c r="I1971" s="41">
        <f>ROUND(I1970/C1964,2)</f>
        <v>90.31</v>
      </c>
      <c r="J1971" s="41">
        <f>ROUND(J1970/C1964,2)</f>
        <v>0</v>
      </c>
      <c r="K1971" s="41">
        <f>ROUND(K1970/C1964,2)</f>
        <v>0</v>
      </c>
      <c r="L1971" s="41">
        <f>ROUND(L1970/C1964,2)</f>
        <v>0</v>
      </c>
      <c r="M1971" s="41">
        <f>ROUND(M1970/C1964,2)</f>
        <v>0</v>
      </c>
      <c r="N1971" s="41">
        <f>ROUND(N1970/C1964,2)</f>
        <v>0</v>
      </c>
      <c r="O1971" s="41">
        <f>ROUND(O1970/C1964,2)</f>
        <v>0</v>
      </c>
      <c r="P1971" s="41">
        <f>ROUND(P1970/C1964,2)</f>
        <v>0</v>
      </c>
      <c r="Q1971" s="41">
        <f>ROUND(Q1970/C1964,2)</f>
        <v>0</v>
      </c>
      <c r="R1971" s="41">
        <f>ROUND(R1970/C1964,2)</f>
        <v>0</v>
      </c>
      <c r="S1971" s="41">
        <f>ROUND(S1970/C1964,2)</f>
        <v>0</v>
      </c>
      <c r="T1971" s="41">
        <f>ROUND(T1970/C1964,2)</f>
        <v>0</v>
      </c>
      <c r="U1971" s="41">
        <f>ROUND(U1970/C1964,2)</f>
        <v>0</v>
      </c>
      <c r="V1971" s="41">
        <f>ROUND(V1970/C1964,2)</f>
        <v>0</v>
      </c>
      <c r="W1971" s="41">
        <f>ROUND(W1970/C1964,2)</f>
        <v>0</v>
      </c>
      <c r="X1971" s="41">
        <f>ROUND(X1970/C1964,2)</f>
        <v>0</v>
      </c>
      <c r="Y1971" s="41">
        <f>ROUND(Y1970/C1964,2)</f>
        <v>0</v>
      </c>
      <c r="Z1971" s="41">
        <f>ROUND(Z1970/C1964,2)</f>
        <v>0</v>
      </c>
    </row>
    <row r="1972" spans="1:41" s="2" customFormat="1" ht="75" customHeight="1">
      <c r="A1972" s="174"/>
      <c r="B1972" s="208"/>
      <c r="C1972" s="175"/>
      <c r="D1972" s="172" t="s">
        <v>46</v>
      </c>
      <c r="E1972" s="128"/>
      <c r="F1972" s="39" t="s">
        <v>28</v>
      </c>
      <c r="G1972" s="42">
        <f>IF(AC1972=FALSE,0,AC1972)</f>
        <v>0</v>
      </c>
      <c r="H1972" s="42" t="s">
        <v>28</v>
      </c>
      <c r="I1972" s="42">
        <v>1593.66</v>
      </c>
      <c r="J1972" s="42">
        <f>IF(AE1972=FALSE,0,AE1972)</f>
        <v>0</v>
      </c>
      <c r="K1972" s="42" t="s">
        <v>28</v>
      </c>
      <c r="L1972" s="42">
        <f>IF(AF1972=FALSE,0,AF1972)</f>
        <v>0</v>
      </c>
      <c r="M1972" s="42" t="s">
        <v>28</v>
      </c>
      <c r="N1972" s="42" t="s">
        <v>28</v>
      </c>
      <c r="O1972" s="42" t="s">
        <v>28</v>
      </c>
      <c r="P1972" s="42" t="s">
        <v>28</v>
      </c>
      <c r="Q1972" s="42">
        <f>IF(AG1972=FALSE,0,AG1972)</f>
        <v>0</v>
      </c>
      <c r="R1972" s="42" t="s">
        <v>28</v>
      </c>
      <c r="S1972" s="42">
        <f>IF(AH1972=FALSE,0,AH1972)</f>
        <v>0</v>
      </c>
      <c r="T1972" s="42" t="s">
        <v>28</v>
      </c>
      <c r="U1972" s="42">
        <f>IF(AI1972=FALSE,0,AI1972)</f>
        <v>0</v>
      </c>
      <c r="V1972" s="42">
        <f>IF(AJ1972=FALSE,0,AJ1972)</f>
        <v>0</v>
      </c>
      <c r="W1972" s="42">
        <f>IF(AK1972=FALSE,0,AK1972)</f>
        <v>0</v>
      </c>
      <c r="X1972" s="42" t="s">
        <v>28</v>
      </c>
      <c r="Y1972" s="42">
        <f>IF(AL1972=FALSE,0,AL1972)</f>
        <v>0</v>
      </c>
      <c r="Z1972" s="42" t="s">
        <v>28</v>
      </c>
    </row>
    <row r="1973" spans="1:41" ht="30" customHeight="1">
      <c r="A1973" s="130"/>
      <c r="B1973" s="200" t="s">
        <v>405</v>
      </c>
      <c r="C1973" s="201">
        <f>C32+C61+C90+C119+C157+C195+C224+C280+C309+C356+C385+C432+C506+C544+C648+C610+C794+C886+C942+C1601+C1666+C1740+C1778+C1870+C1908+C1946</f>
        <v>487051.56999999995</v>
      </c>
      <c r="D1973" s="171" t="s">
        <v>19</v>
      </c>
      <c r="E1973" s="38" t="s">
        <v>20</v>
      </c>
      <c r="F1973" s="59">
        <f>F1955+F1964</f>
        <v>307636911.75160003</v>
      </c>
      <c r="G1973" s="39">
        <f t="shared" ref="G1973:I1973" si="718">G1955+G1964</f>
        <v>219048275.16079992</v>
      </c>
      <c r="H1973" s="39">
        <f t="shared" si="718"/>
        <v>0</v>
      </c>
      <c r="I1973" s="39">
        <f t="shared" si="718"/>
        <v>1720710.83</v>
      </c>
      <c r="J1973" s="39">
        <f t="shared" ref="J1973:Z1973" si="719">J32+J61+J90+J119+J157+J195+J224+J280+J309+J356+J385+J432+J506+J544+J648+J610+J794+J886+J942+J1601+J1666+J1740+J1778+J1870+J1908+J1946</f>
        <v>20369500.359999999</v>
      </c>
      <c r="K1973" s="39">
        <f t="shared" si="719"/>
        <v>300000</v>
      </c>
      <c r="L1973" s="39">
        <f t="shared" si="719"/>
        <v>44997996.075599998</v>
      </c>
      <c r="M1973" s="39">
        <f t="shared" si="719"/>
        <v>44997996.075599998</v>
      </c>
      <c r="N1973" s="39">
        <f t="shared" si="719"/>
        <v>4176840</v>
      </c>
      <c r="O1973" s="39">
        <f t="shared" si="719"/>
        <v>0</v>
      </c>
      <c r="P1973" s="39">
        <f t="shared" si="719"/>
        <v>0</v>
      </c>
      <c r="Q1973" s="39">
        <f t="shared" si="719"/>
        <v>14855469.101200003</v>
      </c>
      <c r="R1973" s="39">
        <f t="shared" si="719"/>
        <v>2750000</v>
      </c>
      <c r="S1973" s="39">
        <f t="shared" si="719"/>
        <v>3173251.9899999998</v>
      </c>
      <c r="T1973" s="39">
        <f t="shared" si="719"/>
        <v>100000</v>
      </c>
      <c r="U1973" s="39">
        <f t="shared" si="719"/>
        <v>1542783.86</v>
      </c>
      <c r="V1973" s="39">
        <f t="shared" si="719"/>
        <v>1928924.38</v>
      </c>
      <c r="W1973" s="39">
        <f t="shared" si="719"/>
        <v>0</v>
      </c>
      <c r="X1973" s="39">
        <f t="shared" si="719"/>
        <v>0</v>
      </c>
      <c r="Y1973" s="39">
        <f t="shared" si="719"/>
        <v>0</v>
      </c>
      <c r="Z1973" s="39">
        <f t="shared" si="719"/>
        <v>0</v>
      </c>
      <c r="AN1973" s="6">
        <f>L1973-M1973</f>
        <v>0</v>
      </c>
    </row>
    <row r="1974" spans="1:41" ht="60" customHeight="1">
      <c r="A1974" s="130"/>
      <c r="B1974" s="200"/>
      <c r="C1974" s="201"/>
      <c r="D1974" s="171"/>
      <c r="E1974" s="38" t="s">
        <v>21</v>
      </c>
      <c r="F1974" s="59">
        <f>F1956+F1965</f>
        <v>1539000</v>
      </c>
      <c r="G1974" s="39">
        <f t="shared" ref="G1974:M1974" si="720">G1956+G1965</f>
        <v>0</v>
      </c>
      <c r="H1974" s="39">
        <f t="shared" si="720"/>
        <v>0</v>
      </c>
      <c r="I1974" s="39">
        <f t="shared" si="720"/>
        <v>1539000</v>
      </c>
      <c r="J1974" s="39">
        <f t="shared" si="720"/>
        <v>0</v>
      </c>
      <c r="K1974" s="39">
        <f t="shared" si="720"/>
        <v>0</v>
      </c>
      <c r="L1974" s="39">
        <f t="shared" si="720"/>
        <v>0</v>
      </c>
      <c r="M1974" s="39">
        <f t="shared" si="720"/>
        <v>0</v>
      </c>
      <c r="N1974" s="39">
        <f t="shared" ref="N1974:Z1974" si="721">N33+N62+N91+N120+N158+N196+N225+N281+N310+N357+N386+N433+N507+N545+N649+N611+N795+N887+N943+N1602+N1667+N1741+N1779+N1871+N1909+N1947</f>
        <v>0</v>
      </c>
      <c r="O1974" s="39">
        <f t="shared" si="721"/>
        <v>0</v>
      </c>
      <c r="P1974" s="39">
        <f t="shared" si="721"/>
        <v>0</v>
      </c>
      <c r="Q1974" s="39">
        <f t="shared" si="721"/>
        <v>0</v>
      </c>
      <c r="R1974" s="39">
        <f t="shared" si="721"/>
        <v>0</v>
      </c>
      <c r="S1974" s="39">
        <f t="shared" si="721"/>
        <v>0</v>
      </c>
      <c r="T1974" s="39">
        <f t="shared" si="721"/>
        <v>0</v>
      </c>
      <c r="U1974" s="39">
        <f t="shared" si="721"/>
        <v>0</v>
      </c>
      <c r="V1974" s="39">
        <f t="shared" si="721"/>
        <v>0</v>
      </c>
      <c r="W1974" s="39">
        <f t="shared" si="721"/>
        <v>0</v>
      </c>
      <c r="X1974" s="39">
        <f t="shared" si="721"/>
        <v>0</v>
      </c>
      <c r="Y1974" s="39">
        <f t="shared" si="721"/>
        <v>0</v>
      </c>
      <c r="Z1974" s="39">
        <f t="shared" si="721"/>
        <v>0</v>
      </c>
    </row>
    <row r="1975" spans="1:41" ht="105" customHeight="1">
      <c r="A1975" s="130"/>
      <c r="B1975" s="200"/>
      <c r="C1975" s="201"/>
      <c r="D1975" s="171" t="s">
        <v>22</v>
      </c>
      <c r="E1975" s="38" t="s">
        <v>23</v>
      </c>
      <c r="F1975" s="59">
        <f t="shared" ref="F1975:Z1975" si="722">F34+F63+F92+F121+F159+F197+F226+F282+F311+F358+F387+F434+F508+F546+F650+F612+F796+F888+F944+F1603+F1668+F1742+F1780+F1872+F1910+F1948</f>
        <v>21521389.689999998</v>
      </c>
      <c r="G1975" s="39">
        <f t="shared" si="722"/>
        <v>0</v>
      </c>
      <c r="H1975" s="39">
        <f t="shared" si="722"/>
        <v>0</v>
      </c>
      <c r="I1975" s="39">
        <f t="shared" si="722"/>
        <v>21521389.689999998</v>
      </c>
      <c r="J1975" s="39">
        <f t="shared" si="722"/>
        <v>0</v>
      </c>
      <c r="K1975" s="39">
        <f t="shared" si="722"/>
        <v>0</v>
      </c>
      <c r="L1975" s="39">
        <f t="shared" si="722"/>
        <v>0</v>
      </c>
      <c r="M1975" s="39">
        <f t="shared" si="722"/>
        <v>0</v>
      </c>
      <c r="N1975" s="39">
        <f t="shared" si="722"/>
        <v>0</v>
      </c>
      <c r="O1975" s="39">
        <f t="shared" si="722"/>
        <v>0</v>
      </c>
      <c r="P1975" s="39">
        <f t="shared" si="722"/>
        <v>0</v>
      </c>
      <c r="Q1975" s="39">
        <f t="shared" si="722"/>
        <v>0</v>
      </c>
      <c r="R1975" s="39">
        <f t="shared" si="722"/>
        <v>0</v>
      </c>
      <c r="S1975" s="39">
        <f t="shared" si="722"/>
        <v>0</v>
      </c>
      <c r="T1975" s="39">
        <f t="shared" si="722"/>
        <v>0</v>
      </c>
      <c r="U1975" s="39">
        <f t="shared" si="722"/>
        <v>0</v>
      </c>
      <c r="V1975" s="39">
        <f t="shared" si="722"/>
        <v>0</v>
      </c>
      <c r="W1975" s="39">
        <f t="shared" si="722"/>
        <v>0</v>
      </c>
      <c r="X1975" s="39">
        <f t="shared" si="722"/>
        <v>0</v>
      </c>
      <c r="Y1975" s="39">
        <f t="shared" si="722"/>
        <v>0</v>
      </c>
      <c r="Z1975" s="39">
        <f t="shared" si="722"/>
        <v>0</v>
      </c>
    </row>
    <row r="1976" spans="1:41" ht="61.5" customHeight="1">
      <c r="A1976" s="130"/>
      <c r="B1976" s="200"/>
      <c r="C1976" s="201"/>
      <c r="D1976" s="171"/>
      <c r="E1976" s="38" t="s">
        <v>24</v>
      </c>
      <c r="F1976" s="59">
        <f t="shared" ref="F1976:Z1976" si="723">F35+F64+F93+F122+F160+F198+F227+F283+F312+F359+F388+F435+F509+F547+F651+F613+F797+F889+F945+F1604+F1669+F1743+F1781+F1873+F1911+F1949</f>
        <v>130839610.31</v>
      </c>
      <c r="G1976" s="39">
        <f t="shared" si="723"/>
        <v>0</v>
      </c>
      <c r="H1976" s="39">
        <f t="shared" si="723"/>
        <v>0</v>
      </c>
      <c r="I1976" s="39">
        <f t="shared" si="723"/>
        <v>130839610.31</v>
      </c>
      <c r="J1976" s="39">
        <f t="shared" si="723"/>
        <v>0</v>
      </c>
      <c r="K1976" s="39">
        <f t="shared" si="723"/>
        <v>0</v>
      </c>
      <c r="L1976" s="39">
        <f t="shared" si="723"/>
        <v>0</v>
      </c>
      <c r="M1976" s="39">
        <f t="shared" si="723"/>
        <v>0</v>
      </c>
      <c r="N1976" s="39">
        <f t="shared" si="723"/>
        <v>0</v>
      </c>
      <c r="O1976" s="39">
        <f t="shared" si="723"/>
        <v>0</v>
      </c>
      <c r="P1976" s="39">
        <f t="shared" si="723"/>
        <v>0</v>
      </c>
      <c r="Q1976" s="39">
        <f t="shared" si="723"/>
        <v>0</v>
      </c>
      <c r="R1976" s="39">
        <f t="shared" si="723"/>
        <v>0</v>
      </c>
      <c r="S1976" s="39">
        <f t="shared" si="723"/>
        <v>0</v>
      </c>
      <c r="T1976" s="39">
        <f t="shared" si="723"/>
        <v>0</v>
      </c>
      <c r="U1976" s="39">
        <f t="shared" si="723"/>
        <v>0</v>
      </c>
      <c r="V1976" s="39">
        <f t="shared" si="723"/>
        <v>0</v>
      </c>
      <c r="W1976" s="39">
        <f t="shared" si="723"/>
        <v>0</v>
      </c>
      <c r="X1976" s="39">
        <f t="shared" si="723"/>
        <v>0</v>
      </c>
      <c r="Y1976" s="39">
        <f t="shared" si="723"/>
        <v>0</v>
      </c>
      <c r="Z1976" s="39">
        <f t="shared" si="723"/>
        <v>0</v>
      </c>
    </row>
    <row r="1977" spans="1:41" ht="75" customHeight="1">
      <c r="A1977" s="130"/>
      <c r="B1977" s="200"/>
      <c r="C1977" s="201"/>
      <c r="D1977" s="171"/>
      <c r="E1977" s="38" t="s">
        <v>25</v>
      </c>
      <c r="F1977" s="59">
        <f t="shared" ref="F1977:Z1977" si="724">F36+F65+F94+F123+F161+F199+F228+F284+F313+F360+F389+F436+F510+F548+F652+F614+F798+F890+F946+F1605+F1670+F1744+F1782+F1874+F1912+F1950</f>
        <v>0</v>
      </c>
      <c r="G1977" s="39">
        <f t="shared" si="724"/>
        <v>0</v>
      </c>
      <c r="H1977" s="39">
        <f t="shared" si="724"/>
        <v>0</v>
      </c>
      <c r="I1977" s="39">
        <f t="shared" si="724"/>
        <v>0</v>
      </c>
      <c r="J1977" s="39">
        <f t="shared" si="724"/>
        <v>0</v>
      </c>
      <c r="K1977" s="39">
        <f t="shared" si="724"/>
        <v>0</v>
      </c>
      <c r="L1977" s="39">
        <f t="shared" si="724"/>
        <v>0</v>
      </c>
      <c r="M1977" s="39">
        <f t="shared" si="724"/>
        <v>0</v>
      </c>
      <c r="N1977" s="39">
        <f t="shared" si="724"/>
        <v>0</v>
      </c>
      <c r="O1977" s="39">
        <f t="shared" si="724"/>
        <v>0</v>
      </c>
      <c r="P1977" s="39">
        <f t="shared" si="724"/>
        <v>0</v>
      </c>
      <c r="Q1977" s="39">
        <f t="shared" si="724"/>
        <v>0</v>
      </c>
      <c r="R1977" s="39">
        <f t="shared" si="724"/>
        <v>0</v>
      </c>
      <c r="S1977" s="39">
        <f t="shared" si="724"/>
        <v>0</v>
      </c>
      <c r="T1977" s="39">
        <f t="shared" si="724"/>
        <v>0</v>
      </c>
      <c r="U1977" s="39">
        <f t="shared" si="724"/>
        <v>0</v>
      </c>
      <c r="V1977" s="39">
        <f t="shared" si="724"/>
        <v>0</v>
      </c>
      <c r="W1977" s="39">
        <f t="shared" si="724"/>
        <v>0</v>
      </c>
      <c r="X1977" s="39">
        <f t="shared" si="724"/>
        <v>0</v>
      </c>
      <c r="Y1977" s="39">
        <f t="shared" si="724"/>
        <v>0</v>
      </c>
      <c r="Z1977" s="39">
        <f t="shared" si="724"/>
        <v>0</v>
      </c>
    </row>
    <row r="1978" spans="1:41" ht="75" customHeight="1">
      <c r="A1978" s="130"/>
      <c r="B1978" s="200"/>
      <c r="C1978" s="201"/>
      <c r="D1978" s="171"/>
      <c r="E1978" s="38" t="s">
        <v>26</v>
      </c>
      <c r="F1978" s="59">
        <f t="shared" ref="F1978:Z1978" si="725">F37+F66+F95+F124+F162+F200+F229+F285+F314+F361+F390+F437+F511+F549+F653+F615+F799+F891+F947+F1606+F1671+F1745+F1783+F1875+F1913+F1951</f>
        <v>0</v>
      </c>
      <c r="G1978" s="39">
        <f t="shared" si="725"/>
        <v>0</v>
      </c>
      <c r="H1978" s="39">
        <f t="shared" si="725"/>
        <v>0</v>
      </c>
      <c r="I1978" s="39">
        <f t="shared" si="725"/>
        <v>0</v>
      </c>
      <c r="J1978" s="39">
        <f t="shared" si="725"/>
        <v>0</v>
      </c>
      <c r="K1978" s="39">
        <f t="shared" si="725"/>
        <v>0</v>
      </c>
      <c r="L1978" s="39">
        <f t="shared" si="725"/>
        <v>0</v>
      </c>
      <c r="M1978" s="39">
        <f t="shared" si="725"/>
        <v>0</v>
      </c>
      <c r="N1978" s="39">
        <f t="shared" si="725"/>
        <v>0</v>
      </c>
      <c r="O1978" s="39">
        <f t="shared" si="725"/>
        <v>0</v>
      </c>
      <c r="P1978" s="39">
        <f t="shared" si="725"/>
        <v>0</v>
      </c>
      <c r="Q1978" s="39">
        <f t="shared" si="725"/>
        <v>0</v>
      </c>
      <c r="R1978" s="39">
        <f t="shared" si="725"/>
        <v>0</v>
      </c>
      <c r="S1978" s="39">
        <f t="shared" si="725"/>
        <v>0</v>
      </c>
      <c r="T1978" s="39">
        <f t="shared" si="725"/>
        <v>0</v>
      </c>
      <c r="U1978" s="39">
        <f t="shared" si="725"/>
        <v>0</v>
      </c>
      <c r="V1978" s="39">
        <f t="shared" si="725"/>
        <v>0</v>
      </c>
      <c r="W1978" s="39">
        <f t="shared" si="725"/>
        <v>0</v>
      </c>
      <c r="X1978" s="39">
        <f t="shared" si="725"/>
        <v>0</v>
      </c>
      <c r="Y1978" s="39">
        <f t="shared" si="725"/>
        <v>0</v>
      </c>
      <c r="Z1978" s="39">
        <f t="shared" si="725"/>
        <v>0</v>
      </c>
    </row>
    <row r="1979" spans="1:41" ht="75" customHeight="1">
      <c r="A1979" s="130"/>
      <c r="B1979" s="200"/>
      <c r="C1979" s="201"/>
      <c r="D1979" s="181" t="s">
        <v>27</v>
      </c>
      <c r="E1979" s="181"/>
      <c r="F1979" s="59">
        <f>F1970+F1961</f>
        <v>461536911.75160003</v>
      </c>
      <c r="G1979" s="39">
        <f t="shared" ref="G1979:O1979" si="726">G1970+G1961</f>
        <v>219048275.16079992</v>
      </c>
      <c r="H1979" s="39">
        <f t="shared" si="726"/>
        <v>0</v>
      </c>
      <c r="I1979" s="39">
        <f t="shared" si="726"/>
        <v>155620710.83000001</v>
      </c>
      <c r="J1979" s="39">
        <f>J1970+J1961-0.01</f>
        <v>20369500.349999998</v>
      </c>
      <c r="K1979" s="39">
        <f t="shared" si="726"/>
        <v>300000</v>
      </c>
      <c r="L1979" s="39">
        <f t="shared" si="726"/>
        <v>44997996.075599998</v>
      </c>
      <c r="M1979" s="39">
        <f t="shared" si="726"/>
        <v>44997996.075599998</v>
      </c>
      <c r="N1979" s="39">
        <f t="shared" si="726"/>
        <v>4176840</v>
      </c>
      <c r="O1979" s="39">
        <f t="shared" si="726"/>
        <v>0</v>
      </c>
      <c r="P1979" s="39">
        <f t="shared" ref="P1979:Z1979" si="727">P1952+P1914+P1876+P1784+P1746+P1672+P1607+P948+P892+P800+P654+P616+P550+P512+P438+P315+P286+P230+P201+P163+P125+P96+P67+P38</f>
        <v>0</v>
      </c>
      <c r="Q1979" s="39">
        <f t="shared" si="727"/>
        <v>14855469.101200003</v>
      </c>
      <c r="R1979" s="39">
        <f t="shared" si="727"/>
        <v>2750000</v>
      </c>
      <c r="S1979" s="39">
        <f t="shared" si="727"/>
        <v>3173251.9899999998</v>
      </c>
      <c r="T1979" s="39">
        <f t="shared" si="727"/>
        <v>100000</v>
      </c>
      <c r="U1979" s="39">
        <f t="shared" si="727"/>
        <v>1542783.86</v>
      </c>
      <c r="V1979" s="39">
        <f t="shared" si="727"/>
        <v>1928924.38</v>
      </c>
      <c r="W1979" s="39">
        <f t="shared" si="727"/>
        <v>0</v>
      </c>
      <c r="X1979" s="39">
        <f t="shared" si="727"/>
        <v>0</v>
      </c>
      <c r="Y1979" s="39">
        <f t="shared" si="727"/>
        <v>0</v>
      </c>
      <c r="Z1979" s="39">
        <f t="shared" si="727"/>
        <v>0</v>
      </c>
      <c r="AO1979" s="14"/>
    </row>
    <row r="1980" spans="1:41" ht="75" customHeight="1">
      <c r="A1980" s="130"/>
      <c r="B1980" s="200"/>
      <c r="C1980" s="201"/>
      <c r="D1980" s="172" t="s">
        <v>45</v>
      </c>
      <c r="E1980" s="128"/>
      <c r="F1980" s="41">
        <f>ROUND(F1979/C1973,2)</f>
        <v>947.61</v>
      </c>
      <c r="G1980" s="41">
        <f>ROUND(G1979/C1973,2)</f>
        <v>449.74</v>
      </c>
      <c r="H1980" s="41">
        <f>ROUND(H1979/C1973,2)</f>
        <v>0</v>
      </c>
      <c r="I1980" s="41">
        <f>ROUND(I1979/C1973,2)</f>
        <v>319.52</v>
      </c>
      <c r="J1980" s="41">
        <f>ROUND(J1979/C1973,2)</f>
        <v>41.82</v>
      </c>
      <c r="K1980" s="41">
        <f>ROUND(K1979/C1973,2)</f>
        <v>0.62</v>
      </c>
      <c r="L1980" s="41">
        <f>ROUND(L1979/C1973,2)</f>
        <v>92.39</v>
      </c>
      <c r="M1980" s="41">
        <f>ROUND(M1979/C1973,2)</f>
        <v>92.39</v>
      </c>
      <c r="N1980" s="41">
        <f>ROUND(N1979/C1973,2)</f>
        <v>8.58</v>
      </c>
      <c r="O1980" s="41">
        <f>ROUND(O1979/C1973,2)</f>
        <v>0</v>
      </c>
      <c r="P1980" s="41">
        <f>ROUND(P1979/C1973,2)</f>
        <v>0</v>
      </c>
      <c r="Q1980" s="41">
        <f>ROUND(Q1979/C1973,2)</f>
        <v>30.5</v>
      </c>
      <c r="R1980" s="41">
        <f>ROUND(R1979/C1973,2)</f>
        <v>5.65</v>
      </c>
      <c r="S1980" s="41">
        <f>ROUND(S1979/C1973,2)</f>
        <v>6.52</v>
      </c>
      <c r="T1980" s="41">
        <f>ROUND(T1979/C1973,2)</f>
        <v>0.21</v>
      </c>
      <c r="U1980" s="41">
        <f>ROUND(U1979/C1973,2)</f>
        <v>3.17</v>
      </c>
      <c r="V1980" s="41">
        <f>ROUND(V1979/C1973,2)</f>
        <v>3.96</v>
      </c>
      <c r="W1980" s="41">
        <f>ROUND(W1979/C1973,2)</f>
        <v>0</v>
      </c>
      <c r="X1980" s="41">
        <f>ROUND(X1979/C1973,2)</f>
        <v>0</v>
      </c>
      <c r="Y1980" s="41">
        <f>ROUND(Y1979/C1973,2)</f>
        <v>0</v>
      </c>
      <c r="Z1980" s="41">
        <f>ROUND(Z1979/C1973,2)</f>
        <v>0</v>
      </c>
    </row>
    <row r="1981" spans="1:41" ht="75" customHeight="1">
      <c r="A1981" s="130"/>
      <c r="B1981" s="200"/>
      <c r="C1981" s="201"/>
      <c r="D1981" s="172" t="s">
        <v>46</v>
      </c>
      <c r="E1981" s="128"/>
      <c r="F1981" s="39" t="s">
        <v>28</v>
      </c>
      <c r="G1981" s="42">
        <f>IF(AC1981=FALSE,0,AC1981)</f>
        <v>0</v>
      </c>
      <c r="H1981" s="42" t="s">
        <v>28</v>
      </c>
      <c r="I1981" s="42">
        <f>IF(AD1981=FALSE,0,AD1981)</f>
        <v>0</v>
      </c>
      <c r="J1981" s="42">
        <f>IF(AE1981=FALSE,0,AE1981)</f>
        <v>0</v>
      </c>
      <c r="K1981" s="42" t="s">
        <v>28</v>
      </c>
      <c r="L1981" s="42">
        <f>IF(AF1981=FALSE,0,AF1981)</f>
        <v>0</v>
      </c>
      <c r="M1981" s="42" t="s">
        <v>28</v>
      </c>
      <c r="N1981" s="42" t="s">
        <v>28</v>
      </c>
      <c r="O1981" s="42" t="s">
        <v>28</v>
      </c>
      <c r="P1981" s="42" t="s">
        <v>28</v>
      </c>
      <c r="Q1981" s="42">
        <f>IF(AG1981=FALSE,0,AG1981)</f>
        <v>0</v>
      </c>
      <c r="R1981" s="42" t="s">
        <v>28</v>
      </c>
      <c r="S1981" s="42">
        <f>IF(AH1981=FALSE,0,AH1981)</f>
        <v>0</v>
      </c>
      <c r="T1981" s="42" t="s">
        <v>28</v>
      </c>
      <c r="U1981" s="42">
        <f>IF(AI1981=FALSE,0,AI1981)</f>
        <v>0</v>
      </c>
      <c r="V1981" s="42">
        <f>IF(AJ1981=FALSE,0,AJ1981)</f>
        <v>0</v>
      </c>
      <c r="W1981" s="42">
        <f>IF(AK1981=FALSE,0,AK1981)</f>
        <v>0</v>
      </c>
      <c r="X1981" s="42" t="s">
        <v>28</v>
      </c>
      <c r="Y1981" s="42">
        <f>IF(AL1981=FALSE,0,AL1981)</f>
        <v>0</v>
      </c>
      <c r="Z1981" s="42" t="s">
        <v>28</v>
      </c>
    </row>
    <row r="1982" spans="1:41" ht="15"/>
    <row r="1983" spans="1:41" ht="15"/>
  </sheetData>
  <mergeCells count="1783">
    <mergeCell ref="A1964:A1972"/>
    <mergeCell ref="B1964:B1972"/>
    <mergeCell ref="C1964:C1972"/>
    <mergeCell ref="D1964:D1965"/>
    <mergeCell ref="D1966:D1969"/>
    <mergeCell ref="D1970:E1970"/>
    <mergeCell ref="D1971:E1971"/>
    <mergeCell ref="D1972:E1972"/>
    <mergeCell ref="A591:Z591"/>
    <mergeCell ref="A592:A600"/>
    <mergeCell ref="B592:B600"/>
    <mergeCell ref="C592:C600"/>
    <mergeCell ref="D592:D593"/>
    <mergeCell ref="D594:D597"/>
    <mergeCell ref="D598:E598"/>
    <mergeCell ref="D599:E599"/>
    <mergeCell ref="A1955:A1963"/>
    <mergeCell ref="B1955:B1963"/>
    <mergeCell ref="C1955:C1963"/>
    <mergeCell ref="D1955:D1956"/>
    <mergeCell ref="D1957:D1960"/>
    <mergeCell ref="D1961:E1961"/>
    <mergeCell ref="D1962:E1962"/>
    <mergeCell ref="D1963:E1963"/>
    <mergeCell ref="A601:A609"/>
    <mergeCell ref="B601:B609"/>
    <mergeCell ref="C601:C609"/>
    <mergeCell ref="D601:D602"/>
    <mergeCell ref="D603:D606"/>
    <mergeCell ref="D607:E607"/>
    <mergeCell ref="D608:E608"/>
    <mergeCell ref="D609:E609"/>
    <mergeCell ref="A1843:A1851"/>
    <mergeCell ref="B1843:B1851"/>
    <mergeCell ref="C1843:C1851"/>
    <mergeCell ref="D1843:D1844"/>
    <mergeCell ref="D1845:D1848"/>
    <mergeCell ref="D1849:E1849"/>
    <mergeCell ref="D1850:E1850"/>
    <mergeCell ref="D1851:E1851"/>
    <mergeCell ref="A1852:A1860"/>
    <mergeCell ref="B1852:B1860"/>
    <mergeCell ref="C1852:C1860"/>
    <mergeCell ref="D1852:D1853"/>
    <mergeCell ref="D1854:D1857"/>
    <mergeCell ref="D1858:E1858"/>
    <mergeCell ref="D1859:E1859"/>
    <mergeCell ref="D1860:E1860"/>
    <mergeCell ref="A1538:A1546"/>
    <mergeCell ref="B1538:B1546"/>
    <mergeCell ref="C1538:C1546"/>
    <mergeCell ref="D1538:D1539"/>
    <mergeCell ref="D1540:D1543"/>
    <mergeCell ref="D1544:E1544"/>
    <mergeCell ref="D1545:E1545"/>
    <mergeCell ref="D1546:E1546"/>
    <mergeCell ref="A1816:A1824"/>
    <mergeCell ref="B1816:B1824"/>
    <mergeCell ref="C1816:C1824"/>
    <mergeCell ref="D1816:D1817"/>
    <mergeCell ref="D1818:D1821"/>
    <mergeCell ref="D1822:E1822"/>
    <mergeCell ref="D1823:E1823"/>
    <mergeCell ref="D1824:E1824"/>
    <mergeCell ref="A1890:A1898"/>
    <mergeCell ref="B1890:B1898"/>
    <mergeCell ref="C1890:C1898"/>
    <mergeCell ref="D1890:D1891"/>
    <mergeCell ref="D1892:D1895"/>
    <mergeCell ref="D1896:E1896"/>
    <mergeCell ref="D1897:E1897"/>
    <mergeCell ref="D1898:E1898"/>
    <mergeCell ref="A1520:A1528"/>
    <mergeCell ref="B1520:B1528"/>
    <mergeCell ref="C1520:C1528"/>
    <mergeCell ref="D1520:D1521"/>
    <mergeCell ref="D1522:D1525"/>
    <mergeCell ref="D1526:E1526"/>
    <mergeCell ref="D1527:E1527"/>
    <mergeCell ref="D1528:E1528"/>
    <mergeCell ref="A1529:A1537"/>
    <mergeCell ref="B1529:B1537"/>
    <mergeCell ref="C1529:C1537"/>
    <mergeCell ref="D1529:D1530"/>
    <mergeCell ref="D1531:D1534"/>
    <mergeCell ref="D1535:E1535"/>
    <mergeCell ref="D1536:E1536"/>
    <mergeCell ref="D1537:E1537"/>
    <mergeCell ref="A1547:A1555"/>
    <mergeCell ref="B1547:B1555"/>
    <mergeCell ref="C1547:C1555"/>
    <mergeCell ref="D1547:D1548"/>
    <mergeCell ref="D1549:D1552"/>
    <mergeCell ref="D1553:E1553"/>
    <mergeCell ref="D1554:E1554"/>
    <mergeCell ref="D1555:E1555"/>
    <mergeCell ref="D1501:E1501"/>
    <mergeCell ref="A1502:A1510"/>
    <mergeCell ref="B1502:B1510"/>
    <mergeCell ref="C1502:C1510"/>
    <mergeCell ref="D1502:D1503"/>
    <mergeCell ref="D1504:D1507"/>
    <mergeCell ref="D1508:E1508"/>
    <mergeCell ref="D1509:E1509"/>
    <mergeCell ref="D1510:E1510"/>
    <mergeCell ref="A1511:A1519"/>
    <mergeCell ref="B1511:B1519"/>
    <mergeCell ref="C1511:C1519"/>
    <mergeCell ref="D1511:D1512"/>
    <mergeCell ref="D1513:D1516"/>
    <mergeCell ref="D1517:E1517"/>
    <mergeCell ref="D1518:E1518"/>
    <mergeCell ref="D1519:E1519"/>
    <mergeCell ref="A1493:A1501"/>
    <mergeCell ref="B1493:B1501"/>
    <mergeCell ref="C1493:C1501"/>
    <mergeCell ref="D1493:D1494"/>
    <mergeCell ref="D1495:D1498"/>
    <mergeCell ref="D1499:E1499"/>
    <mergeCell ref="D1500:E1500"/>
    <mergeCell ref="A1466:A1474"/>
    <mergeCell ref="B1466:B1474"/>
    <mergeCell ref="C1466:C1474"/>
    <mergeCell ref="D1466:D1467"/>
    <mergeCell ref="D1468:D1471"/>
    <mergeCell ref="D1472:E1472"/>
    <mergeCell ref="D1473:E1473"/>
    <mergeCell ref="D1474:E1474"/>
    <mergeCell ref="A1475:A1483"/>
    <mergeCell ref="B1475:B1483"/>
    <mergeCell ref="C1475:C1483"/>
    <mergeCell ref="D1475:D1476"/>
    <mergeCell ref="D1477:D1480"/>
    <mergeCell ref="D1481:E1481"/>
    <mergeCell ref="D1482:E1482"/>
    <mergeCell ref="D1483:E1483"/>
    <mergeCell ref="A1484:A1492"/>
    <mergeCell ref="B1484:B1492"/>
    <mergeCell ref="C1484:C1492"/>
    <mergeCell ref="D1484:D1485"/>
    <mergeCell ref="D1486:D1489"/>
    <mergeCell ref="D1490:E1490"/>
    <mergeCell ref="D1491:E1491"/>
    <mergeCell ref="D1492:E1492"/>
    <mergeCell ref="A1439:A1447"/>
    <mergeCell ref="B1439:B1447"/>
    <mergeCell ref="C1439:C1447"/>
    <mergeCell ref="D1439:D1440"/>
    <mergeCell ref="D1441:D1444"/>
    <mergeCell ref="D1445:E1445"/>
    <mergeCell ref="D1446:E1446"/>
    <mergeCell ref="D1447:E1447"/>
    <mergeCell ref="A1448:A1456"/>
    <mergeCell ref="B1448:B1456"/>
    <mergeCell ref="C1448:C1456"/>
    <mergeCell ref="D1448:D1449"/>
    <mergeCell ref="D1450:D1453"/>
    <mergeCell ref="D1454:E1454"/>
    <mergeCell ref="D1455:E1455"/>
    <mergeCell ref="D1456:E1456"/>
    <mergeCell ref="A1457:A1465"/>
    <mergeCell ref="B1457:B1465"/>
    <mergeCell ref="C1457:C1465"/>
    <mergeCell ref="D1457:D1458"/>
    <mergeCell ref="D1459:D1462"/>
    <mergeCell ref="D1463:E1463"/>
    <mergeCell ref="D1464:E1464"/>
    <mergeCell ref="D1465:E1465"/>
    <mergeCell ref="A1412:A1420"/>
    <mergeCell ref="B1412:B1420"/>
    <mergeCell ref="C1412:C1420"/>
    <mergeCell ref="D1412:D1413"/>
    <mergeCell ref="D1414:D1417"/>
    <mergeCell ref="D1418:E1418"/>
    <mergeCell ref="D1419:E1419"/>
    <mergeCell ref="D1420:E1420"/>
    <mergeCell ref="A1421:A1429"/>
    <mergeCell ref="B1421:B1429"/>
    <mergeCell ref="C1421:C1429"/>
    <mergeCell ref="D1421:D1422"/>
    <mergeCell ref="D1423:D1426"/>
    <mergeCell ref="D1427:E1427"/>
    <mergeCell ref="D1428:E1428"/>
    <mergeCell ref="D1429:E1429"/>
    <mergeCell ref="A1430:A1438"/>
    <mergeCell ref="B1430:B1438"/>
    <mergeCell ref="C1430:C1438"/>
    <mergeCell ref="D1430:D1431"/>
    <mergeCell ref="D1432:D1435"/>
    <mergeCell ref="D1436:E1436"/>
    <mergeCell ref="D1437:E1437"/>
    <mergeCell ref="D1438:E1438"/>
    <mergeCell ref="A1394:A1402"/>
    <mergeCell ref="B1394:B1402"/>
    <mergeCell ref="C1394:C1402"/>
    <mergeCell ref="D1394:D1395"/>
    <mergeCell ref="D1396:D1399"/>
    <mergeCell ref="D1400:E1400"/>
    <mergeCell ref="D1401:E1401"/>
    <mergeCell ref="D1402:E1402"/>
    <mergeCell ref="A1403:A1411"/>
    <mergeCell ref="B1403:B1411"/>
    <mergeCell ref="C1403:C1411"/>
    <mergeCell ref="D1403:D1404"/>
    <mergeCell ref="D1405:D1408"/>
    <mergeCell ref="D1409:E1409"/>
    <mergeCell ref="D1410:E1410"/>
    <mergeCell ref="D1411:E1411"/>
    <mergeCell ref="A776:A784"/>
    <mergeCell ref="B776:B784"/>
    <mergeCell ref="C776:C784"/>
    <mergeCell ref="D776:D777"/>
    <mergeCell ref="D778:D781"/>
    <mergeCell ref="D782:E782"/>
    <mergeCell ref="D783:E783"/>
    <mergeCell ref="D784:E784"/>
    <mergeCell ref="A1367:A1375"/>
    <mergeCell ref="B1367:B1375"/>
    <mergeCell ref="C1367:C1375"/>
    <mergeCell ref="D1367:D1368"/>
    <mergeCell ref="D1369:D1372"/>
    <mergeCell ref="D1373:E1373"/>
    <mergeCell ref="D1374:E1374"/>
    <mergeCell ref="D1375:E1375"/>
    <mergeCell ref="A1376:A1384"/>
    <mergeCell ref="B1376:B1384"/>
    <mergeCell ref="C1376:C1384"/>
    <mergeCell ref="D1376:D1377"/>
    <mergeCell ref="D1378:D1381"/>
    <mergeCell ref="D1382:E1382"/>
    <mergeCell ref="D1383:E1383"/>
    <mergeCell ref="D1384:E1384"/>
    <mergeCell ref="D579:E579"/>
    <mergeCell ref="D580:E580"/>
    <mergeCell ref="D581:E581"/>
    <mergeCell ref="A758:A766"/>
    <mergeCell ref="B758:B766"/>
    <mergeCell ref="C758:C766"/>
    <mergeCell ref="D758:D759"/>
    <mergeCell ref="D760:D763"/>
    <mergeCell ref="D764:E764"/>
    <mergeCell ref="D765:E765"/>
    <mergeCell ref="D766:E766"/>
    <mergeCell ref="A767:A775"/>
    <mergeCell ref="B767:B775"/>
    <mergeCell ref="C767:C775"/>
    <mergeCell ref="D767:D768"/>
    <mergeCell ref="D769:D772"/>
    <mergeCell ref="D773:E773"/>
    <mergeCell ref="D774:E774"/>
    <mergeCell ref="D775:E775"/>
    <mergeCell ref="A1358:A1366"/>
    <mergeCell ref="B1358:B1366"/>
    <mergeCell ref="C1358:C1366"/>
    <mergeCell ref="D1358:D1359"/>
    <mergeCell ref="D1360:D1363"/>
    <mergeCell ref="A1973:A1981"/>
    <mergeCell ref="B1973:B1981"/>
    <mergeCell ref="C1973:C1981"/>
    <mergeCell ref="D1973:D1974"/>
    <mergeCell ref="D1975:D1978"/>
    <mergeCell ref="D1979:E1979"/>
    <mergeCell ref="A1928:A1936"/>
    <mergeCell ref="B1928:B1936"/>
    <mergeCell ref="C1928:C1936"/>
    <mergeCell ref="D1928:D1929"/>
    <mergeCell ref="D1930:D1933"/>
    <mergeCell ref="D1934:E1934"/>
    <mergeCell ref="D1935:E1935"/>
    <mergeCell ref="D1936:E1936"/>
    <mergeCell ref="A1937:A1945"/>
    <mergeCell ref="B1937:B1945"/>
    <mergeCell ref="A488:A496"/>
    <mergeCell ref="B488:B496"/>
    <mergeCell ref="C488:C496"/>
    <mergeCell ref="D488:D489"/>
    <mergeCell ref="D490:D493"/>
    <mergeCell ref="D494:E494"/>
    <mergeCell ref="D495:E495"/>
    <mergeCell ref="D496:E496"/>
    <mergeCell ref="A564:A572"/>
    <mergeCell ref="B564:B572"/>
    <mergeCell ref="C564:C572"/>
    <mergeCell ref="D564:D565"/>
    <mergeCell ref="D566:D569"/>
    <mergeCell ref="D570:E570"/>
    <mergeCell ref="D571:E571"/>
    <mergeCell ref="D572:E572"/>
    <mergeCell ref="C1937:C1945"/>
    <mergeCell ref="D1937:D1938"/>
    <mergeCell ref="D1939:D1942"/>
    <mergeCell ref="D1943:E1943"/>
    <mergeCell ref="D1944:E1944"/>
    <mergeCell ref="D1945:E1945"/>
    <mergeCell ref="A1946:A1954"/>
    <mergeCell ref="B1946:B1954"/>
    <mergeCell ref="C1946:C1954"/>
    <mergeCell ref="D1946:D1947"/>
    <mergeCell ref="D1948:D1951"/>
    <mergeCell ref="D1952:E1952"/>
    <mergeCell ref="D1953:E1953"/>
    <mergeCell ref="D1954:E1954"/>
    <mergeCell ref="D1980:E1980"/>
    <mergeCell ref="D1981:E1981"/>
    <mergeCell ref="A1899:A1907"/>
    <mergeCell ref="B1899:B1907"/>
    <mergeCell ref="C1899:C1907"/>
    <mergeCell ref="D1899:D1900"/>
    <mergeCell ref="D1901:D1904"/>
    <mergeCell ref="D1905:E1905"/>
    <mergeCell ref="D1906:E1906"/>
    <mergeCell ref="D1907:E1907"/>
    <mergeCell ref="A1908:A1916"/>
    <mergeCell ref="B1908:B1916"/>
    <mergeCell ref="C1908:C1916"/>
    <mergeCell ref="D1908:D1909"/>
    <mergeCell ref="D1910:D1913"/>
    <mergeCell ref="D1914:E1914"/>
    <mergeCell ref="D1915:E1915"/>
    <mergeCell ref="D1916:E1916"/>
    <mergeCell ref="A1919:A1927"/>
    <mergeCell ref="B1919:B1927"/>
    <mergeCell ref="C1919:C1927"/>
    <mergeCell ref="D1919:D1920"/>
    <mergeCell ref="D1921:D1924"/>
    <mergeCell ref="D1925:E1925"/>
    <mergeCell ref="D1926:E1926"/>
    <mergeCell ref="D1927:E1927"/>
    <mergeCell ref="A1861:A1869"/>
    <mergeCell ref="B1861:B1869"/>
    <mergeCell ref="C1861:C1869"/>
    <mergeCell ref="D1861:D1862"/>
    <mergeCell ref="D1863:D1866"/>
    <mergeCell ref="D1867:E1867"/>
    <mergeCell ref="D1868:E1868"/>
    <mergeCell ref="D1869:E1869"/>
    <mergeCell ref="A1870:A1878"/>
    <mergeCell ref="B1870:B1878"/>
    <mergeCell ref="C1870:C1878"/>
    <mergeCell ref="D1870:D1871"/>
    <mergeCell ref="D1872:D1875"/>
    <mergeCell ref="D1876:E1876"/>
    <mergeCell ref="D1877:E1877"/>
    <mergeCell ref="D1878:E1878"/>
    <mergeCell ref="A1881:A1889"/>
    <mergeCell ref="B1881:B1889"/>
    <mergeCell ref="C1881:C1889"/>
    <mergeCell ref="D1881:D1882"/>
    <mergeCell ref="D1883:D1886"/>
    <mergeCell ref="D1887:E1887"/>
    <mergeCell ref="D1888:E1888"/>
    <mergeCell ref="D1889:E1889"/>
    <mergeCell ref="A1825:A1833"/>
    <mergeCell ref="B1825:B1833"/>
    <mergeCell ref="C1825:C1833"/>
    <mergeCell ref="D1825:D1826"/>
    <mergeCell ref="D1827:D1830"/>
    <mergeCell ref="D1831:E1831"/>
    <mergeCell ref="D1832:E1832"/>
    <mergeCell ref="D1833:E1833"/>
    <mergeCell ref="A1834:A1842"/>
    <mergeCell ref="B1834:B1842"/>
    <mergeCell ref="C1834:C1842"/>
    <mergeCell ref="D1834:D1835"/>
    <mergeCell ref="D1836:D1839"/>
    <mergeCell ref="D1840:E1840"/>
    <mergeCell ref="D1841:E1841"/>
    <mergeCell ref="D1842:E1842"/>
    <mergeCell ref="A1789:A1797"/>
    <mergeCell ref="B1789:B1797"/>
    <mergeCell ref="C1789:C1797"/>
    <mergeCell ref="D1789:D1790"/>
    <mergeCell ref="D1791:D1794"/>
    <mergeCell ref="D1795:E1795"/>
    <mergeCell ref="D1796:E1796"/>
    <mergeCell ref="D1797:E1797"/>
    <mergeCell ref="A1798:A1806"/>
    <mergeCell ref="B1798:B1806"/>
    <mergeCell ref="C1798:C1806"/>
    <mergeCell ref="D1798:D1799"/>
    <mergeCell ref="D1800:D1803"/>
    <mergeCell ref="D1804:E1804"/>
    <mergeCell ref="D1805:E1805"/>
    <mergeCell ref="D1806:E1806"/>
    <mergeCell ref="A1807:A1815"/>
    <mergeCell ref="B1807:B1815"/>
    <mergeCell ref="C1807:C1815"/>
    <mergeCell ref="D1807:D1808"/>
    <mergeCell ref="D1809:D1812"/>
    <mergeCell ref="D1813:E1813"/>
    <mergeCell ref="D1814:E1814"/>
    <mergeCell ref="D1815:E1815"/>
    <mergeCell ref="A1751:A1759"/>
    <mergeCell ref="B1751:B1759"/>
    <mergeCell ref="C1751:C1759"/>
    <mergeCell ref="D1751:D1752"/>
    <mergeCell ref="D1753:D1756"/>
    <mergeCell ref="D1757:E1757"/>
    <mergeCell ref="D1758:E1758"/>
    <mergeCell ref="D1759:E1759"/>
    <mergeCell ref="A1769:A1777"/>
    <mergeCell ref="B1769:B1777"/>
    <mergeCell ref="C1769:C1777"/>
    <mergeCell ref="D1769:D1770"/>
    <mergeCell ref="D1771:D1774"/>
    <mergeCell ref="D1775:E1775"/>
    <mergeCell ref="D1776:E1776"/>
    <mergeCell ref="D1777:E1777"/>
    <mergeCell ref="A1778:A1786"/>
    <mergeCell ref="B1778:B1786"/>
    <mergeCell ref="C1778:C1786"/>
    <mergeCell ref="D1778:D1779"/>
    <mergeCell ref="D1780:D1783"/>
    <mergeCell ref="D1784:E1784"/>
    <mergeCell ref="D1785:E1785"/>
    <mergeCell ref="D1786:E1786"/>
    <mergeCell ref="A1760:A1768"/>
    <mergeCell ref="B1760:B1768"/>
    <mergeCell ref="C1760:C1768"/>
    <mergeCell ref="D1760:D1761"/>
    <mergeCell ref="D1762:D1765"/>
    <mergeCell ref="D1766:E1766"/>
    <mergeCell ref="D1767:E1767"/>
    <mergeCell ref="D1768:E1768"/>
    <mergeCell ref="A1722:A1730"/>
    <mergeCell ref="B1722:B1730"/>
    <mergeCell ref="C1722:C1730"/>
    <mergeCell ref="D1722:D1723"/>
    <mergeCell ref="D1724:D1727"/>
    <mergeCell ref="D1728:E1728"/>
    <mergeCell ref="D1729:E1729"/>
    <mergeCell ref="D1730:E1730"/>
    <mergeCell ref="A1731:A1739"/>
    <mergeCell ref="B1731:B1739"/>
    <mergeCell ref="C1731:C1739"/>
    <mergeCell ref="D1731:D1732"/>
    <mergeCell ref="D1733:D1736"/>
    <mergeCell ref="D1737:E1737"/>
    <mergeCell ref="D1738:E1738"/>
    <mergeCell ref="D1739:E1739"/>
    <mergeCell ref="A1740:A1748"/>
    <mergeCell ref="B1740:B1748"/>
    <mergeCell ref="C1740:C1748"/>
    <mergeCell ref="D1740:D1741"/>
    <mergeCell ref="D1742:D1745"/>
    <mergeCell ref="D1746:E1746"/>
    <mergeCell ref="D1747:E1747"/>
    <mergeCell ref="D1748:E1748"/>
    <mergeCell ref="A1695:A1703"/>
    <mergeCell ref="B1695:B1703"/>
    <mergeCell ref="C1695:C1703"/>
    <mergeCell ref="D1695:D1696"/>
    <mergeCell ref="D1697:D1700"/>
    <mergeCell ref="D1701:E1701"/>
    <mergeCell ref="D1702:E1702"/>
    <mergeCell ref="D1703:E1703"/>
    <mergeCell ref="A1704:A1712"/>
    <mergeCell ref="B1704:B1712"/>
    <mergeCell ref="C1704:C1712"/>
    <mergeCell ref="D1704:D1705"/>
    <mergeCell ref="D1706:D1709"/>
    <mergeCell ref="D1710:E1710"/>
    <mergeCell ref="D1711:E1711"/>
    <mergeCell ref="D1712:E1712"/>
    <mergeCell ref="A1713:A1721"/>
    <mergeCell ref="B1713:B1721"/>
    <mergeCell ref="C1713:C1721"/>
    <mergeCell ref="D1713:D1714"/>
    <mergeCell ref="D1715:D1718"/>
    <mergeCell ref="D1719:E1719"/>
    <mergeCell ref="D1720:E1720"/>
    <mergeCell ref="D1721:E1721"/>
    <mergeCell ref="A1666:A1674"/>
    <mergeCell ref="B1666:B1674"/>
    <mergeCell ref="C1666:C1674"/>
    <mergeCell ref="D1666:D1667"/>
    <mergeCell ref="D1668:D1671"/>
    <mergeCell ref="D1672:E1672"/>
    <mergeCell ref="D1673:E1673"/>
    <mergeCell ref="D1674:E1674"/>
    <mergeCell ref="A1677:A1685"/>
    <mergeCell ref="B1677:B1685"/>
    <mergeCell ref="C1677:C1685"/>
    <mergeCell ref="D1677:D1678"/>
    <mergeCell ref="D1679:D1682"/>
    <mergeCell ref="D1683:E1683"/>
    <mergeCell ref="D1684:E1684"/>
    <mergeCell ref="D1685:E1685"/>
    <mergeCell ref="A1686:A1694"/>
    <mergeCell ref="B1686:B1694"/>
    <mergeCell ref="C1686:C1694"/>
    <mergeCell ref="D1686:D1687"/>
    <mergeCell ref="D1688:D1691"/>
    <mergeCell ref="D1692:E1692"/>
    <mergeCell ref="D1693:E1693"/>
    <mergeCell ref="D1694:E1694"/>
    <mergeCell ref="A1639:A1647"/>
    <mergeCell ref="B1639:B1647"/>
    <mergeCell ref="C1639:C1647"/>
    <mergeCell ref="D1639:D1640"/>
    <mergeCell ref="D1641:D1644"/>
    <mergeCell ref="D1645:E1645"/>
    <mergeCell ref="D1646:E1646"/>
    <mergeCell ref="D1647:E1647"/>
    <mergeCell ref="A1648:A1656"/>
    <mergeCell ref="B1648:B1656"/>
    <mergeCell ref="C1648:C1656"/>
    <mergeCell ref="D1648:D1649"/>
    <mergeCell ref="D1650:D1653"/>
    <mergeCell ref="D1654:E1654"/>
    <mergeCell ref="D1655:E1655"/>
    <mergeCell ref="D1656:E1656"/>
    <mergeCell ref="A1657:A1665"/>
    <mergeCell ref="B1657:B1665"/>
    <mergeCell ref="C1657:C1665"/>
    <mergeCell ref="D1657:D1658"/>
    <mergeCell ref="D1659:D1662"/>
    <mergeCell ref="D1663:E1663"/>
    <mergeCell ref="D1664:E1664"/>
    <mergeCell ref="D1665:E1665"/>
    <mergeCell ref="A1612:A1620"/>
    <mergeCell ref="B1612:B1620"/>
    <mergeCell ref="C1612:C1620"/>
    <mergeCell ref="D1612:D1613"/>
    <mergeCell ref="D1614:D1617"/>
    <mergeCell ref="D1618:E1618"/>
    <mergeCell ref="D1619:E1619"/>
    <mergeCell ref="D1620:E1620"/>
    <mergeCell ref="A1621:A1629"/>
    <mergeCell ref="B1621:B1629"/>
    <mergeCell ref="C1621:C1629"/>
    <mergeCell ref="D1621:D1622"/>
    <mergeCell ref="D1623:D1626"/>
    <mergeCell ref="D1627:E1627"/>
    <mergeCell ref="D1628:E1628"/>
    <mergeCell ref="D1629:E1629"/>
    <mergeCell ref="A1630:A1638"/>
    <mergeCell ref="B1630:B1638"/>
    <mergeCell ref="C1630:C1638"/>
    <mergeCell ref="D1630:D1631"/>
    <mergeCell ref="D1632:D1635"/>
    <mergeCell ref="D1636:E1636"/>
    <mergeCell ref="D1637:E1637"/>
    <mergeCell ref="D1638:E1638"/>
    <mergeCell ref="D1364:E1364"/>
    <mergeCell ref="D1365:E1365"/>
    <mergeCell ref="D1366:E1366"/>
    <mergeCell ref="A1574:A1582"/>
    <mergeCell ref="B1574:B1582"/>
    <mergeCell ref="C1574:C1582"/>
    <mergeCell ref="D1574:D1575"/>
    <mergeCell ref="D1576:D1579"/>
    <mergeCell ref="D1580:E1580"/>
    <mergeCell ref="D1581:E1581"/>
    <mergeCell ref="D1582:E1582"/>
    <mergeCell ref="A1601:A1609"/>
    <mergeCell ref="B1601:B1609"/>
    <mergeCell ref="C1601:C1609"/>
    <mergeCell ref="D1601:D1602"/>
    <mergeCell ref="D1603:D1606"/>
    <mergeCell ref="D1607:E1607"/>
    <mergeCell ref="D1608:E1608"/>
    <mergeCell ref="D1609:E1609"/>
    <mergeCell ref="A1385:A1393"/>
    <mergeCell ref="B1385:B1393"/>
    <mergeCell ref="C1385:C1393"/>
    <mergeCell ref="D1385:D1386"/>
    <mergeCell ref="D1387:D1390"/>
    <mergeCell ref="D1391:E1391"/>
    <mergeCell ref="D1392:E1392"/>
    <mergeCell ref="D1393:E1393"/>
    <mergeCell ref="C1565:C1573"/>
    <mergeCell ref="D1565:D1566"/>
    <mergeCell ref="D1567:D1570"/>
    <mergeCell ref="D1571:E1571"/>
    <mergeCell ref="D1572:E1572"/>
    <mergeCell ref="A1331:A1339"/>
    <mergeCell ref="B1331:B1339"/>
    <mergeCell ref="C1331:C1339"/>
    <mergeCell ref="D1331:D1332"/>
    <mergeCell ref="D1333:D1336"/>
    <mergeCell ref="D1337:E1337"/>
    <mergeCell ref="D1338:E1338"/>
    <mergeCell ref="D1339:E1339"/>
    <mergeCell ref="A1340:A1348"/>
    <mergeCell ref="B1340:B1348"/>
    <mergeCell ref="C1340:C1348"/>
    <mergeCell ref="D1340:D1341"/>
    <mergeCell ref="D1342:D1345"/>
    <mergeCell ref="D1346:E1346"/>
    <mergeCell ref="D1347:E1347"/>
    <mergeCell ref="D1348:E1348"/>
    <mergeCell ref="A1349:A1357"/>
    <mergeCell ref="B1349:B1357"/>
    <mergeCell ref="C1349:C1357"/>
    <mergeCell ref="D1349:D1350"/>
    <mergeCell ref="D1351:D1354"/>
    <mergeCell ref="D1355:E1355"/>
    <mergeCell ref="D1356:E1356"/>
    <mergeCell ref="D1357:E1357"/>
    <mergeCell ref="A1304:A1312"/>
    <mergeCell ref="B1304:B1312"/>
    <mergeCell ref="C1304:C1312"/>
    <mergeCell ref="D1304:D1305"/>
    <mergeCell ref="D1306:D1309"/>
    <mergeCell ref="D1310:E1310"/>
    <mergeCell ref="D1311:E1311"/>
    <mergeCell ref="D1312:E1312"/>
    <mergeCell ref="A1313:A1321"/>
    <mergeCell ref="B1313:B1321"/>
    <mergeCell ref="C1313:C1321"/>
    <mergeCell ref="D1313:D1314"/>
    <mergeCell ref="D1315:D1318"/>
    <mergeCell ref="D1319:E1319"/>
    <mergeCell ref="D1320:E1320"/>
    <mergeCell ref="D1321:E1321"/>
    <mergeCell ref="A1322:A1330"/>
    <mergeCell ref="B1322:B1330"/>
    <mergeCell ref="C1322:C1330"/>
    <mergeCell ref="D1322:D1323"/>
    <mergeCell ref="D1324:D1327"/>
    <mergeCell ref="D1328:E1328"/>
    <mergeCell ref="D1329:E1329"/>
    <mergeCell ref="D1330:E1330"/>
    <mergeCell ref="A1277:A1285"/>
    <mergeCell ref="B1277:B1285"/>
    <mergeCell ref="C1277:C1285"/>
    <mergeCell ref="D1277:D1278"/>
    <mergeCell ref="D1279:D1282"/>
    <mergeCell ref="D1283:E1283"/>
    <mergeCell ref="D1284:E1284"/>
    <mergeCell ref="D1285:E1285"/>
    <mergeCell ref="A1286:A1294"/>
    <mergeCell ref="B1286:B1294"/>
    <mergeCell ref="C1286:C1294"/>
    <mergeCell ref="D1286:D1287"/>
    <mergeCell ref="D1288:D1291"/>
    <mergeCell ref="D1292:E1292"/>
    <mergeCell ref="D1293:E1293"/>
    <mergeCell ref="D1294:E1294"/>
    <mergeCell ref="A1295:A1303"/>
    <mergeCell ref="B1295:B1303"/>
    <mergeCell ref="C1295:C1303"/>
    <mergeCell ref="D1295:D1296"/>
    <mergeCell ref="D1297:D1300"/>
    <mergeCell ref="D1301:E1301"/>
    <mergeCell ref="D1302:E1302"/>
    <mergeCell ref="D1303:E1303"/>
    <mergeCell ref="A1250:A1258"/>
    <mergeCell ref="B1250:B1258"/>
    <mergeCell ref="C1250:C1258"/>
    <mergeCell ref="D1250:D1251"/>
    <mergeCell ref="D1252:D1255"/>
    <mergeCell ref="D1256:E1256"/>
    <mergeCell ref="D1257:E1257"/>
    <mergeCell ref="D1258:E1258"/>
    <mergeCell ref="A1259:A1267"/>
    <mergeCell ref="B1259:B1267"/>
    <mergeCell ref="C1259:C1267"/>
    <mergeCell ref="D1259:D1260"/>
    <mergeCell ref="D1261:D1264"/>
    <mergeCell ref="D1265:E1265"/>
    <mergeCell ref="D1266:E1266"/>
    <mergeCell ref="D1267:E1267"/>
    <mergeCell ref="A1268:A1276"/>
    <mergeCell ref="B1268:B1276"/>
    <mergeCell ref="C1268:C1276"/>
    <mergeCell ref="D1268:D1269"/>
    <mergeCell ref="D1270:D1273"/>
    <mergeCell ref="D1274:E1274"/>
    <mergeCell ref="D1275:E1275"/>
    <mergeCell ref="D1276:E1276"/>
    <mergeCell ref="A1223:A1231"/>
    <mergeCell ref="B1223:B1231"/>
    <mergeCell ref="C1223:C1231"/>
    <mergeCell ref="D1223:D1224"/>
    <mergeCell ref="D1225:D1228"/>
    <mergeCell ref="D1229:E1229"/>
    <mergeCell ref="D1230:E1230"/>
    <mergeCell ref="D1231:E1231"/>
    <mergeCell ref="A1232:A1240"/>
    <mergeCell ref="B1232:B1240"/>
    <mergeCell ref="C1232:C1240"/>
    <mergeCell ref="D1232:D1233"/>
    <mergeCell ref="D1234:D1237"/>
    <mergeCell ref="D1238:E1238"/>
    <mergeCell ref="D1239:E1239"/>
    <mergeCell ref="D1240:E1240"/>
    <mergeCell ref="A1241:A1249"/>
    <mergeCell ref="B1241:B1249"/>
    <mergeCell ref="C1241:C1249"/>
    <mergeCell ref="D1241:D1242"/>
    <mergeCell ref="D1243:D1246"/>
    <mergeCell ref="D1247:E1247"/>
    <mergeCell ref="D1248:E1248"/>
    <mergeCell ref="D1249:E1249"/>
    <mergeCell ref="A1196:A1204"/>
    <mergeCell ref="B1196:B1204"/>
    <mergeCell ref="C1196:C1204"/>
    <mergeCell ref="D1196:D1197"/>
    <mergeCell ref="D1198:D1201"/>
    <mergeCell ref="D1202:E1202"/>
    <mergeCell ref="D1203:E1203"/>
    <mergeCell ref="D1204:E1204"/>
    <mergeCell ref="A1205:A1213"/>
    <mergeCell ref="B1205:B1213"/>
    <mergeCell ref="C1205:C1213"/>
    <mergeCell ref="D1205:D1206"/>
    <mergeCell ref="D1207:D1210"/>
    <mergeCell ref="D1211:E1211"/>
    <mergeCell ref="D1212:E1212"/>
    <mergeCell ref="D1213:E1213"/>
    <mergeCell ref="A1214:A1222"/>
    <mergeCell ref="B1214:B1222"/>
    <mergeCell ref="C1214:C1222"/>
    <mergeCell ref="D1214:D1215"/>
    <mergeCell ref="D1216:D1219"/>
    <mergeCell ref="D1220:E1220"/>
    <mergeCell ref="D1221:E1221"/>
    <mergeCell ref="D1222:E1222"/>
    <mergeCell ref="A1169:A1177"/>
    <mergeCell ref="B1169:B1177"/>
    <mergeCell ref="C1169:C1177"/>
    <mergeCell ref="D1169:D1170"/>
    <mergeCell ref="D1171:D1174"/>
    <mergeCell ref="D1175:E1175"/>
    <mergeCell ref="D1176:E1176"/>
    <mergeCell ref="D1177:E1177"/>
    <mergeCell ref="A1178:A1186"/>
    <mergeCell ref="B1178:B1186"/>
    <mergeCell ref="C1178:C1186"/>
    <mergeCell ref="D1178:D1179"/>
    <mergeCell ref="D1180:D1183"/>
    <mergeCell ref="D1184:E1184"/>
    <mergeCell ref="D1185:E1185"/>
    <mergeCell ref="D1186:E1186"/>
    <mergeCell ref="A1187:A1195"/>
    <mergeCell ref="B1187:B1195"/>
    <mergeCell ref="C1187:C1195"/>
    <mergeCell ref="D1187:D1188"/>
    <mergeCell ref="D1189:D1192"/>
    <mergeCell ref="D1193:E1193"/>
    <mergeCell ref="D1194:E1194"/>
    <mergeCell ref="D1195:E1195"/>
    <mergeCell ref="A1142:A1150"/>
    <mergeCell ref="B1142:B1150"/>
    <mergeCell ref="C1142:C1150"/>
    <mergeCell ref="D1142:D1143"/>
    <mergeCell ref="D1144:D1147"/>
    <mergeCell ref="D1148:E1148"/>
    <mergeCell ref="D1149:E1149"/>
    <mergeCell ref="D1150:E1150"/>
    <mergeCell ref="A1151:A1159"/>
    <mergeCell ref="B1151:B1159"/>
    <mergeCell ref="C1151:C1159"/>
    <mergeCell ref="D1151:D1152"/>
    <mergeCell ref="D1153:D1156"/>
    <mergeCell ref="D1157:E1157"/>
    <mergeCell ref="D1158:E1158"/>
    <mergeCell ref="D1159:E1159"/>
    <mergeCell ref="A1160:A1168"/>
    <mergeCell ref="B1160:B1168"/>
    <mergeCell ref="C1160:C1168"/>
    <mergeCell ref="D1160:D1161"/>
    <mergeCell ref="D1162:D1165"/>
    <mergeCell ref="D1166:E1166"/>
    <mergeCell ref="D1167:E1167"/>
    <mergeCell ref="D1168:E1168"/>
    <mergeCell ref="A1115:A1123"/>
    <mergeCell ref="B1115:B1123"/>
    <mergeCell ref="C1115:C1123"/>
    <mergeCell ref="D1115:D1116"/>
    <mergeCell ref="D1117:D1120"/>
    <mergeCell ref="D1121:E1121"/>
    <mergeCell ref="D1122:E1122"/>
    <mergeCell ref="D1123:E1123"/>
    <mergeCell ref="A1124:A1132"/>
    <mergeCell ref="B1124:B1132"/>
    <mergeCell ref="C1124:C1132"/>
    <mergeCell ref="D1124:D1125"/>
    <mergeCell ref="D1126:D1129"/>
    <mergeCell ref="D1130:E1130"/>
    <mergeCell ref="D1131:E1131"/>
    <mergeCell ref="D1132:E1132"/>
    <mergeCell ref="A1133:A1141"/>
    <mergeCell ref="B1133:B1141"/>
    <mergeCell ref="C1133:C1141"/>
    <mergeCell ref="D1133:D1134"/>
    <mergeCell ref="D1135:D1138"/>
    <mergeCell ref="D1139:E1139"/>
    <mergeCell ref="D1140:E1140"/>
    <mergeCell ref="D1141:E1141"/>
    <mergeCell ref="A1088:A1096"/>
    <mergeCell ref="B1088:B1096"/>
    <mergeCell ref="C1088:C1096"/>
    <mergeCell ref="D1088:D1089"/>
    <mergeCell ref="D1090:D1093"/>
    <mergeCell ref="D1094:E1094"/>
    <mergeCell ref="D1095:E1095"/>
    <mergeCell ref="D1096:E1096"/>
    <mergeCell ref="A1097:A1105"/>
    <mergeCell ref="B1097:B1105"/>
    <mergeCell ref="C1097:C1105"/>
    <mergeCell ref="D1097:D1098"/>
    <mergeCell ref="D1099:D1102"/>
    <mergeCell ref="D1103:E1103"/>
    <mergeCell ref="D1104:E1104"/>
    <mergeCell ref="D1105:E1105"/>
    <mergeCell ref="A1106:A1114"/>
    <mergeCell ref="B1106:B1114"/>
    <mergeCell ref="C1106:C1114"/>
    <mergeCell ref="D1106:D1107"/>
    <mergeCell ref="D1108:D1111"/>
    <mergeCell ref="D1112:E1112"/>
    <mergeCell ref="D1113:E1113"/>
    <mergeCell ref="D1114:E1114"/>
    <mergeCell ref="A1061:A1069"/>
    <mergeCell ref="B1061:B1069"/>
    <mergeCell ref="C1061:C1069"/>
    <mergeCell ref="D1061:D1062"/>
    <mergeCell ref="D1063:D1066"/>
    <mergeCell ref="D1067:E1067"/>
    <mergeCell ref="D1068:E1068"/>
    <mergeCell ref="D1069:E1069"/>
    <mergeCell ref="A1070:A1078"/>
    <mergeCell ref="B1070:B1078"/>
    <mergeCell ref="C1070:C1078"/>
    <mergeCell ref="D1070:D1071"/>
    <mergeCell ref="D1072:D1075"/>
    <mergeCell ref="D1076:E1076"/>
    <mergeCell ref="D1077:E1077"/>
    <mergeCell ref="D1078:E1078"/>
    <mergeCell ref="A1079:A1087"/>
    <mergeCell ref="B1079:B1087"/>
    <mergeCell ref="C1079:C1087"/>
    <mergeCell ref="D1079:D1080"/>
    <mergeCell ref="D1081:D1084"/>
    <mergeCell ref="D1085:E1085"/>
    <mergeCell ref="D1086:E1086"/>
    <mergeCell ref="D1087:E1087"/>
    <mergeCell ref="A1034:A1042"/>
    <mergeCell ref="B1034:B1042"/>
    <mergeCell ref="C1034:C1042"/>
    <mergeCell ref="D1034:D1035"/>
    <mergeCell ref="D1036:D1039"/>
    <mergeCell ref="D1040:E1040"/>
    <mergeCell ref="D1041:E1041"/>
    <mergeCell ref="D1042:E1042"/>
    <mergeCell ref="A1043:A1051"/>
    <mergeCell ref="B1043:B1051"/>
    <mergeCell ref="C1043:C1051"/>
    <mergeCell ref="D1043:D1044"/>
    <mergeCell ref="D1045:D1048"/>
    <mergeCell ref="D1049:E1049"/>
    <mergeCell ref="D1050:E1050"/>
    <mergeCell ref="D1051:E1051"/>
    <mergeCell ref="A1052:A1060"/>
    <mergeCell ref="B1052:B1060"/>
    <mergeCell ref="C1052:C1060"/>
    <mergeCell ref="D1052:D1053"/>
    <mergeCell ref="D1054:D1057"/>
    <mergeCell ref="D1058:E1058"/>
    <mergeCell ref="D1059:E1059"/>
    <mergeCell ref="D1060:E1060"/>
    <mergeCell ref="A1007:A1015"/>
    <mergeCell ref="B1007:B1015"/>
    <mergeCell ref="C1007:C1015"/>
    <mergeCell ref="D1007:D1008"/>
    <mergeCell ref="D1009:D1012"/>
    <mergeCell ref="D1013:E1013"/>
    <mergeCell ref="D1014:E1014"/>
    <mergeCell ref="D1015:E1015"/>
    <mergeCell ref="A1016:A1024"/>
    <mergeCell ref="B1016:B1024"/>
    <mergeCell ref="C1016:C1024"/>
    <mergeCell ref="D1016:D1017"/>
    <mergeCell ref="D1018:D1021"/>
    <mergeCell ref="D1022:E1022"/>
    <mergeCell ref="D1023:E1023"/>
    <mergeCell ref="D1024:E1024"/>
    <mergeCell ref="A1025:A1033"/>
    <mergeCell ref="B1025:B1033"/>
    <mergeCell ref="C1025:C1033"/>
    <mergeCell ref="D1025:D1026"/>
    <mergeCell ref="D1027:D1030"/>
    <mergeCell ref="D1031:E1031"/>
    <mergeCell ref="D1032:E1032"/>
    <mergeCell ref="D1033:E1033"/>
    <mergeCell ref="A980:A988"/>
    <mergeCell ref="B980:B988"/>
    <mergeCell ref="C980:C988"/>
    <mergeCell ref="D980:D981"/>
    <mergeCell ref="D982:D985"/>
    <mergeCell ref="D986:E986"/>
    <mergeCell ref="D987:E987"/>
    <mergeCell ref="D988:E988"/>
    <mergeCell ref="A989:A997"/>
    <mergeCell ref="B989:B997"/>
    <mergeCell ref="C989:C997"/>
    <mergeCell ref="D989:D990"/>
    <mergeCell ref="D991:D994"/>
    <mergeCell ref="D995:E995"/>
    <mergeCell ref="D996:E996"/>
    <mergeCell ref="D997:E997"/>
    <mergeCell ref="A998:A1006"/>
    <mergeCell ref="B998:B1006"/>
    <mergeCell ref="C998:C1006"/>
    <mergeCell ref="D998:D999"/>
    <mergeCell ref="D1000:D1003"/>
    <mergeCell ref="D1004:E1004"/>
    <mergeCell ref="D1005:E1005"/>
    <mergeCell ref="D1006:E1006"/>
    <mergeCell ref="A953:A961"/>
    <mergeCell ref="B953:B961"/>
    <mergeCell ref="C953:C961"/>
    <mergeCell ref="D953:D954"/>
    <mergeCell ref="D955:D958"/>
    <mergeCell ref="D959:E959"/>
    <mergeCell ref="D960:E960"/>
    <mergeCell ref="D961:E961"/>
    <mergeCell ref="A962:A970"/>
    <mergeCell ref="B962:B970"/>
    <mergeCell ref="C962:C970"/>
    <mergeCell ref="D962:D963"/>
    <mergeCell ref="D964:D967"/>
    <mergeCell ref="D968:E968"/>
    <mergeCell ref="D969:E969"/>
    <mergeCell ref="D970:E970"/>
    <mergeCell ref="A971:A979"/>
    <mergeCell ref="B971:B979"/>
    <mergeCell ref="C971:C979"/>
    <mergeCell ref="D971:D972"/>
    <mergeCell ref="D973:D976"/>
    <mergeCell ref="D977:E977"/>
    <mergeCell ref="D978:E978"/>
    <mergeCell ref="D979:E979"/>
    <mergeCell ref="A924:A932"/>
    <mergeCell ref="B924:B932"/>
    <mergeCell ref="C924:C932"/>
    <mergeCell ref="D924:D925"/>
    <mergeCell ref="D926:D929"/>
    <mergeCell ref="D930:E930"/>
    <mergeCell ref="D931:E931"/>
    <mergeCell ref="D932:E932"/>
    <mergeCell ref="A933:A941"/>
    <mergeCell ref="B933:B941"/>
    <mergeCell ref="C933:C941"/>
    <mergeCell ref="D933:D934"/>
    <mergeCell ref="D935:D938"/>
    <mergeCell ref="D939:E939"/>
    <mergeCell ref="D940:E940"/>
    <mergeCell ref="D941:E941"/>
    <mergeCell ref="A942:A950"/>
    <mergeCell ref="B942:B950"/>
    <mergeCell ref="C942:C950"/>
    <mergeCell ref="D942:D943"/>
    <mergeCell ref="D944:D947"/>
    <mergeCell ref="D948:E948"/>
    <mergeCell ref="D949:E949"/>
    <mergeCell ref="D950:E950"/>
    <mergeCell ref="A897:A905"/>
    <mergeCell ref="B897:B905"/>
    <mergeCell ref="C897:C905"/>
    <mergeCell ref="D897:D898"/>
    <mergeCell ref="D899:D902"/>
    <mergeCell ref="D903:E903"/>
    <mergeCell ref="D904:E904"/>
    <mergeCell ref="D905:E905"/>
    <mergeCell ref="A906:A914"/>
    <mergeCell ref="B906:B914"/>
    <mergeCell ref="C906:C914"/>
    <mergeCell ref="D906:D907"/>
    <mergeCell ref="D908:D911"/>
    <mergeCell ref="D912:E912"/>
    <mergeCell ref="D913:E913"/>
    <mergeCell ref="D914:E914"/>
    <mergeCell ref="A915:A923"/>
    <mergeCell ref="B915:B923"/>
    <mergeCell ref="C915:C923"/>
    <mergeCell ref="D915:D916"/>
    <mergeCell ref="D917:D920"/>
    <mergeCell ref="D921:E921"/>
    <mergeCell ref="D922:E922"/>
    <mergeCell ref="D923:E923"/>
    <mergeCell ref="A868:A876"/>
    <mergeCell ref="B868:B876"/>
    <mergeCell ref="C868:C876"/>
    <mergeCell ref="D868:D869"/>
    <mergeCell ref="D870:D873"/>
    <mergeCell ref="D874:E874"/>
    <mergeCell ref="D875:E875"/>
    <mergeCell ref="D876:E876"/>
    <mergeCell ref="A877:A885"/>
    <mergeCell ref="B877:B885"/>
    <mergeCell ref="C877:C885"/>
    <mergeCell ref="D877:D878"/>
    <mergeCell ref="D879:D882"/>
    <mergeCell ref="D883:E883"/>
    <mergeCell ref="D884:E884"/>
    <mergeCell ref="D885:E885"/>
    <mergeCell ref="A841:A849"/>
    <mergeCell ref="B841:B849"/>
    <mergeCell ref="C841:C849"/>
    <mergeCell ref="D841:D842"/>
    <mergeCell ref="D843:D846"/>
    <mergeCell ref="D847:E847"/>
    <mergeCell ref="D848:E848"/>
    <mergeCell ref="D849:E849"/>
    <mergeCell ref="A850:A858"/>
    <mergeCell ref="B850:B858"/>
    <mergeCell ref="C850:C858"/>
    <mergeCell ref="D850:D851"/>
    <mergeCell ref="D852:D855"/>
    <mergeCell ref="D856:E856"/>
    <mergeCell ref="D857:E857"/>
    <mergeCell ref="D858:E858"/>
    <mergeCell ref="A859:A867"/>
    <mergeCell ref="B859:B867"/>
    <mergeCell ref="C859:C867"/>
    <mergeCell ref="D859:D860"/>
    <mergeCell ref="D861:D864"/>
    <mergeCell ref="D865:E865"/>
    <mergeCell ref="D866:E866"/>
    <mergeCell ref="D867:E867"/>
    <mergeCell ref="A814:A822"/>
    <mergeCell ref="B814:B822"/>
    <mergeCell ref="C814:C822"/>
    <mergeCell ref="D814:D815"/>
    <mergeCell ref="D816:D819"/>
    <mergeCell ref="D820:E820"/>
    <mergeCell ref="D821:E821"/>
    <mergeCell ref="D822:E822"/>
    <mergeCell ref="A823:A831"/>
    <mergeCell ref="B823:B831"/>
    <mergeCell ref="C823:C831"/>
    <mergeCell ref="D823:D824"/>
    <mergeCell ref="D825:D828"/>
    <mergeCell ref="D829:E829"/>
    <mergeCell ref="D830:E830"/>
    <mergeCell ref="D831:E831"/>
    <mergeCell ref="A832:A840"/>
    <mergeCell ref="B832:B840"/>
    <mergeCell ref="C832:C840"/>
    <mergeCell ref="D832:D833"/>
    <mergeCell ref="D834:D837"/>
    <mergeCell ref="D838:E838"/>
    <mergeCell ref="D839:E839"/>
    <mergeCell ref="D840:E840"/>
    <mergeCell ref="A794:A802"/>
    <mergeCell ref="B794:B802"/>
    <mergeCell ref="C794:C802"/>
    <mergeCell ref="D794:D795"/>
    <mergeCell ref="D796:D799"/>
    <mergeCell ref="D800:E800"/>
    <mergeCell ref="D801:E801"/>
    <mergeCell ref="D802:E802"/>
    <mergeCell ref="A805:A813"/>
    <mergeCell ref="B805:B813"/>
    <mergeCell ref="C805:C813"/>
    <mergeCell ref="D805:D806"/>
    <mergeCell ref="D807:D810"/>
    <mergeCell ref="D811:E811"/>
    <mergeCell ref="D812:E812"/>
    <mergeCell ref="D813:E813"/>
    <mergeCell ref="A803:Z803"/>
    <mergeCell ref="A804:Z804"/>
    <mergeCell ref="A740:A748"/>
    <mergeCell ref="B740:B748"/>
    <mergeCell ref="C740:C748"/>
    <mergeCell ref="D740:D741"/>
    <mergeCell ref="D742:D745"/>
    <mergeCell ref="D746:E746"/>
    <mergeCell ref="D747:E747"/>
    <mergeCell ref="D748:E748"/>
    <mergeCell ref="A749:A757"/>
    <mergeCell ref="B749:B757"/>
    <mergeCell ref="C749:C757"/>
    <mergeCell ref="D749:D750"/>
    <mergeCell ref="D751:D754"/>
    <mergeCell ref="D755:E755"/>
    <mergeCell ref="D756:E756"/>
    <mergeCell ref="D757:E757"/>
    <mergeCell ref="A785:A793"/>
    <mergeCell ref="B785:B793"/>
    <mergeCell ref="C785:C793"/>
    <mergeCell ref="D785:D786"/>
    <mergeCell ref="D787:D790"/>
    <mergeCell ref="D791:E791"/>
    <mergeCell ref="D792:E792"/>
    <mergeCell ref="D793:E793"/>
    <mergeCell ref="A713:A721"/>
    <mergeCell ref="B713:B721"/>
    <mergeCell ref="C713:C721"/>
    <mergeCell ref="D713:D714"/>
    <mergeCell ref="D715:D718"/>
    <mergeCell ref="D719:E719"/>
    <mergeCell ref="D720:E720"/>
    <mergeCell ref="D721:E721"/>
    <mergeCell ref="A722:A730"/>
    <mergeCell ref="B722:B730"/>
    <mergeCell ref="C722:C730"/>
    <mergeCell ref="D722:D723"/>
    <mergeCell ref="D724:D727"/>
    <mergeCell ref="D728:E728"/>
    <mergeCell ref="D729:E729"/>
    <mergeCell ref="D730:E730"/>
    <mergeCell ref="A731:A739"/>
    <mergeCell ref="B731:B739"/>
    <mergeCell ref="C731:C739"/>
    <mergeCell ref="D731:D732"/>
    <mergeCell ref="D733:D736"/>
    <mergeCell ref="D737:E737"/>
    <mergeCell ref="D738:E738"/>
    <mergeCell ref="D739:E739"/>
    <mergeCell ref="A686:A694"/>
    <mergeCell ref="B686:B694"/>
    <mergeCell ref="C686:C694"/>
    <mergeCell ref="D686:D687"/>
    <mergeCell ref="D688:D691"/>
    <mergeCell ref="D692:E692"/>
    <mergeCell ref="D693:E693"/>
    <mergeCell ref="D694:E694"/>
    <mergeCell ref="A695:A703"/>
    <mergeCell ref="B695:B703"/>
    <mergeCell ref="C695:C703"/>
    <mergeCell ref="D695:D696"/>
    <mergeCell ref="D697:D700"/>
    <mergeCell ref="D701:E701"/>
    <mergeCell ref="D702:E702"/>
    <mergeCell ref="D703:E703"/>
    <mergeCell ref="A704:A712"/>
    <mergeCell ref="B704:B712"/>
    <mergeCell ref="C704:C712"/>
    <mergeCell ref="D704:D705"/>
    <mergeCell ref="D706:D709"/>
    <mergeCell ref="D710:E710"/>
    <mergeCell ref="D711:E711"/>
    <mergeCell ref="D712:E712"/>
    <mergeCell ref="A648:A656"/>
    <mergeCell ref="B648:B656"/>
    <mergeCell ref="C648:C656"/>
    <mergeCell ref="D648:D649"/>
    <mergeCell ref="D650:D653"/>
    <mergeCell ref="D654:E654"/>
    <mergeCell ref="D655:E655"/>
    <mergeCell ref="D656:E656"/>
    <mergeCell ref="A610:A618"/>
    <mergeCell ref="B610:B618"/>
    <mergeCell ref="C610:C618"/>
    <mergeCell ref="D610:D611"/>
    <mergeCell ref="D612:D615"/>
    <mergeCell ref="D616:E616"/>
    <mergeCell ref="A677:A685"/>
    <mergeCell ref="B677:B685"/>
    <mergeCell ref="C677:C685"/>
    <mergeCell ref="D677:D678"/>
    <mergeCell ref="D679:D682"/>
    <mergeCell ref="D683:E683"/>
    <mergeCell ref="D684:E684"/>
    <mergeCell ref="D685:E685"/>
    <mergeCell ref="A659:A667"/>
    <mergeCell ref="B659:B667"/>
    <mergeCell ref="C659:C667"/>
    <mergeCell ref="D659:D660"/>
    <mergeCell ref="D661:D664"/>
    <mergeCell ref="D665:E665"/>
    <mergeCell ref="D666:E666"/>
    <mergeCell ref="D667:E667"/>
    <mergeCell ref="A668:A676"/>
    <mergeCell ref="B668:B676"/>
    <mergeCell ref="C668:C676"/>
    <mergeCell ref="D668:D669"/>
    <mergeCell ref="D670:D673"/>
    <mergeCell ref="D674:E674"/>
    <mergeCell ref="D675:E675"/>
    <mergeCell ref="D676:E676"/>
    <mergeCell ref="A658:Z658"/>
    <mergeCell ref="A555:A563"/>
    <mergeCell ref="B555:B563"/>
    <mergeCell ref="C555:C563"/>
    <mergeCell ref="D555:D556"/>
    <mergeCell ref="D557:D560"/>
    <mergeCell ref="D561:E561"/>
    <mergeCell ref="D562:E562"/>
    <mergeCell ref="D563:E563"/>
    <mergeCell ref="A582:A590"/>
    <mergeCell ref="B582:B590"/>
    <mergeCell ref="C582:C590"/>
    <mergeCell ref="D582:D583"/>
    <mergeCell ref="D584:D587"/>
    <mergeCell ref="D588:E588"/>
    <mergeCell ref="D589:E589"/>
    <mergeCell ref="D590:E590"/>
    <mergeCell ref="A573:A581"/>
    <mergeCell ref="B573:B581"/>
    <mergeCell ref="C573:C581"/>
    <mergeCell ref="D573:D574"/>
    <mergeCell ref="D575:D578"/>
    <mergeCell ref="D617:E617"/>
    <mergeCell ref="A621:A629"/>
    <mergeCell ref="B621:B629"/>
    <mergeCell ref="C621:C629"/>
    <mergeCell ref="D623:D626"/>
    <mergeCell ref="D627:E627"/>
    <mergeCell ref="D628:E628"/>
    <mergeCell ref="D629:E629"/>
    <mergeCell ref="A630:A638"/>
    <mergeCell ref="B630:B638"/>
    <mergeCell ref="C630:C638"/>
    <mergeCell ref="D630:D631"/>
    <mergeCell ref="D632:D635"/>
    <mergeCell ref="D636:E636"/>
    <mergeCell ref="D637:E637"/>
    <mergeCell ref="D638:E638"/>
    <mergeCell ref="D618:E618"/>
    <mergeCell ref="A639:A647"/>
    <mergeCell ref="B639:B647"/>
    <mergeCell ref="C639:C647"/>
    <mergeCell ref="D639:D640"/>
    <mergeCell ref="D641:D644"/>
    <mergeCell ref="D645:E645"/>
    <mergeCell ref="D646:E646"/>
    <mergeCell ref="D647:E647"/>
    <mergeCell ref="A535:A543"/>
    <mergeCell ref="B535:B543"/>
    <mergeCell ref="C535:C543"/>
    <mergeCell ref="D535:D536"/>
    <mergeCell ref="D537:D540"/>
    <mergeCell ref="D541:E541"/>
    <mergeCell ref="D542:E542"/>
    <mergeCell ref="D543:E543"/>
    <mergeCell ref="A544:A552"/>
    <mergeCell ref="B544:B552"/>
    <mergeCell ref="C544:C552"/>
    <mergeCell ref="D544:D545"/>
    <mergeCell ref="D546:D549"/>
    <mergeCell ref="D550:E550"/>
    <mergeCell ref="D551:E551"/>
    <mergeCell ref="D552:E552"/>
    <mergeCell ref="D621:D622"/>
    <mergeCell ref="D600:E600"/>
    <mergeCell ref="A506:A514"/>
    <mergeCell ref="B506:B514"/>
    <mergeCell ref="C506:C514"/>
    <mergeCell ref="D506:D507"/>
    <mergeCell ref="D508:D511"/>
    <mergeCell ref="D512:E512"/>
    <mergeCell ref="D513:E513"/>
    <mergeCell ref="D514:E514"/>
    <mergeCell ref="A517:A525"/>
    <mergeCell ref="B517:B525"/>
    <mergeCell ref="C517:C525"/>
    <mergeCell ref="D517:D518"/>
    <mergeCell ref="D519:D522"/>
    <mergeCell ref="D523:E523"/>
    <mergeCell ref="D524:E524"/>
    <mergeCell ref="D525:E525"/>
    <mergeCell ref="A526:A534"/>
    <mergeCell ref="B526:B534"/>
    <mergeCell ref="C526:C534"/>
    <mergeCell ref="D526:D527"/>
    <mergeCell ref="D528:D531"/>
    <mergeCell ref="D532:E532"/>
    <mergeCell ref="D533:E533"/>
    <mergeCell ref="D534:E534"/>
    <mergeCell ref="A470:A478"/>
    <mergeCell ref="B470:B478"/>
    <mergeCell ref="C470:C478"/>
    <mergeCell ref="D470:D471"/>
    <mergeCell ref="D472:D475"/>
    <mergeCell ref="D476:E476"/>
    <mergeCell ref="D477:E477"/>
    <mergeCell ref="D478:E478"/>
    <mergeCell ref="A479:A487"/>
    <mergeCell ref="B479:B487"/>
    <mergeCell ref="C479:C487"/>
    <mergeCell ref="D479:D480"/>
    <mergeCell ref="D481:D484"/>
    <mergeCell ref="D485:E485"/>
    <mergeCell ref="D486:E486"/>
    <mergeCell ref="D487:E487"/>
    <mergeCell ref="A497:A505"/>
    <mergeCell ref="B497:B505"/>
    <mergeCell ref="C497:C505"/>
    <mergeCell ref="D497:D498"/>
    <mergeCell ref="D499:D502"/>
    <mergeCell ref="D503:E503"/>
    <mergeCell ref="D504:E504"/>
    <mergeCell ref="D505:E505"/>
    <mergeCell ref="A443:A451"/>
    <mergeCell ref="B443:B451"/>
    <mergeCell ref="C443:C451"/>
    <mergeCell ref="D443:D444"/>
    <mergeCell ref="D445:D448"/>
    <mergeCell ref="D449:E449"/>
    <mergeCell ref="D450:E450"/>
    <mergeCell ref="D451:E451"/>
    <mergeCell ref="A452:A460"/>
    <mergeCell ref="B452:B460"/>
    <mergeCell ref="C452:C460"/>
    <mergeCell ref="D452:D453"/>
    <mergeCell ref="D454:D457"/>
    <mergeCell ref="D458:E458"/>
    <mergeCell ref="D459:E459"/>
    <mergeCell ref="D460:E460"/>
    <mergeCell ref="A461:A469"/>
    <mergeCell ref="B461:B469"/>
    <mergeCell ref="C461:C469"/>
    <mergeCell ref="D461:D462"/>
    <mergeCell ref="D463:D466"/>
    <mergeCell ref="D467:E467"/>
    <mergeCell ref="D468:E468"/>
    <mergeCell ref="D469:E469"/>
    <mergeCell ref="A414:A422"/>
    <mergeCell ref="B414:B422"/>
    <mergeCell ref="C414:C422"/>
    <mergeCell ref="D414:D415"/>
    <mergeCell ref="D416:D419"/>
    <mergeCell ref="D420:E420"/>
    <mergeCell ref="D421:E421"/>
    <mergeCell ref="D422:E422"/>
    <mergeCell ref="A423:A431"/>
    <mergeCell ref="B423:B431"/>
    <mergeCell ref="C423:C431"/>
    <mergeCell ref="D423:D424"/>
    <mergeCell ref="D425:D428"/>
    <mergeCell ref="D429:E429"/>
    <mergeCell ref="D430:E430"/>
    <mergeCell ref="D431:E431"/>
    <mergeCell ref="A432:A440"/>
    <mergeCell ref="B432:B440"/>
    <mergeCell ref="C432:C440"/>
    <mergeCell ref="D432:D433"/>
    <mergeCell ref="D434:D437"/>
    <mergeCell ref="D438:E438"/>
    <mergeCell ref="D439:E439"/>
    <mergeCell ref="D440:E440"/>
    <mergeCell ref="A385:A393"/>
    <mergeCell ref="B385:B393"/>
    <mergeCell ref="C385:C393"/>
    <mergeCell ref="D385:D386"/>
    <mergeCell ref="D387:D390"/>
    <mergeCell ref="D391:E391"/>
    <mergeCell ref="D392:E392"/>
    <mergeCell ref="D393:E393"/>
    <mergeCell ref="A396:A404"/>
    <mergeCell ref="B396:B404"/>
    <mergeCell ref="C396:C404"/>
    <mergeCell ref="D396:D397"/>
    <mergeCell ref="D398:D401"/>
    <mergeCell ref="D402:E402"/>
    <mergeCell ref="D403:E403"/>
    <mergeCell ref="D404:E404"/>
    <mergeCell ref="A405:A413"/>
    <mergeCell ref="B405:B413"/>
    <mergeCell ref="C405:C413"/>
    <mergeCell ref="D405:D406"/>
    <mergeCell ref="D407:D410"/>
    <mergeCell ref="D411:E411"/>
    <mergeCell ref="D412:E412"/>
    <mergeCell ref="D413:E413"/>
    <mergeCell ref="A356:A364"/>
    <mergeCell ref="B356:B364"/>
    <mergeCell ref="C356:C364"/>
    <mergeCell ref="D356:D357"/>
    <mergeCell ref="D358:D361"/>
    <mergeCell ref="D362:E362"/>
    <mergeCell ref="D363:E363"/>
    <mergeCell ref="D364:E364"/>
    <mergeCell ref="A367:A375"/>
    <mergeCell ref="B367:B375"/>
    <mergeCell ref="C367:C375"/>
    <mergeCell ref="D367:D368"/>
    <mergeCell ref="D369:D372"/>
    <mergeCell ref="D373:E373"/>
    <mergeCell ref="D374:E374"/>
    <mergeCell ref="D375:E375"/>
    <mergeCell ref="A376:A384"/>
    <mergeCell ref="B376:B384"/>
    <mergeCell ref="C376:C384"/>
    <mergeCell ref="D376:D377"/>
    <mergeCell ref="D378:D381"/>
    <mergeCell ref="D382:E382"/>
    <mergeCell ref="D383:E383"/>
    <mergeCell ref="D384:E384"/>
    <mergeCell ref="A329:A337"/>
    <mergeCell ref="B329:B337"/>
    <mergeCell ref="C329:C337"/>
    <mergeCell ref="D329:D330"/>
    <mergeCell ref="D331:D334"/>
    <mergeCell ref="D335:E335"/>
    <mergeCell ref="D336:E336"/>
    <mergeCell ref="D337:E337"/>
    <mergeCell ref="A338:A346"/>
    <mergeCell ref="B338:B346"/>
    <mergeCell ref="C338:C346"/>
    <mergeCell ref="D338:D339"/>
    <mergeCell ref="D340:D343"/>
    <mergeCell ref="D344:E344"/>
    <mergeCell ref="D345:E345"/>
    <mergeCell ref="D346:E346"/>
    <mergeCell ref="A347:A355"/>
    <mergeCell ref="B347:B355"/>
    <mergeCell ref="C347:C355"/>
    <mergeCell ref="D347:D348"/>
    <mergeCell ref="D349:D352"/>
    <mergeCell ref="D353:E353"/>
    <mergeCell ref="D354:E354"/>
    <mergeCell ref="D355:E355"/>
    <mergeCell ref="A300:A308"/>
    <mergeCell ref="B300:B308"/>
    <mergeCell ref="C300:C308"/>
    <mergeCell ref="D300:D301"/>
    <mergeCell ref="D302:D305"/>
    <mergeCell ref="D306:E306"/>
    <mergeCell ref="D307:E307"/>
    <mergeCell ref="D308:E308"/>
    <mergeCell ref="A309:A317"/>
    <mergeCell ref="B309:B317"/>
    <mergeCell ref="C309:C317"/>
    <mergeCell ref="D309:D310"/>
    <mergeCell ref="D311:D314"/>
    <mergeCell ref="D315:E315"/>
    <mergeCell ref="D316:E316"/>
    <mergeCell ref="D317:E317"/>
    <mergeCell ref="A320:A328"/>
    <mergeCell ref="B320:B328"/>
    <mergeCell ref="C320:C328"/>
    <mergeCell ref="D320:D321"/>
    <mergeCell ref="D322:D325"/>
    <mergeCell ref="D326:E326"/>
    <mergeCell ref="D327:E327"/>
    <mergeCell ref="D328:E328"/>
    <mergeCell ref="A271:A279"/>
    <mergeCell ref="B271:B279"/>
    <mergeCell ref="C271:C279"/>
    <mergeCell ref="D271:D272"/>
    <mergeCell ref="D273:D276"/>
    <mergeCell ref="D277:E277"/>
    <mergeCell ref="D278:E278"/>
    <mergeCell ref="D279:E279"/>
    <mergeCell ref="A280:A288"/>
    <mergeCell ref="B280:B288"/>
    <mergeCell ref="C280:C288"/>
    <mergeCell ref="D280:D281"/>
    <mergeCell ref="D282:D285"/>
    <mergeCell ref="D286:E286"/>
    <mergeCell ref="D287:E287"/>
    <mergeCell ref="D288:E288"/>
    <mergeCell ref="A291:A299"/>
    <mergeCell ref="B291:B299"/>
    <mergeCell ref="C291:C299"/>
    <mergeCell ref="D291:D292"/>
    <mergeCell ref="D293:D296"/>
    <mergeCell ref="D297:E297"/>
    <mergeCell ref="D298:E298"/>
    <mergeCell ref="D299:E299"/>
    <mergeCell ref="A244:A252"/>
    <mergeCell ref="B244:B252"/>
    <mergeCell ref="C244:C252"/>
    <mergeCell ref="D244:D245"/>
    <mergeCell ref="D246:D249"/>
    <mergeCell ref="D250:E250"/>
    <mergeCell ref="D251:E251"/>
    <mergeCell ref="D252:E252"/>
    <mergeCell ref="A253:A261"/>
    <mergeCell ref="B253:B261"/>
    <mergeCell ref="C253:C261"/>
    <mergeCell ref="D253:D254"/>
    <mergeCell ref="D255:D258"/>
    <mergeCell ref="D259:E259"/>
    <mergeCell ref="D260:E260"/>
    <mergeCell ref="D261:E261"/>
    <mergeCell ref="A262:A270"/>
    <mergeCell ref="B262:B270"/>
    <mergeCell ref="C262:C270"/>
    <mergeCell ref="D262:D263"/>
    <mergeCell ref="D264:D267"/>
    <mergeCell ref="D268:E268"/>
    <mergeCell ref="D269:E269"/>
    <mergeCell ref="D270:E270"/>
    <mergeCell ref="B215:B223"/>
    <mergeCell ref="C215:C223"/>
    <mergeCell ref="D215:D216"/>
    <mergeCell ref="D217:D220"/>
    <mergeCell ref="D221:E221"/>
    <mergeCell ref="D222:E222"/>
    <mergeCell ref="D223:E223"/>
    <mergeCell ref="A224:A232"/>
    <mergeCell ref="B224:B232"/>
    <mergeCell ref="C224:C232"/>
    <mergeCell ref="D224:D225"/>
    <mergeCell ref="D226:D229"/>
    <mergeCell ref="D230:E230"/>
    <mergeCell ref="D231:E231"/>
    <mergeCell ref="D232:E232"/>
    <mergeCell ref="A235:A243"/>
    <mergeCell ref="B235:B243"/>
    <mergeCell ref="C235:C243"/>
    <mergeCell ref="D235:D236"/>
    <mergeCell ref="D237:D240"/>
    <mergeCell ref="D241:E241"/>
    <mergeCell ref="D242:E242"/>
    <mergeCell ref="D243:E243"/>
    <mergeCell ref="A215:A223"/>
    <mergeCell ref="A177:A185"/>
    <mergeCell ref="B177:B185"/>
    <mergeCell ref="C177:C185"/>
    <mergeCell ref="D177:D178"/>
    <mergeCell ref="D179:D182"/>
    <mergeCell ref="D183:E183"/>
    <mergeCell ref="D184:E184"/>
    <mergeCell ref="D185:E185"/>
    <mergeCell ref="A186:A194"/>
    <mergeCell ref="B186:B194"/>
    <mergeCell ref="C186:C194"/>
    <mergeCell ref="D186:D187"/>
    <mergeCell ref="D188:D191"/>
    <mergeCell ref="D192:E192"/>
    <mergeCell ref="D193:E193"/>
    <mergeCell ref="D194:E194"/>
    <mergeCell ref="A195:A203"/>
    <mergeCell ref="B195:B203"/>
    <mergeCell ref="C195:C203"/>
    <mergeCell ref="D195:D196"/>
    <mergeCell ref="D197:D200"/>
    <mergeCell ref="D201:E201"/>
    <mergeCell ref="D202:E202"/>
    <mergeCell ref="D203:E203"/>
    <mergeCell ref="A148:A156"/>
    <mergeCell ref="B148:B156"/>
    <mergeCell ref="C148:C156"/>
    <mergeCell ref="D148:D149"/>
    <mergeCell ref="D150:D153"/>
    <mergeCell ref="D154:E154"/>
    <mergeCell ref="D155:E155"/>
    <mergeCell ref="D156:E156"/>
    <mergeCell ref="A157:A165"/>
    <mergeCell ref="B157:B165"/>
    <mergeCell ref="C157:C165"/>
    <mergeCell ref="D157:D158"/>
    <mergeCell ref="D159:D162"/>
    <mergeCell ref="D163:E163"/>
    <mergeCell ref="D164:E164"/>
    <mergeCell ref="D165:E165"/>
    <mergeCell ref="A168:A176"/>
    <mergeCell ref="B168:B176"/>
    <mergeCell ref="C168:C176"/>
    <mergeCell ref="D168:D169"/>
    <mergeCell ref="D170:D173"/>
    <mergeCell ref="D174:E174"/>
    <mergeCell ref="D175:E175"/>
    <mergeCell ref="D176:E176"/>
    <mergeCell ref="A166:Z166"/>
    <mergeCell ref="A167:Z167"/>
    <mergeCell ref="A130:A138"/>
    <mergeCell ref="B130:B138"/>
    <mergeCell ref="C130:C138"/>
    <mergeCell ref="D130:D131"/>
    <mergeCell ref="D132:D135"/>
    <mergeCell ref="D136:E136"/>
    <mergeCell ref="D137:E137"/>
    <mergeCell ref="D138:E138"/>
    <mergeCell ref="A139:A147"/>
    <mergeCell ref="B139:B147"/>
    <mergeCell ref="C139:C147"/>
    <mergeCell ref="D139:D140"/>
    <mergeCell ref="D141:D144"/>
    <mergeCell ref="D145:E145"/>
    <mergeCell ref="D146:E146"/>
    <mergeCell ref="D147:E147"/>
    <mergeCell ref="A128:Z128"/>
    <mergeCell ref="A129:Z129"/>
    <mergeCell ref="A110:A118"/>
    <mergeCell ref="B110:B118"/>
    <mergeCell ref="C110:C118"/>
    <mergeCell ref="D110:D111"/>
    <mergeCell ref="D112:D115"/>
    <mergeCell ref="D116:E116"/>
    <mergeCell ref="D117:E117"/>
    <mergeCell ref="D118:E118"/>
    <mergeCell ref="A99:Z99"/>
    <mergeCell ref="A100:Z100"/>
    <mergeCell ref="A119:A127"/>
    <mergeCell ref="B119:B127"/>
    <mergeCell ref="C119:C127"/>
    <mergeCell ref="D119:D120"/>
    <mergeCell ref="D121:D124"/>
    <mergeCell ref="D125:E125"/>
    <mergeCell ref="D126:E126"/>
    <mergeCell ref="D127:E127"/>
    <mergeCell ref="D43:D44"/>
    <mergeCell ref="D45:D48"/>
    <mergeCell ref="D49:E49"/>
    <mergeCell ref="D50:E50"/>
    <mergeCell ref="A90:A98"/>
    <mergeCell ref="B90:B98"/>
    <mergeCell ref="C90:C98"/>
    <mergeCell ref="D90:D91"/>
    <mergeCell ref="D92:D95"/>
    <mergeCell ref="D96:E96"/>
    <mergeCell ref="D97:E97"/>
    <mergeCell ref="D98:E98"/>
    <mergeCell ref="A101:A109"/>
    <mergeCell ref="B101:B109"/>
    <mergeCell ref="C101:C109"/>
    <mergeCell ref="D101:D102"/>
    <mergeCell ref="D103:D106"/>
    <mergeCell ref="D107:E107"/>
    <mergeCell ref="D108:E108"/>
    <mergeCell ref="D109:E109"/>
    <mergeCell ref="D72:D73"/>
    <mergeCell ref="D74:D77"/>
    <mergeCell ref="D78:E78"/>
    <mergeCell ref="D79:E79"/>
    <mergeCell ref="D80:E80"/>
    <mergeCell ref="A81:A89"/>
    <mergeCell ref="B81:B89"/>
    <mergeCell ref="C81:C89"/>
    <mergeCell ref="D81:D82"/>
    <mergeCell ref="D83:D86"/>
    <mergeCell ref="D87:E87"/>
    <mergeCell ref="D88:E88"/>
    <mergeCell ref="D89:E89"/>
    <mergeCell ref="A70:Z70"/>
    <mergeCell ref="A71:Z71"/>
    <mergeCell ref="C61:C69"/>
    <mergeCell ref="D61:D62"/>
    <mergeCell ref="D63:D66"/>
    <mergeCell ref="D67:E67"/>
    <mergeCell ref="D68:E68"/>
    <mergeCell ref="D69:E69"/>
    <mergeCell ref="U1:Z1"/>
    <mergeCell ref="X3:Z3"/>
    <mergeCell ref="A14:A22"/>
    <mergeCell ref="B14:B22"/>
    <mergeCell ref="C14:C22"/>
    <mergeCell ref="D14:D15"/>
    <mergeCell ref="D16:D19"/>
    <mergeCell ref="D20:E20"/>
    <mergeCell ref="D21:E21"/>
    <mergeCell ref="D22:E22"/>
    <mergeCell ref="A23:A31"/>
    <mergeCell ref="B23:B31"/>
    <mergeCell ref="C23:C31"/>
    <mergeCell ref="D23:D24"/>
    <mergeCell ref="D25:D28"/>
    <mergeCell ref="D29:E29"/>
    <mergeCell ref="D30:E30"/>
    <mergeCell ref="D31:E31"/>
    <mergeCell ref="A12:Z12"/>
    <mergeCell ref="A13:Z13"/>
    <mergeCell ref="A4:Z4"/>
    <mergeCell ref="J8:U8"/>
    <mergeCell ref="V8:V10"/>
    <mergeCell ref="W8:W10"/>
    <mergeCell ref="X8:X10"/>
    <mergeCell ref="Y8:Y10"/>
    <mergeCell ref="Z8:Z10"/>
    <mergeCell ref="J9:J10"/>
    <mergeCell ref="L9:L10"/>
    <mergeCell ref="M9:P9"/>
    <mergeCell ref="Q9:Q10"/>
    <mergeCell ref="S9:S10"/>
    <mergeCell ref="A1880:Z1880"/>
    <mergeCell ref="A1917:Z1917"/>
    <mergeCell ref="A1918:Z1918"/>
    <mergeCell ref="A290:Z290"/>
    <mergeCell ref="A318:Z318"/>
    <mergeCell ref="A319:Z319"/>
    <mergeCell ref="A365:Z365"/>
    <mergeCell ref="A366:Z366"/>
    <mergeCell ref="A394:Z394"/>
    <mergeCell ref="A395:Z395"/>
    <mergeCell ref="A441:Z441"/>
    <mergeCell ref="A442:Z442"/>
    <mergeCell ref="A515:Z515"/>
    <mergeCell ref="A516:Z516"/>
    <mergeCell ref="A619:Z619"/>
    <mergeCell ref="A620:Z620"/>
    <mergeCell ref="A553:Z553"/>
    <mergeCell ref="A554:Z554"/>
    <mergeCell ref="A657:Z657"/>
    <mergeCell ref="A1556:A1564"/>
    <mergeCell ref="B1556:B1564"/>
    <mergeCell ref="C1556:C1564"/>
    <mergeCell ref="D1556:D1557"/>
    <mergeCell ref="D1558:D1561"/>
    <mergeCell ref="A1788:Z1788"/>
    <mergeCell ref="A1879:Z1879"/>
    <mergeCell ref="A204:Z204"/>
    <mergeCell ref="A205:Z205"/>
    <mergeCell ref="A233:Z233"/>
    <mergeCell ref="A234:Z234"/>
    <mergeCell ref="A289:Z289"/>
    <mergeCell ref="A952:Z952"/>
    <mergeCell ref="A1610:Z1610"/>
    <mergeCell ref="A1611:Z1611"/>
    <mergeCell ref="A1675:Z1675"/>
    <mergeCell ref="A1676:Z1676"/>
    <mergeCell ref="A1749:Z1749"/>
    <mergeCell ref="A1750:Z1750"/>
    <mergeCell ref="A1583:A1591"/>
    <mergeCell ref="B1583:B1591"/>
    <mergeCell ref="C1583:C1591"/>
    <mergeCell ref="D1583:D1584"/>
    <mergeCell ref="D1585:D1588"/>
    <mergeCell ref="D1589:E1589"/>
    <mergeCell ref="D1590:E1590"/>
    <mergeCell ref="D1591:E1591"/>
    <mergeCell ref="A1592:A1600"/>
    <mergeCell ref="A206:A214"/>
    <mergeCell ref="B206:B214"/>
    <mergeCell ref="C206:C214"/>
    <mergeCell ref="D206:D207"/>
    <mergeCell ref="D208:D211"/>
    <mergeCell ref="D212:E212"/>
    <mergeCell ref="D213:E213"/>
    <mergeCell ref="D214:E214"/>
    <mergeCell ref="D893:E893"/>
    <mergeCell ref="D894:E894"/>
    <mergeCell ref="A32:A40"/>
    <mergeCell ref="B32:B40"/>
    <mergeCell ref="C32:C40"/>
    <mergeCell ref="D32:D33"/>
    <mergeCell ref="D34:D37"/>
    <mergeCell ref="D38:E38"/>
    <mergeCell ref="D1562:E1562"/>
    <mergeCell ref="D1563:E1563"/>
    <mergeCell ref="D1564:E1564"/>
    <mergeCell ref="A1565:A1573"/>
    <mergeCell ref="B1565:B1573"/>
    <mergeCell ref="A895:Z895"/>
    <mergeCell ref="A896:Z896"/>
    <mergeCell ref="A951:Z951"/>
    <mergeCell ref="A1787:Z1787"/>
    <mergeCell ref="A52:A60"/>
    <mergeCell ref="B52:B60"/>
    <mergeCell ref="C52:C60"/>
    <mergeCell ref="D52:D53"/>
    <mergeCell ref="D54:D57"/>
    <mergeCell ref="D58:E58"/>
    <mergeCell ref="D59:E59"/>
    <mergeCell ref="D60:E60"/>
    <mergeCell ref="A41:Z41"/>
    <mergeCell ref="A42:Z42"/>
    <mergeCell ref="A61:A69"/>
    <mergeCell ref="B61:B69"/>
    <mergeCell ref="A72:A80"/>
    <mergeCell ref="B72:B80"/>
    <mergeCell ref="C72:C80"/>
    <mergeCell ref="B1592:B1600"/>
    <mergeCell ref="C1592:C1600"/>
    <mergeCell ref="D1592:D1593"/>
    <mergeCell ref="D1594:D1597"/>
    <mergeCell ref="D1598:E1598"/>
    <mergeCell ref="D1599:E1599"/>
    <mergeCell ref="D1600:E1600"/>
    <mergeCell ref="U9:U10"/>
    <mergeCell ref="D11:E11"/>
    <mergeCell ref="A6:A10"/>
    <mergeCell ref="B6:B10"/>
    <mergeCell ref="C6:C10"/>
    <mergeCell ref="D6:E10"/>
    <mergeCell ref="F7:F10"/>
    <mergeCell ref="G8:G10"/>
    <mergeCell ref="H8:H10"/>
    <mergeCell ref="I8:I10"/>
    <mergeCell ref="D1573:E1573"/>
    <mergeCell ref="D39:E39"/>
    <mergeCell ref="D40:E40"/>
    <mergeCell ref="A43:A51"/>
    <mergeCell ref="B43:B51"/>
    <mergeCell ref="C43:C51"/>
    <mergeCell ref="F6:Z6"/>
    <mergeCell ref="G7:Z7"/>
    <mergeCell ref="D51:E51"/>
    <mergeCell ref="A886:A894"/>
    <mergeCell ref="B886:B894"/>
    <mergeCell ref="C886:C894"/>
    <mergeCell ref="D886:D887"/>
    <mergeCell ref="D888:D891"/>
    <mergeCell ref="D892:E8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27" fitToHeight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2</vt:lpstr>
      <vt:lpstr>форма 1 рабочая</vt:lpstr>
      <vt:lpstr>'форма 1 рабочая'!Заголовки_для_печати</vt:lpstr>
      <vt:lpstr>'форма 2'!Заголовки_для_печати</vt:lpstr>
      <vt:lpstr>'форма 1 рабочая'!Область_печати</vt:lpstr>
      <vt:lpstr>'форма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2016-03-29T11:08:04Z</dcterms:modified>
</cp:coreProperties>
</file>