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<sst xmlns="http://schemas.openxmlformats.org/spreadsheetml/2006/main" count="98" uniqueCount="77">
  <si>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</si>
  <si>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</si>
  <si>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</si>
  <si>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</si>
  <si>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</si>
  <si>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</si>
  <si>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</si>
  <si>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</si>
  <si>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</si>
  <si>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</si>
  <si>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</si>
  <si>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</si>
  <si>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</si>
  <si>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</si>
  <si>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</si>
  <si>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</si>
  <si>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</si>
  <si>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</si>
  <si>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</si>
  <si>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</si>
  <si>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</si>
  <si>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</si>
  <si>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</si>
  <si>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</si>
  <si>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</si>
  <si>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</si>
  <si>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</si>
  <si>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</si>
  <si>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</si>
  <si>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</si>
  <si>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</si>
  <si>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</si>
  <si>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</si>
  <si>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</si>
  <si>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</si>
  <si>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</si>
  <si>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</si>
  <si>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</si>
  <si>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</si>
  <si>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</si>
  <si>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</si>
  <si>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</si>
  <si>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</si>
  <si>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</si>
  <si>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</si>
  <si>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</si>
  <si>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</si>
  <si>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</si>
  <si>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</si>
  <si>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</si>
  <si>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</si>
  <si>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</si>
  <si>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</si>
  <si>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</si>
  <si>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</si>
  <si>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</si>
  <si>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</si>
  <si>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</si>
  <si>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</si>
  <si>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</si>
  <si>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</si>
  <si>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</si>
  <si>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</si>
  <si>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</si>
  <si>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</si>
  <si>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</si>
  <si>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</si>
  <si>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</si>
  <si>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</si>
  <si>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</si>
  <si>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</si>
  <si>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</si>
  <si>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</si>
  <si>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</si>
  <si>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</si>
  <si>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</si>
  <si>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01.01.2013г. по 31.12.2013г.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</si>
</sst>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31">
      <selection activeCell="E17" sqref="E17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9" t="s">
        <v>76</v>
      </c>
      <c r="B3" s="30"/>
      <c r="C3" s="30"/>
      <c r="D3" s="30"/>
      <c r="E3" s="30"/>
      <c r="F3" s="31"/>
    </row>
    <row r="4" spans="1:6" ht="48.75" customHeight="1" thickBot="1">
      <c r="A4" s="20"/>
      <c r="B4" s="35" t="s">
        <v>71</v>
      </c>
      <c r="C4" s="35"/>
      <c r="D4" s="35"/>
      <c r="E4" s="35"/>
      <c r="F4" s="20"/>
    </row>
    <row r="5" spans="1:6" ht="23.25" customHeight="1">
      <c r="A5" s="20"/>
      <c r="B5" s="36" t="s">
        <v>30</v>
      </c>
      <c r="C5" s="36"/>
      <c r="D5" s="36"/>
      <c r="E5" s="36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31</v>
      </c>
      <c r="E7" s="33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33</v>
      </c>
      <c r="B10" s="2" t="s">
        <v>34</v>
      </c>
      <c r="C10" s="3" t="s">
        <v>3</v>
      </c>
      <c r="D10" s="32"/>
      <c r="E10" s="33"/>
      <c r="F10" s="11"/>
    </row>
    <row r="11" spans="1:6" s="8" customFormat="1" ht="15.75">
      <c r="A11" s="5" t="s">
        <v>35</v>
      </c>
      <c r="B11" s="2" t="s">
        <v>21</v>
      </c>
      <c r="C11" s="3" t="s">
        <v>4</v>
      </c>
      <c r="D11" s="25">
        <f>(6037.3/2*2)+(6489.1/2*2)</f>
        <v>12526.400000000001</v>
      </c>
      <c r="E11" s="28"/>
      <c r="F11" s="11"/>
    </row>
    <row r="12" spans="1:6" s="8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12328.36</v>
      </c>
      <c r="E12" s="25">
        <f>E13+E15+E16+E17+E18+E21+E24+E27</f>
        <v>0</v>
      </c>
      <c r="F12" s="11"/>
    </row>
    <row r="13" spans="1:6" s="8" customFormat="1" ht="31.5">
      <c r="A13" s="5" t="s">
        <v>37</v>
      </c>
      <c r="B13" s="2" t="s">
        <v>6</v>
      </c>
      <c r="C13" s="3" t="s">
        <v>4</v>
      </c>
      <c r="D13" s="25">
        <f>2992.6/4*4</f>
        <v>2992.6</v>
      </c>
      <c r="E13" s="24"/>
      <c r="F13" s="11"/>
    </row>
    <row r="14" spans="1:6" s="8" customFormat="1" ht="31.5">
      <c r="A14" s="5" t="s">
        <v>38</v>
      </c>
      <c r="B14" s="2" t="s">
        <v>39</v>
      </c>
      <c r="C14" s="3" t="s">
        <v>7</v>
      </c>
      <c r="D14" s="25">
        <v>14.5</v>
      </c>
      <c r="E14" s="27"/>
      <c r="F14" s="11"/>
    </row>
    <row r="15" spans="1:6" s="8" customFormat="1" ht="31.5">
      <c r="A15" s="5" t="s">
        <v>40</v>
      </c>
      <c r="B15" s="2" t="s">
        <v>8</v>
      </c>
      <c r="C15" s="3" t="s">
        <v>4</v>
      </c>
      <c r="D15" s="25">
        <f>909.76/4*4</f>
        <v>909.76</v>
      </c>
      <c r="E15" s="9"/>
      <c r="F15" s="11"/>
    </row>
    <row r="16" spans="1:6" s="8" customFormat="1" ht="31.5">
      <c r="A16" s="5" t="s">
        <v>41</v>
      </c>
      <c r="B16" s="2" t="s">
        <v>9</v>
      </c>
      <c r="C16" s="3" t="s">
        <v>4</v>
      </c>
      <c r="D16" s="25">
        <f>665/4*4</f>
        <v>665</v>
      </c>
      <c r="E16" s="9"/>
      <c r="F16" s="11"/>
    </row>
    <row r="17" spans="1:6" s="8" customFormat="1" ht="63">
      <c r="A17" s="5" t="s">
        <v>42</v>
      </c>
      <c r="B17" s="2" t="s">
        <v>10</v>
      </c>
      <c r="C17" s="3" t="s">
        <v>4</v>
      </c>
      <c r="D17" s="25">
        <f>32.8/4*4</f>
        <v>32.8</v>
      </c>
      <c r="E17" s="9"/>
      <c r="F17" s="26" t="s">
        <v>72</v>
      </c>
    </row>
    <row r="18" spans="1:6" s="8" customFormat="1" ht="31.5">
      <c r="A18" s="5" t="s">
        <v>43</v>
      </c>
      <c r="B18" s="2" t="s">
        <v>44</v>
      </c>
      <c r="C18" s="3" t="s">
        <v>4</v>
      </c>
      <c r="D18" s="25">
        <f>1649.8/4*4</f>
        <v>1649.8</v>
      </c>
      <c r="E18" s="9">
        <f>E13*41.9/100</f>
        <v>0</v>
      </c>
      <c r="F18" s="11"/>
    </row>
    <row r="19" spans="1:6" s="8" customFormat="1" ht="31.5">
      <c r="A19" s="5" t="s">
        <v>45</v>
      </c>
      <c r="B19" s="2" t="s">
        <v>11</v>
      </c>
      <c r="C19" s="3" t="s">
        <v>4</v>
      </c>
      <c r="D19" s="25">
        <f>715.1/4*4</f>
        <v>715.1</v>
      </c>
      <c r="E19" s="9">
        <f>E18*0.44</f>
        <v>0</v>
      </c>
      <c r="F19" s="11"/>
    </row>
    <row r="20" spans="1:6" s="8" customFormat="1" ht="31.5">
      <c r="A20" s="5" t="s">
        <v>46</v>
      </c>
      <c r="B20" s="2" t="s">
        <v>47</v>
      </c>
      <c r="C20" s="3" t="s">
        <v>4</v>
      </c>
      <c r="D20" s="25">
        <f>217.4/4*4</f>
        <v>217.4</v>
      </c>
      <c r="E20" s="9">
        <f>E19*30.3%</f>
        <v>0</v>
      </c>
      <c r="F20" s="11"/>
    </row>
    <row r="21" spans="1:6" s="8" customFormat="1" ht="31.5">
      <c r="A21" s="5" t="s">
        <v>48</v>
      </c>
      <c r="B21" s="2" t="s">
        <v>49</v>
      </c>
      <c r="C21" s="3" t="s">
        <v>4</v>
      </c>
      <c r="D21" s="25">
        <f>(785.8/2*2)+(786.1/2*2)</f>
        <v>1571.9</v>
      </c>
      <c r="E21" s="9">
        <f>E13*57.2/100</f>
        <v>0</v>
      </c>
      <c r="F21" s="11"/>
    </row>
    <row r="22" spans="1:6" s="8" customFormat="1" ht="15.75">
      <c r="A22" s="5" t="s">
        <v>50</v>
      </c>
      <c r="B22" s="2" t="s">
        <v>12</v>
      </c>
      <c r="C22" s="3" t="s">
        <v>4</v>
      </c>
      <c r="D22" s="25">
        <f>914.8/4*4</f>
        <v>914.8</v>
      </c>
      <c r="E22" s="9">
        <f>E21*0.546</f>
        <v>0</v>
      </c>
      <c r="F22" s="11"/>
    </row>
    <row r="23" spans="1:6" s="8" customFormat="1" ht="15.75">
      <c r="A23" s="5" t="s">
        <v>51</v>
      </c>
      <c r="B23" s="2" t="s">
        <v>13</v>
      </c>
      <c r="C23" s="3" t="s">
        <v>4</v>
      </c>
      <c r="D23" s="25">
        <f>278.1/4*4</f>
        <v>278.1</v>
      </c>
      <c r="E23" s="9">
        <f>E22*0.303</f>
        <v>0</v>
      </c>
      <c r="F23" s="11"/>
    </row>
    <row r="24" spans="1:6" s="8" customFormat="1" ht="63">
      <c r="A24" s="5" t="s">
        <v>52</v>
      </c>
      <c r="B24" s="2" t="s">
        <v>14</v>
      </c>
      <c r="C24" s="3" t="s">
        <v>4</v>
      </c>
      <c r="D24" s="25">
        <f>D26+(1338.1/4*4)</f>
        <v>2484.5</v>
      </c>
      <c r="E24" s="9">
        <f>E26+(0)</f>
        <v>0</v>
      </c>
      <c r="F24" s="26" t="s">
        <v>73</v>
      </c>
    </row>
    <row r="25" spans="1:6" s="8" customFormat="1" ht="15.75">
      <c r="A25" s="5" t="s">
        <v>53</v>
      </c>
      <c r="B25" s="2" t="s">
        <v>15</v>
      </c>
      <c r="C25" s="3" t="s">
        <v>4</v>
      </c>
      <c r="D25" s="25"/>
      <c r="E25" s="9"/>
      <c r="F25" s="11"/>
    </row>
    <row r="26" spans="1:6" s="8" customFormat="1" ht="15.75">
      <c r="A26" s="5" t="s">
        <v>54</v>
      </c>
      <c r="B26" s="2" t="s">
        <v>16</v>
      </c>
      <c r="C26" s="3" t="s">
        <v>4</v>
      </c>
      <c r="D26" s="25">
        <f>(259/2*2)+(887.4/2*2)</f>
        <v>1146.4</v>
      </c>
      <c r="E26" s="9"/>
      <c r="F26" s="11"/>
    </row>
    <row r="27" spans="1:6" s="8" customFormat="1" ht="78.75">
      <c r="A27" s="5" t="s">
        <v>55</v>
      </c>
      <c r="B27" s="2" t="s">
        <v>17</v>
      </c>
      <c r="C27" s="3" t="s">
        <v>4</v>
      </c>
      <c r="D27" s="25">
        <f>((95.2+734.5+208.4+16.4+7.4+42.8-5.3)/2*2)+((105.7+554.5+16.5+208.4+42.8-5.3)/2*2)</f>
        <v>2022.0000000000005</v>
      </c>
      <c r="E27" s="9"/>
      <c r="F27" s="26" t="s">
        <v>74</v>
      </c>
    </row>
    <row r="28" spans="1:6" s="8" customFormat="1" ht="31.5">
      <c r="A28" s="5" t="s">
        <v>56</v>
      </c>
      <c r="B28" s="2" t="s">
        <v>57</v>
      </c>
      <c r="C28" s="3" t="s">
        <v>4</v>
      </c>
      <c r="D28" s="25">
        <f>D11-D12</f>
        <v>198.04000000000087</v>
      </c>
      <c r="E28" s="25">
        <f>E11-E12</f>
        <v>0</v>
      </c>
      <c r="F28" s="11"/>
    </row>
    <row r="29" spans="1:6" s="8" customFormat="1" ht="31.5">
      <c r="A29" s="5" t="s">
        <v>58</v>
      </c>
      <c r="B29" s="2" t="s">
        <v>59</v>
      </c>
      <c r="C29" s="3" t="s">
        <v>4</v>
      </c>
      <c r="D29" s="25">
        <f>D28</f>
        <v>198.04000000000087</v>
      </c>
      <c r="E29" s="25">
        <f>E28</f>
        <v>0</v>
      </c>
      <c r="F29" s="11"/>
    </row>
    <row r="30" spans="1:6" s="8" customFormat="1" ht="94.5">
      <c r="A30" s="5" t="s">
        <v>18</v>
      </c>
      <c r="B30" s="2" t="s">
        <v>75</v>
      </c>
      <c r="C30" s="3" t="s">
        <v>4</v>
      </c>
      <c r="D30" s="25"/>
      <c r="E30" s="9"/>
      <c r="F30" s="11"/>
    </row>
    <row r="31" spans="1:6" s="8" customFormat="1" ht="31.5">
      <c r="A31" s="5" t="s">
        <v>60</v>
      </c>
      <c r="B31" s="2" t="s">
        <v>70</v>
      </c>
      <c r="C31" s="3" t="s">
        <v>61</v>
      </c>
      <c r="D31" s="25">
        <f>202/4*4</f>
        <v>202</v>
      </c>
      <c r="E31" s="9"/>
      <c r="F31" s="11"/>
    </row>
    <row r="32" spans="1:6" s="8" customFormat="1" ht="31.5">
      <c r="A32" s="5" t="s">
        <v>19</v>
      </c>
      <c r="B32" s="2" t="s">
        <v>62</v>
      </c>
      <c r="C32" s="3" t="s">
        <v>4</v>
      </c>
      <c r="D32" s="25"/>
      <c r="E32" s="6"/>
      <c r="F32" s="11"/>
    </row>
    <row r="33" spans="1:6" s="8" customFormat="1" ht="15.75">
      <c r="A33" s="5" t="s">
        <v>63</v>
      </c>
      <c r="B33" s="2" t="s">
        <v>64</v>
      </c>
      <c r="C33" s="3" t="s">
        <v>4</v>
      </c>
      <c r="D33" s="24"/>
      <c r="E33" s="6"/>
      <c r="F33" s="11"/>
    </row>
    <row r="34" spans="1:6" s="8" customFormat="1" ht="15.75">
      <c r="A34" s="5" t="s">
        <v>65</v>
      </c>
      <c r="B34" s="2" t="s">
        <v>66</v>
      </c>
      <c r="C34" s="3" t="s">
        <v>4</v>
      </c>
      <c r="D34" s="24"/>
      <c r="E34" s="6"/>
      <c r="F34" s="11"/>
    </row>
    <row r="35" spans="1:6" s="8" customFormat="1" ht="15.75">
      <c r="A35" s="16" t="s">
        <v>67</v>
      </c>
      <c r="B35" s="11" t="s">
        <v>22</v>
      </c>
      <c r="C35" s="16"/>
      <c r="D35" s="24"/>
      <c r="E35" s="6"/>
      <c r="F35" s="11"/>
    </row>
    <row r="36" spans="1:6" s="8" customFormat="1" ht="15.75">
      <c r="A36" s="16"/>
      <c r="B36" s="11" t="s">
        <v>23</v>
      </c>
      <c r="C36" s="16"/>
      <c r="D36" s="3"/>
      <c r="E36" s="7"/>
      <c r="F36" s="11"/>
    </row>
    <row r="37" spans="1:6" s="8" customFormat="1" ht="15.75">
      <c r="A37" s="16"/>
      <c r="B37" s="11" t="s">
        <v>24</v>
      </c>
      <c r="C37" s="16"/>
      <c r="D37" s="3"/>
      <c r="E37" s="7"/>
      <c r="F37" s="11"/>
    </row>
    <row r="38" spans="1:6" s="8" customFormat="1" ht="15.75">
      <c r="A38" s="16"/>
      <c r="B38" s="11" t="s">
        <v>25</v>
      </c>
      <c r="C38" s="16"/>
      <c r="D38" s="3"/>
      <c r="E38" s="7"/>
      <c r="F38" s="11"/>
    </row>
    <row r="39" spans="1:6" s="8" customFormat="1" ht="15.75">
      <c r="A39" s="16"/>
      <c r="B39" s="11" t="s">
        <v>26</v>
      </c>
      <c r="C39" s="16"/>
      <c r="D39" s="3"/>
      <c r="E39" s="7"/>
      <c r="F39" s="11"/>
    </row>
    <row r="40" spans="1:6" s="8" customFormat="1" ht="15.75">
      <c r="A40" s="16"/>
      <c r="B40" s="11" t="s">
        <v>27</v>
      </c>
      <c r="C40" s="16"/>
      <c r="D40" s="3"/>
      <c r="E40" s="7"/>
      <c r="F40" s="11"/>
    </row>
    <row r="41" spans="1:5" s="8" customFormat="1" ht="15.75">
      <c r="A41" s="17"/>
      <c r="B41" s="18"/>
      <c r="C41" s="17"/>
      <c r="D41" s="17"/>
      <c r="E41" s="12"/>
    </row>
    <row r="42" spans="1:6" s="8" customFormat="1" ht="30.75" customHeight="1">
      <c r="A42" s="37" t="s">
        <v>69</v>
      </c>
      <c r="B42" s="37"/>
      <c r="C42" s="37"/>
      <c r="D42" s="37"/>
      <c r="E42" s="37"/>
      <c r="F42" s="37"/>
    </row>
    <row r="43" spans="1:6" s="8" customFormat="1" ht="17.25" customHeight="1">
      <c r="A43" s="22"/>
      <c r="B43" s="22"/>
      <c r="C43" s="22"/>
      <c r="D43" s="22"/>
      <c r="E43" s="22"/>
      <c r="F43" s="22"/>
    </row>
    <row r="44" spans="1:6" s="8" customFormat="1" ht="39.75" customHeight="1">
      <c r="A44" s="34" t="s">
        <v>32</v>
      </c>
      <c r="B44" s="34"/>
      <c r="C44" s="34"/>
      <c r="D44" s="34"/>
      <c r="E44" s="34"/>
      <c r="F44" s="34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7 E30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2010-09-06T08:09:38Z</cp:lastPrinted>
  <dcterms:created xsi:type="dcterms:W3CDTF">2010-05-25T03:00:19Z</dcterms:created>
  <dcterms:modified xsi:type="dcterms:W3CDTF">2013-02-14T04:51:07Z</dcterms:modified>
  <cp:category/>
  <cp:version/>
  <cp:contentType/>
  <cp:contentStatus/>
</cp:coreProperties>
</file>