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20" windowHeight="12660" activeTab="0"/>
  </bookViews>
  <sheets>
    <sheet name="№2-вс" sheetId="1" r:id="rId1"/>
  </sheets>
  <definedNames>
    <definedName name="_xlnm.Print_Area" localSheetId="0">'№2-вс'!$A$1:$F$135</definedName>
  </definedNames>
  <calcPr fullCalcOnLoad="1"/>
</workbook>
</file>

<file path=xl/sharedStrings.xml><?xml version="1.0" encoding="utf-8"?>
<sst xmlns="http://schemas.openxmlformats.org/spreadsheetml/2006/main" count="311" uniqueCount="119">
  <si>
    <t>Форма N 2-вс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</si>
  <si>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</si>
  <si>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</si>
  <si>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</si>
  <si>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водоснабжения на 2013 год</t>
  </si>
  <si>
    <t>ОАО "Норильско-Таймырская энергетическая компания"</t>
  </si>
  <si>
    <t>(наименование организации)</t>
  </si>
  <si>
    <t xml:space="preserve">N п/п
 </t>
  </si>
  <si>
    <t>Наименование показателя</t>
  </si>
  <si>
    <t>Единица измерения</t>
  </si>
  <si>
    <t xml:space="preserve">Значение </t>
  </si>
  <si>
    <t>Примечание</t>
  </si>
  <si>
    <t>Муниципальное образование г. Норильск</t>
  </si>
  <si>
    <t xml:space="preserve">Вид регулируемой деятельности </t>
  </si>
  <si>
    <t xml:space="preserve">x     </t>
  </si>
  <si>
    <t>Услуги холодного водоснабжения</t>
  </si>
  <si>
    <t>Выручка от регулируемой деятельности</t>
  </si>
  <si>
    <t xml:space="preserve">тыс. руб. 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</si>
  <si>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</si>
  <si>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</si>
  <si>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оплату покупной холодной воды, в том числе</t>
  </si>
  <si>
    <t>3.1.1</t>
  </si>
  <si>
    <t xml:space="preserve">технического качества      </t>
  </si>
  <si>
    <t>3.1.2</t>
  </si>
  <si>
    <t xml:space="preserve">объем холодной воды  </t>
  </si>
  <si>
    <t xml:space="preserve">тыс. м3   </t>
  </si>
  <si>
    <t>3.1.3</t>
  </si>
  <si>
    <t xml:space="preserve">тариф                </t>
  </si>
  <si>
    <t xml:space="preserve">руб/м3    </t>
  </si>
  <si>
    <t xml:space="preserve">питьевого качества   </t>
  </si>
  <si>
    <t>3.1.4</t>
  </si>
  <si>
    <t>3.2</t>
  </si>
  <si>
    <t xml:space="preserve">Расходы на покупаемую электрическую энергию (мощность),  потребляемую оборудованием, используемым в  технологическом процессе:             </t>
  </si>
  <si>
    <t>3.2.1</t>
  </si>
  <si>
    <t>средневзвешенная стоимость 1 кВт.ч</t>
  </si>
  <si>
    <t xml:space="preserve">руб/кВт.ч </t>
  </si>
  <si>
    <t>3.2.2</t>
  </si>
  <si>
    <t>объем приобретенной электрической  энергии</t>
  </si>
  <si>
    <t>тыс. кВт.ч</t>
  </si>
  <si>
    <t>3.3</t>
  </si>
  <si>
    <t>Расходы на  химреагенты, используемые в технологическом процессе</t>
  </si>
  <si>
    <t>3.4</t>
  </si>
  <si>
    <t>Расходы на оплату  труда основного производственного персонала</t>
  </si>
  <si>
    <t>3.4.1</t>
  </si>
  <si>
    <t>среднесписочная  численность основного производственного персонала (человек)</t>
  </si>
  <si>
    <t xml:space="preserve">чел.      </t>
  </si>
  <si>
    <t>3.5</t>
  </si>
  <si>
    <t>Отчисления на социальные нужды основного производственного персонала</t>
  </si>
  <si>
    <t>3.6</t>
  </si>
  <si>
    <t>Расходы на  амортизацию основных производственных средств</t>
  </si>
  <si>
    <t>3.7</t>
  </si>
  <si>
    <t>Расходы на аренду имущества,  используемого в технологическом  процессе</t>
  </si>
  <si>
    <t>3.8</t>
  </si>
  <si>
    <t>Общепроизводственные (цеховые) расходы, в том числе:</t>
  </si>
  <si>
    <t>3.8.1</t>
  </si>
  <si>
    <t>расходы на оплату труда цехового персонала</t>
  </si>
  <si>
    <t>3.8.2</t>
  </si>
  <si>
    <t xml:space="preserve">отчисления на социальные нужды цехового персонала   </t>
  </si>
  <si>
    <t>3.9</t>
  </si>
  <si>
    <t xml:space="preserve">Общехозяйственные  (управленческие) расходы, в том числе: </t>
  </si>
  <si>
    <t>3.9.1</t>
  </si>
  <si>
    <t xml:space="preserve">расходы на оплату труда </t>
  </si>
  <si>
    <t>3.9.2</t>
  </si>
  <si>
    <t>отчисления на социальные нужды</t>
  </si>
  <si>
    <t>3.10</t>
  </si>
  <si>
    <t xml:space="preserve">Ремонт и техническое обслуживание основных средств, в том числе: </t>
  </si>
  <si>
    <t>3.10.1</t>
  </si>
  <si>
    <t>капитальный ремонт основных средств</t>
  </si>
  <si>
    <t>3.10.2</t>
  </si>
  <si>
    <t>текущий ремонт основных средств</t>
  </si>
  <si>
    <t>3.10.3</t>
  </si>
  <si>
    <t>заработная плата ремонтного персонала</t>
  </si>
  <si>
    <t>3.10.4</t>
  </si>
  <si>
    <t>отчисления на  социальные нужды от  заработной платы ремонтного персонала</t>
  </si>
  <si>
    <t>3.11</t>
  </si>
  <si>
    <t xml:space="preserve">Расходы на услуги  производственного характера,  выполняемые по  договорам с организациями на проведение  регламентных работ в рамках  технологического процесса             </t>
  </si>
  <si>
    <t xml:space="preserve">Валовая прибыль от  продажи товаров и услуг по регулируемому виду деятельности         </t>
  </si>
  <si>
    <t xml:space="preserve">Чистая прибыль по регулируемому виду деятельности, в том числе:               </t>
  </si>
  <si>
    <t>5.1</t>
  </si>
  <si>
    <t xml:space="preserve">размер чистой прибыли, расходуемой на финансирование мероприятий,  предусмотренных  инвестиционной  программой регулируемой  организации по развитию системы  холодного водоснабжения </t>
  </si>
  <si>
    <t xml:space="preserve">Изменение стоимости  основных фондов, в  том числе за счет ввода (вывода) их из эксплуатации </t>
  </si>
  <si>
    <t xml:space="preserve">Поднято воды         </t>
  </si>
  <si>
    <t>тыс. куб.</t>
  </si>
  <si>
    <t>Получено воды со  стороны, в том числе</t>
  </si>
  <si>
    <t>8.1</t>
  </si>
  <si>
    <t xml:space="preserve">технического качества   </t>
  </si>
  <si>
    <t>8.2</t>
  </si>
  <si>
    <t xml:space="preserve">Объем воды, пропущенной через очистные сооружения  </t>
  </si>
  <si>
    <t xml:space="preserve">Объем отпущенной потребителям воды, в том числе:           </t>
  </si>
  <si>
    <t>10.1</t>
  </si>
  <si>
    <t xml:space="preserve">по приборам учета    </t>
  </si>
  <si>
    <t>10.2</t>
  </si>
  <si>
    <t xml:space="preserve">по нормативам  потребления     </t>
  </si>
  <si>
    <t xml:space="preserve">Потери воды в сетях  </t>
  </si>
  <si>
    <t xml:space="preserve">%         </t>
  </si>
  <si>
    <t xml:space="preserve">Протяженность  водопроводных сетей (в однотрубном исчислении)          </t>
  </si>
  <si>
    <t xml:space="preserve">км        </t>
  </si>
  <si>
    <t xml:space="preserve">Количество скважин   </t>
  </si>
  <si>
    <t xml:space="preserve">ед.       </t>
  </si>
  <si>
    <t xml:space="preserve">Количество  подкачивающих  насосных станций     </t>
  </si>
  <si>
    <t>15</t>
  </si>
  <si>
    <t xml:space="preserve">Среднесписочная численность основного производственного персонала </t>
  </si>
  <si>
    <t xml:space="preserve">Удельный расход  электроэнергии на подачу воды в сеть (учитывать электроэнергию всех  насосных и подкачивающих станций)     </t>
  </si>
  <si>
    <t>кВт.ч/куб.</t>
  </si>
  <si>
    <t xml:space="preserve">Расход воды на  собственные нужды предприятия, в том  числе:     </t>
  </si>
  <si>
    <t>17.1</t>
  </si>
  <si>
    <t xml:space="preserve">расход воды на хозяйственно-бытовые нужды предприятия      </t>
  </si>
  <si>
    <t xml:space="preserve">Показатель использования  производственных  объектов (по объему перекачки) по отношению к пиковому дню отчетного года (отношение  установленной мощности к        наибольшему водопотреблению)     </t>
  </si>
  <si>
    <t>19 &lt;**&gt;</t>
  </si>
  <si>
    <t xml:space="preserve">Годовая бухгалтерская  отчетность           </t>
  </si>
  <si>
    <t xml:space="preserve">форма N 1 - бухгалтерский баланс </t>
  </si>
  <si>
    <t xml:space="preserve">форма N 2 - отчет о прибылях и убытках   </t>
  </si>
  <si>
    <t xml:space="preserve">форма N 3 - отчет об изменении капитала   </t>
  </si>
  <si>
    <t xml:space="preserve">форма N 4 - отчет о  движении денежных средств              </t>
  </si>
  <si>
    <t xml:space="preserve">форма N 5 - приложение к балансу  </t>
  </si>
  <si>
    <t>Таймырский муниципальный район</t>
  </si>
  <si>
    <t>--------------------------------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</si>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</sst>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color indexed="2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49" fontId="23" fillId="0" borderId="25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center" vertical="top" wrapText="1"/>
    </xf>
    <xf numFmtId="49" fontId="23" fillId="0" borderId="27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49" fontId="18" fillId="0" borderId="28" xfId="0" applyNumberFormat="1" applyFont="1" applyBorder="1" applyAlignment="1">
      <alignment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49" fontId="18" fillId="0" borderId="30" xfId="0" applyNumberFormat="1" applyFont="1" applyBorder="1" applyAlignment="1">
      <alignment vertical="top" wrapText="1"/>
    </xf>
    <xf numFmtId="0" fontId="18" fillId="0" borderId="24" xfId="0" applyFont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4" fontId="25" fillId="0" borderId="29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/>
    </xf>
    <xf numFmtId="49" fontId="18" fillId="0" borderId="30" xfId="0" applyNumberFormat="1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10" fontId="18" fillId="0" borderId="29" xfId="58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top" wrapText="1"/>
    </xf>
    <xf numFmtId="49" fontId="18" fillId="0" borderId="20" xfId="0" applyNumberFormat="1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18" fillId="0" borderId="35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49" fontId="18" fillId="0" borderId="36" xfId="0" applyNumberFormat="1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18" fillId="0" borderId="38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8" fillId="0" borderId="40" xfId="0" applyFont="1" applyBorder="1" applyAlignment="1">
      <alignment wrapText="1"/>
    </xf>
    <xf numFmtId="49" fontId="23" fillId="0" borderId="41" xfId="0" applyNumberFormat="1" applyFont="1" applyBorder="1" applyAlignment="1">
      <alignment horizontal="center" vertical="top" wrapText="1"/>
    </xf>
    <xf numFmtId="49" fontId="23" fillId="0" borderId="42" xfId="0" applyNumberFormat="1" applyFont="1" applyBorder="1" applyAlignment="1">
      <alignment horizontal="center" vertical="top" wrapText="1"/>
    </xf>
    <xf numFmtId="49" fontId="23" fillId="0" borderId="43" xfId="0" applyNumberFormat="1" applyFont="1" applyBorder="1" applyAlignment="1">
      <alignment horizontal="center" vertical="top" wrapText="1"/>
    </xf>
    <xf numFmtId="49" fontId="23" fillId="0" borderId="44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top" wrapText="1"/>
    </xf>
    <xf numFmtId="4" fontId="18" fillId="33" borderId="29" xfId="0" applyNumberFormat="1" applyFont="1" applyFill="1" applyBorder="1" applyAlignment="1">
      <alignment horizontal="center" vertical="center" wrapText="1"/>
    </xf>
    <xf numFmtId="4" fontId="18" fillId="33" borderId="46" xfId="0" applyNumberFormat="1" applyFont="1" applyFill="1" applyBorder="1" applyAlignment="1">
      <alignment horizontal="center" vertical="center"/>
    </xf>
    <xf numFmtId="0" fontId="18" fillId="0" borderId="44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23" xfId="0" applyFont="1" applyBorder="1" applyAlignment="1">
      <alignment wrapText="1"/>
    </xf>
    <xf numFmtId="0" fontId="19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5"/>
  <sheetViews>
    <sheetView tabSelected="1" zoomScalePageLayoutView="0" workbookViewId="0" topLeftCell="A4">
      <selection activeCell="G110" sqref="G110"/>
    </sheetView>
  </sheetViews>
  <sheetFormatPr defaultColWidth="9.00390625" defaultRowHeight="12.75" outlineLevelRow="1"/>
  <cols>
    <col min="1" max="1" width="6.00390625" style="1" customWidth="1"/>
    <col min="2" max="2" width="73.375" style="1" customWidth="1"/>
    <col min="3" max="3" width="11.375" style="1" customWidth="1"/>
    <col min="4" max="4" width="33.875" style="2" customWidth="1"/>
    <col min="5" max="5" width="15.75390625" style="1" hidden="1" customWidth="1"/>
    <col min="6" max="6" width="20.875" style="1" hidden="1" customWidth="1"/>
    <col min="7" max="16384" width="9.125" style="1" customWidth="1"/>
  </cols>
  <sheetData>
    <row r="1" ht="15.75">
      <c r="F1" s="3" t="s">
        <v>0</v>
      </c>
    </row>
    <row r="2" ht="15.75">
      <c r="A2" s="3"/>
    </row>
    <row r="3" spans="1:6" ht="15.75">
      <c r="A3" s="4" t="s">
        <v>1</v>
      </c>
      <c r="B3" s="4"/>
      <c r="C3" s="4"/>
      <c r="D3" s="4"/>
      <c r="E3" s="4"/>
      <c r="F3" s="4"/>
    </row>
    <row r="4" spans="1:6" ht="15.75">
      <c r="A4" s="4" t="s">
        <v>2</v>
      </c>
      <c r="B4" s="4"/>
      <c r="C4" s="4"/>
      <c r="D4" s="4"/>
      <c r="E4" s="4"/>
      <c r="F4" s="4"/>
    </row>
    <row r="5" spans="1:6" ht="15.75">
      <c r="A5" s="4" t="s">
        <v>3</v>
      </c>
      <c r="B5" s="4"/>
      <c r="C5" s="4"/>
      <c r="D5" s="4"/>
      <c r="E5" s="4"/>
      <c r="F5" s="4"/>
    </row>
    <row r="6" spans="1:6" ht="15.75">
      <c r="A6" s="4" t="s">
        <v>4</v>
      </c>
      <c r="B6" s="4"/>
      <c r="C6" s="4"/>
      <c r="D6" s="4"/>
      <c r="E6" s="4"/>
      <c r="F6" s="4"/>
    </row>
    <row r="7" ht="15.75">
      <c r="A7" s="5"/>
    </row>
    <row r="8" spans="1:6" ht="15.75">
      <c r="A8" s="6" t="s">
        <v>5</v>
      </c>
      <c r="B8" s="6"/>
      <c r="C8" s="6"/>
      <c r="D8" s="6"/>
      <c r="E8" s="6"/>
      <c r="F8" s="6"/>
    </row>
    <row r="9" spans="1:6" ht="12.75">
      <c r="A9" s="7" t="s">
        <v>6</v>
      </c>
      <c r="B9" s="7"/>
      <c r="C9" s="7"/>
      <c r="D9" s="7"/>
      <c r="E9" s="7"/>
      <c r="F9" s="7"/>
    </row>
    <row r="10" ht="16.5" thickBot="1">
      <c r="A10" s="5"/>
    </row>
    <row r="11" spans="1:7" ht="12.75">
      <c r="A11" s="8" t="s">
        <v>7</v>
      </c>
      <c r="B11" s="9" t="s">
        <v>8</v>
      </c>
      <c r="C11" s="9" t="s">
        <v>9</v>
      </c>
      <c r="D11" s="10" t="s">
        <v>10</v>
      </c>
      <c r="E11" s="11"/>
      <c r="F11" s="12" t="s">
        <v>11</v>
      </c>
      <c r="G11" s="13"/>
    </row>
    <row r="12" spans="1:7" ht="13.5" thickBot="1">
      <c r="A12" s="14"/>
      <c r="B12" s="15"/>
      <c r="C12" s="15"/>
      <c r="D12" s="16"/>
      <c r="E12" s="17"/>
      <c r="F12" s="18"/>
      <c r="G12" s="13"/>
    </row>
    <row r="13" spans="1:7" ht="12.75">
      <c r="A13" s="19">
        <v>1</v>
      </c>
      <c r="B13" s="20">
        <v>2</v>
      </c>
      <c r="C13" s="20">
        <v>3</v>
      </c>
      <c r="D13" s="21">
        <v>4</v>
      </c>
      <c r="E13" s="22">
        <v>5</v>
      </c>
      <c r="F13" s="23">
        <v>6</v>
      </c>
      <c r="G13" s="24"/>
    </row>
    <row r="14" spans="1:7" ht="12.75">
      <c r="A14" s="25" t="s">
        <v>12</v>
      </c>
      <c r="B14" s="26"/>
      <c r="C14" s="26"/>
      <c r="D14" s="27"/>
      <c r="E14" s="28"/>
      <c r="F14" s="29"/>
      <c r="G14" s="30"/>
    </row>
    <row r="15" spans="1:7" ht="12.75">
      <c r="A15" s="31">
        <v>1</v>
      </c>
      <c r="B15" s="32" t="s">
        <v>13</v>
      </c>
      <c r="C15" s="33" t="s">
        <v>14</v>
      </c>
      <c r="D15" s="34" t="s">
        <v>15</v>
      </c>
      <c r="E15" s="35"/>
      <c r="F15" s="36"/>
      <c r="G15" s="30"/>
    </row>
    <row r="16" spans="1:7" ht="12.75">
      <c r="A16" s="37">
        <v>2</v>
      </c>
      <c r="B16" s="32" t="s">
        <v>16</v>
      </c>
      <c r="C16" s="38" t="s">
        <v>17</v>
      </c>
      <c r="D16" s="39">
        <v>698560.42</v>
      </c>
      <c r="E16" s="40">
        <v>0</v>
      </c>
      <c r="F16" s="36"/>
      <c r="G16" s="30"/>
    </row>
    <row r="17" spans="1:7" ht="25.5">
      <c r="A17" s="37">
        <v>3</v>
      </c>
      <c r="B17" s="32" t="s">
        <v>18</v>
      </c>
      <c r="C17" s="38" t="s">
        <v>17</v>
      </c>
      <c r="D17" s="39">
        <v>691654.22</v>
      </c>
      <c r="E17" s="40">
        <v>0</v>
      </c>
      <c r="F17" s="36"/>
      <c r="G17" s="30"/>
    </row>
    <row r="18" spans="1:7" ht="12.75">
      <c r="A18" s="37" t="s">
        <v>19</v>
      </c>
      <c r="B18" s="32" t="s">
        <v>20</v>
      </c>
      <c r="C18" s="38" t="s">
        <v>17</v>
      </c>
      <c r="D18" s="39">
        <v>692.22</v>
      </c>
      <c r="E18" s="40">
        <v>0</v>
      </c>
      <c r="F18" s="36"/>
      <c r="G18" s="30"/>
    </row>
    <row r="19" spans="1:7" ht="12.75">
      <c r="A19" s="37" t="s">
        <v>21</v>
      </c>
      <c r="B19" s="32" t="s">
        <v>22</v>
      </c>
      <c r="C19" s="38" t="s">
        <v>17</v>
      </c>
      <c r="D19" s="39">
        <v>0</v>
      </c>
      <c r="E19" s="40">
        <v>0</v>
      </c>
      <c r="F19" s="36"/>
      <c r="G19" s="30"/>
    </row>
    <row r="20" spans="1:7" ht="12.75">
      <c r="A20" s="37" t="s">
        <v>23</v>
      </c>
      <c r="B20" s="36" t="s">
        <v>24</v>
      </c>
      <c r="C20" s="38" t="s">
        <v>25</v>
      </c>
      <c r="D20" s="39">
        <v>0</v>
      </c>
      <c r="E20" s="40">
        <v>0</v>
      </c>
      <c r="F20" s="36"/>
      <c r="G20" s="24"/>
    </row>
    <row r="21" spans="1:7" ht="12.75">
      <c r="A21" s="37" t="s">
        <v>26</v>
      </c>
      <c r="B21" s="36" t="s">
        <v>27</v>
      </c>
      <c r="C21" s="38" t="s">
        <v>28</v>
      </c>
      <c r="D21" s="39">
        <v>0</v>
      </c>
      <c r="E21" s="40">
        <v>0</v>
      </c>
      <c r="F21" s="36"/>
      <c r="G21" s="24"/>
    </row>
    <row r="22" spans="1:7" ht="12.75">
      <c r="A22" s="37" t="s">
        <v>23</v>
      </c>
      <c r="B22" s="36" t="s">
        <v>29</v>
      </c>
      <c r="C22" s="38" t="s">
        <v>17</v>
      </c>
      <c r="D22" s="39">
        <f>D21</f>
        <v>0</v>
      </c>
      <c r="E22" s="40">
        <v>0</v>
      </c>
      <c r="F22" s="36"/>
      <c r="G22" s="24"/>
    </row>
    <row r="23" spans="1:7" ht="12.75">
      <c r="A23" s="37" t="s">
        <v>26</v>
      </c>
      <c r="B23" s="36" t="s">
        <v>24</v>
      </c>
      <c r="C23" s="38" t="s">
        <v>25</v>
      </c>
      <c r="D23" s="39">
        <f>D22</f>
        <v>0</v>
      </c>
      <c r="E23" s="40">
        <v>0</v>
      </c>
      <c r="F23" s="36"/>
      <c r="G23" s="24"/>
    </row>
    <row r="24" spans="1:7" ht="12.75">
      <c r="A24" s="37" t="s">
        <v>30</v>
      </c>
      <c r="B24" s="36" t="s">
        <v>27</v>
      </c>
      <c r="C24" s="38" t="s">
        <v>28</v>
      </c>
      <c r="D24" s="39">
        <f>D23</f>
        <v>0</v>
      </c>
      <c r="E24" s="40">
        <v>0</v>
      </c>
      <c r="F24" s="36"/>
      <c r="G24" s="24"/>
    </row>
    <row r="25" spans="1:7" ht="25.5">
      <c r="A25" s="37" t="s">
        <v>31</v>
      </c>
      <c r="B25" s="32" t="s">
        <v>32</v>
      </c>
      <c r="C25" s="38" t="s">
        <v>17</v>
      </c>
      <c r="D25" s="39">
        <v>105350.3</v>
      </c>
      <c r="E25" s="40">
        <v>0</v>
      </c>
      <c r="F25" s="36"/>
      <c r="G25" s="30"/>
    </row>
    <row r="26" spans="1:7" ht="12.75">
      <c r="A26" s="37" t="s">
        <v>33</v>
      </c>
      <c r="B26" s="32" t="s">
        <v>34</v>
      </c>
      <c r="C26" s="38" t="s">
        <v>35</v>
      </c>
      <c r="D26" s="39">
        <f>((261/2*0.37)+(120284/2*0.83)+(261/2*0.41)+(120284/2*0.92))/D27</f>
        <v>0.8739498942303705</v>
      </c>
      <c r="E26" s="40">
        <v>0</v>
      </c>
      <c r="F26" s="36"/>
      <c r="G26" s="30"/>
    </row>
    <row r="27" spans="1:7" ht="12.75">
      <c r="A27" s="37" t="s">
        <v>36</v>
      </c>
      <c r="B27" s="32" t="s">
        <v>37</v>
      </c>
      <c r="C27" s="38" t="s">
        <v>38</v>
      </c>
      <c r="D27" s="41">
        <f>120284+261</f>
        <v>120545</v>
      </c>
      <c r="E27" s="40">
        <v>0</v>
      </c>
      <c r="F27" s="36"/>
      <c r="G27" s="30"/>
    </row>
    <row r="28" spans="1:7" ht="12.75">
      <c r="A28" s="37" t="s">
        <v>39</v>
      </c>
      <c r="B28" s="32" t="s">
        <v>40</v>
      </c>
      <c r="C28" s="38" t="s">
        <v>17</v>
      </c>
      <c r="D28" s="39">
        <v>12661.79</v>
      </c>
      <c r="E28" s="40">
        <v>0</v>
      </c>
      <c r="F28" s="36"/>
      <c r="G28" s="30"/>
    </row>
    <row r="29" spans="1:7" ht="12.75">
      <c r="A29" s="37" t="s">
        <v>41</v>
      </c>
      <c r="B29" s="32" t="s">
        <v>42</v>
      </c>
      <c r="C29" s="38" t="s">
        <v>17</v>
      </c>
      <c r="D29" s="39">
        <v>41487.72</v>
      </c>
      <c r="E29" s="40">
        <v>0</v>
      </c>
      <c r="F29" s="36"/>
      <c r="G29" s="30"/>
    </row>
    <row r="30" spans="1:7" ht="12.75">
      <c r="A30" s="37" t="s">
        <v>43</v>
      </c>
      <c r="B30" s="32" t="s">
        <v>44</v>
      </c>
      <c r="C30" s="38" t="s">
        <v>45</v>
      </c>
      <c r="D30" s="39">
        <v>85</v>
      </c>
      <c r="E30" s="40">
        <v>0</v>
      </c>
      <c r="F30" s="36"/>
      <c r="G30" s="30"/>
    </row>
    <row r="31" spans="1:7" ht="12.75">
      <c r="A31" s="37" t="s">
        <v>46</v>
      </c>
      <c r="B31" s="32" t="s">
        <v>47</v>
      </c>
      <c r="C31" s="38" t="s">
        <v>17</v>
      </c>
      <c r="D31" s="39">
        <v>12529.29</v>
      </c>
      <c r="E31" s="40">
        <v>0</v>
      </c>
      <c r="F31" s="36"/>
      <c r="G31" s="30"/>
    </row>
    <row r="32" spans="1:7" ht="12.75">
      <c r="A32" s="37" t="s">
        <v>48</v>
      </c>
      <c r="B32" s="32" t="s">
        <v>49</v>
      </c>
      <c r="C32" s="38" t="s">
        <v>17</v>
      </c>
      <c r="D32" s="39">
        <v>1092</v>
      </c>
      <c r="E32" s="40">
        <v>0</v>
      </c>
      <c r="F32" s="36"/>
      <c r="G32" s="30"/>
    </row>
    <row r="33" spans="1:7" ht="12.75">
      <c r="A33" s="37" t="s">
        <v>50</v>
      </c>
      <c r="B33" s="32" t="s">
        <v>51</v>
      </c>
      <c r="C33" s="38" t="s">
        <v>17</v>
      </c>
      <c r="D33" s="39">
        <v>85014.9</v>
      </c>
      <c r="E33" s="40">
        <v>0</v>
      </c>
      <c r="F33" s="36"/>
      <c r="G33" s="30"/>
    </row>
    <row r="34" spans="1:7" ht="12.75">
      <c r="A34" s="37" t="s">
        <v>52</v>
      </c>
      <c r="B34" s="32" t="s">
        <v>53</v>
      </c>
      <c r="C34" s="38" t="s">
        <v>17</v>
      </c>
      <c r="D34" s="39">
        <v>216976.02</v>
      </c>
      <c r="E34" s="40">
        <v>0</v>
      </c>
      <c r="F34" s="36"/>
      <c r="G34" s="30"/>
    </row>
    <row r="35" spans="1:7" ht="12.75">
      <c r="A35" s="37" t="s">
        <v>54</v>
      </c>
      <c r="B35" s="32" t="s">
        <v>55</v>
      </c>
      <c r="C35" s="38" t="s">
        <v>17</v>
      </c>
      <c r="D35" s="39">
        <v>3950.52</v>
      </c>
      <c r="E35" s="40">
        <v>0</v>
      </c>
      <c r="F35" s="36"/>
      <c r="G35" s="30"/>
    </row>
    <row r="36" spans="1:7" ht="12.75">
      <c r="A36" s="37" t="s">
        <v>56</v>
      </c>
      <c r="B36" s="32" t="s">
        <v>57</v>
      </c>
      <c r="C36" s="38" t="s">
        <v>17</v>
      </c>
      <c r="D36" s="39">
        <v>1193.06</v>
      </c>
      <c r="E36" s="40">
        <v>0</v>
      </c>
      <c r="F36" s="36"/>
      <c r="G36" s="30"/>
    </row>
    <row r="37" spans="1:7" ht="12.75">
      <c r="A37" s="37" t="s">
        <v>58</v>
      </c>
      <c r="B37" s="32" t="s">
        <v>59</v>
      </c>
      <c r="C37" s="38" t="s">
        <v>17</v>
      </c>
      <c r="D37" s="39">
        <v>15648.26</v>
      </c>
      <c r="E37" s="40">
        <v>0</v>
      </c>
      <c r="F37" s="36"/>
      <c r="G37" s="30"/>
    </row>
    <row r="38" spans="1:7" ht="12.75">
      <c r="A38" s="37" t="s">
        <v>60</v>
      </c>
      <c r="B38" s="32" t="s">
        <v>61</v>
      </c>
      <c r="C38" s="38" t="s">
        <v>17</v>
      </c>
      <c r="D38" s="39">
        <v>9281.38</v>
      </c>
      <c r="E38" s="40">
        <v>0</v>
      </c>
      <c r="F38" s="36"/>
      <c r="G38" s="30"/>
    </row>
    <row r="39" spans="1:7" ht="12.75">
      <c r="A39" s="37" t="s">
        <v>62</v>
      </c>
      <c r="B39" s="32" t="s">
        <v>63</v>
      </c>
      <c r="C39" s="38" t="s">
        <v>17</v>
      </c>
      <c r="D39" s="39">
        <v>2802.98</v>
      </c>
      <c r="E39" s="40">
        <v>0</v>
      </c>
      <c r="F39" s="36"/>
      <c r="G39" s="30"/>
    </row>
    <row r="40" spans="1:7" ht="12.75">
      <c r="A40" s="37" t="s">
        <v>64</v>
      </c>
      <c r="B40" s="32" t="s">
        <v>65</v>
      </c>
      <c r="C40" s="38" t="s">
        <v>17</v>
      </c>
      <c r="D40" s="39">
        <v>182503.52</v>
      </c>
      <c r="E40" s="40">
        <v>0</v>
      </c>
      <c r="F40" s="36"/>
      <c r="G40" s="30"/>
    </row>
    <row r="41" spans="1:7" ht="12.75">
      <c r="A41" s="37" t="s">
        <v>66</v>
      </c>
      <c r="B41" s="32" t="s">
        <v>67</v>
      </c>
      <c r="C41" s="38" t="s">
        <v>17</v>
      </c>
      <c r="D41" s="39">
        <v>102454.36</v>
      </c>
      <c r="E41" s="40">
        <v>0</v>
      </c>
      <c r="F41" s="36"/>
      <c r="G41" s="30"/>
    </row>
    <row r="42" spans="1:7" ht="12.75">
      <c r="A42" s="37" t="s">
        <v>68</v>
      </c>
      <c r="B42" s="32" t="s">
        <v>69</v>
      </c>
      <c r="C42" s="38" t="s">
        <v>17</v>
      </c>
      <c r="D42" s="39">
        <v>0</v>
      </c>
      <c r="E42" s="40">
        <v>0</v>
      </c>
      <c r="F42" s="36"/>
      <c r="G42" s="30"/>
    </row>
    <row r="43" spans="1:7" ht="12.75">
      <c r="A43" s="37" t="s">
        <v>70</v>
      </c>
      <c r="B43" s="32" t="s">
        <v>71</v>
      </c>
      <c r="C43" s="38" t="s">
        <v>17</v>
      </c>
      <c r="D43" s="39">
        <v>47853.35</v>
      </c>
      <c r="E43" s="40">
        <v>0</v>
      </c>
      <c r="F43" s="36"/>
      <c r="G43" s="30"/>
    </row>
    <row r="44" spans="1:7" ht="12.75">
      <c r="A44" s="37" t="s">
        <v>72</v>
      </c>
      <c r="B44" s="32" t="s">
        <v>73</v>
      </c>
      <c r="C44" s="38" t="s">
        <v>17</v>
      </c>
      <c r="D44" s="39">
        <v>14451.71</v>
      </c>
      <c r="E44" s="40">
        <v>0</v>
      </c>
      <c r="F44" s="36"/>
      <c r="G44" s="30"/>
    </row>
    <row r="45" spans="1:8" ht="38.25">
      <c r="A45" s="37" t="s">
        <v>74</v>
      </c>
      <c r="B45" s="32" t="s">
        <v>75</v>
      </c>
      <c r="C45" s="38" t="s">
        <v>17</v>
      </c>
      <c r="D45" s="39">
        <f>D17-D25-D28-D29-D31-D32-D33-D34-D37-D40-D18</f>
        <v>17698.199999999983</v>
      </c>
      <c r="E45" s="40">
        <v>0</v>
      </c>
      <c r="F45" s="36"/>
      <c r="G45" s="30"/>
      <c r="H45" s="42"/>
    </row>
    <row r="46" spans="1:7" ht="12.75">
      <c r="A46" s="37">
        <v>4</v>
      </c>
      <c r="B46" s="32" t="s">
        <v>76</v>
      </c>
      <c r="C46" s="38" t="s">
        <v>17</v>
      </c>
      <c r="D46" s="39">
        <v>6906.2</v>
      </c>
      <c r="E46" s="40">
        <v>0</v>
      </c>
      <c r="F46" s="36"/>
      <c r="G46" s="30"/>
    </row>
    <row r="47" spans="1:7" ht="12.75">
      <c r="A47" s="37">
        <v>5</v>
      </c>
      <c r="B47" s="32" t="s">
        <v>77</v>
      </c>
      <c r="C47" s="38" t="s">
        <v>17</v>
      </c>
      <c r="D47" s="39">
        <f>D46-3200.1</f>
        <v>3706.1</v>
      </c>
      <c r="E47" s="40">
        <v>0</v>
      </c>
      <c r="F47" s="36"/>
      <c r="G47" s="30"/>
    </row>
    <row r="48" spans="1:7" ht="38.25">
      <c r="A48" s="37" t="s">
        <v>78</v>
      </c>
      <c r="B48" s="32" t="s">
        <v>79</v>
      </c>
      <c r="C48" s="38" t="s">
        <v>17</v>
      </c>
      <c r="D48" s="39">
        <v>0</v>
      </c>
      <c r="E48" s="40">
        <v>0</v>
      </c>
      <c r="F48" s="36"/>
      <c r="G48" s="30"/>
    </row>
    <row r="49" spans="1:7" s="2" customFormat="1" ht="25.5">
      <c r="A49" s="43">
        <v>6</v>
      </c>
      <c r="B49" s="44" t="s">
        <v>80</v>
      </c>
      <c r="C49" s="45" t="s">
        <v>17</v>
      </c>
      <c r="D49" s="41">
        <v>1207962.443224486</v>
      </c>
      <c r="E49" s="40">
        <v>0</v>
      </c>
      <c r="F49" s="46"/>
      <c r="G49" s="47"/>
    </row>
    <row r="50" spans="1:7" ht="12.75">
      <c r="A50" s="37">
        <v>7</v>
      </c>
      <c r="B50" s="36" t="s">
        <v>81</v>
      </c>
      <c r="C50" s="38" t="s">
        <v>82</v>
      </c>
      <c r="D50" s="39">
        <v>54394.11</v>
      </c>
      <c r="E50" s="40">
        <v>0</v>
      </c>
      <c r="F50" s="36"/>
      <c r="G50" s="30"/>
    </row>
    <row r="51" spans="1:7" ht="12.75">
      <c r="A51" s="37">
        <v>8</v>
      </c>
      <c r="B51" s="32" t="s">
        <v>83</v>
      </c>
      <c r="C51" s="38" t="s">
        <v>82</v>
      </c>
      <c r="D51" s="39">
        <v>0</v>
      </c>
      <c r="E51" s="40">
        <v>0</v>
      </c>
      <c r="F51" s="36"/>
      <c r="G51" s="30"/>
    </row>
    <row r="52" spans="1:7" ht="12.75">
      <c r="A52" s="37" t="s">
        <v>84</v>
      </c>
      <c r="B52" s="36" t="s">
        <v>85</v>
      </c>
      <c r="C52" s="38" t="s">
        <v>82</v>
      </c>
      <c r="D52" s="39">
        <v>0</v>
      </c>
      <c r="E52" s="40">
        <v>0</v>
      </c>
      <c r="F52" s="36"/>
      <c r="G52" s="30"/>
    </row>
    <row r="53" spans="1:7" ht="12.75">
      <c r="A53" s="37" t="s">
        <v>86</v>
      </c>
      <c r="B53" s="36" t="s">
        <v>29</v>
      </c>
      <c r="C53" s="38" t="s">
        <v>82</v>
      </c>
      <c r="D53" s="39">
        <v>0</v>
      </c>
      <c r="E53" s="40">
        <v>0</v>
      </c>
      <c r="F53" s="36"/>
      <c r="G53" s="30"/>
    </row>
    <row r="54" spans="1:7" ht="12.75">
      <c r="A54" s="37">
        <v>9</v>
      </c>
      <c r="B54" s="36" t="s">
        <v>87</v>
      </c>
      <c r="C54" s="38" t="s">
        <v>82</v>
      </c>
      <c r="D54" s="39">
        <v>22394.11</v>
      </c>
      <c r="E54" s="40">
        <v>0</v>
      </c>
      <c r="F54" s="36"/>
      <c r="G54" s="30"/>
    </row>
    <row r="55" spans="1:7" ht="12.75">
      <c r="A55" s="37">
        <v>10</v>
      </c>
      <c r="B55" s="36" t="s">
        <v>88</v>
      </c>
      <c r="C55" s="38" t="s">
        <v>82</v>
      </c>
      <c r="D55" s="39">
        <v>42800.78</v>
      </c>
      <c r="E55" s="40">
        <v>0</v>
      </c>
      <c r="F55" s="36"/>
      <c r="G55" s="30"/>
    </row>
    <row r="56" spans="1:7" ht="12.75">
      <c r="A56" s="37" t="s">
        <v>89</v>
      </c>
      <c r="B56" s="36" t="s">
        <v>90</v>
      </c>
      <c r="C56" s="38" t="s">
        <v>82</v>
      </c>
      <c r="D56" s="39">
        <v>0</v>
      </c>
      <c r="E56" s="40">
        <v>0</v>
      </c>
      <c r="F56" s="36"/>
      <c r="G56" s="30"/>
    </row>
    <row r="57" spans="1:7" ht="12.75">
      <c r="A57" s="37" t="s">
        <v>91</v>
      </c>
      <c r="B57" s="36" t="s">
        <v>92</v>
      </c>
      <c r="C57" s="38" t="s">
        <v>82</v>
      </c>
      <c r="D57" s="39">
        <v>0</v>
      </c>
      <c r="E57" s="40">
        <v>0</v>
      </c>
      <c r="F57" s="36"/>
      <c r="G57" s="30"/>
    </row>
    <row r="58" spans="1:7" ht="12.75">
      <c r="A58" s="37">
        <v>11</v>
      </c>
      <c r="B58" s="36" t="s">
        <v>93</v>
      </c>
      <c r="C58" s="38" t="s">
        <v>94</v>
      </c>
      <c r="D58" s="39">
        <v>20.6</v>
      </c>
      <c r="E58" s="40">
        <v>0</v>
      </c>
      <c r="F58" s="36"/>
      <c r="G58" s="24"/>
    </row>
    <row r="59" spans="1:7" ht="12.75">
      <c r="A59" s="37">
        <v>12</v>
      </c>
      <c r="B59" s="36" t="s">
        <v>95</v>
      </c>
      <c r="C59" s="38" t="s">
        <v>96</v>
      </c>
      <c r="D59" s="39">
        <v>326.8</v>
      </c>
      <c r="E59" s="40">
        <v>0</v>
      </c>
      <c r="F59" s="36"/>
      <c r="G59" s="30"/>
    </row>
    <row r="60" spans="1:7" ht="12.75">
      <c r="A60" s="37">
        <v>13</v>
      </c>
      <c r="B60" s="36" t="s">
        <v>97</v>
      </c>
      <c r="C60" s="38" t="s">
        <v>98</v>
      </c>
      <c r="D60" s="39">
        <v>41</v>
      </c>
      <c r="E60" s="40">
        <v>0</v>
      </c>
      <c r="F60" s="36"/>
      <c r="G60" s="24"/>
    </row>
    <row r="61" spans="1:7" ht="12.75">
      <c r="A61" s="37">
        <v>14</v>
      </c>
      <c r="B61" s="36" t="s">
        <v>99</v>
      </c>
      <c r="C61" s="38" t="s">
        <v>98</v>
      </c>
      <c r="D61" s="39">
        <v>14</v>
      </c>
      <c r="E61" s="40">
        <v>0</v>
      </c>
      <c r="F61" s="36"/>
      <c r="G61" s="30"/>
    </row>
    <row r="62" spans="1:7" ht="12.75">
      <c r="A62" s="37" t="s">
        <v>100</v>
      </c>
      <c r="B62" s="36" t="s">
        <v>101</v>
      </c>
      <c r="C62" s="38" t="s">
        <v>45</v>
      </c>
      <c r="D62" s="39">
        <f>85</f>
        <v>85</v>
      </c>
      <c r="E62" s="40">
        <v>0</v>
      </c>
      <c r="F62" s="36"/>
      <c r="G62" s="30"/>
    </row>
    <row r="63" spans="1:7" ht="25.5">
      <c r="A63" s="37">
        <v>16</v>
      </c>
      <c r="B63" s="36" t="s">
        <v>102</v>
      </c>
      <c r="C63" s="38" t="s">
        <v>103</v>
      </c>
      <c r="D63" s="39">
        <v>2.22</v>
      </c>
      <c r="E63" s="40">
        <v>0</v>
      </c>
      <c r="F63" s="36"/>
      <c r="G63" s="30"/>
    </row>
    <row r="64" spans="1:7" ht="12.75">
      <c r="A64" s="37">
        <v>17</v>
      </c>
      <c r="B64" s="36" t="s">
        <v>104</v>
      </c>
      <c r="C64" s="38" t="s">
        <v>82</v>
      </c>
      <c r="D64" s="39">
        <f>8029.39+486.4</f>
        <v>8515.79</v>
      </c>
      <c r="E64" s="40">
        <v>0</v>
      </c>
      <c r="F64" s="36"/>
      <c r="G64" s="30"/>
    </row>
    <row r="65" spans="1:8" ht="12.75">
      <c r="A65" s="37" t="s">
        <v>105</v>
      </c>
      <c r="B65" s="36" t="s">
        <v>106</v>
      </c>
      <c r="C65" s="38" t="s">
        <v>82</v>
      </c>
      <c r="D65" s="39">
        <v>486.4</v>
      </c>
      <c r="E65" s="40">
        <v>0</v>
      </c>
      <c r="F65" s="36"/>
      <c r="G65" s="30"/>
      <c r="H65" s="42"/>
    </row>
    <row r="66" spans="1:7" ht="39" thickBot="1">
      <c r="A66" s="37">
        <v>18</v>
      </c>
      <c r="B66" s="36" t="s">
        <v>107</v>
      </c>
      <c r="C66" s="38" t="s">
        <v>94</v>
      </c>
      <c r="D66" s="48">
        <v>0.0041</v>
      </c>
      <c r="E66" s="49">
        <v>0</v>
      </c>
      <c r="F66" s="50"/>
      <c r="G66" s="30"/>
    </row>
    <row r="67" spans="1:7" ht="25.5" outlineLevel="1">
      <c r="A67" s="51" t="s">
        <v>108</v>
      </c>
      <c r="B67" s="52" t="s">
        <v>109</v>
      </c>
      <c r="C67" s="53"/>
      <c r="D67" s="54"/>
      <c r="E67" s="55"/>
      <c r="F67" s="56"/>
      <c r="G67" s="30"/>
    </row>
    <row r="68" spans="1:7" ht="12.75" outlineLevel="1">
      <c r="A68" s="37"/>
      <c r="B68" s="36" t="s">
        <v>110</v>
      </c>
      <c r="C68" s="57"/>
      <c r="D68" s="58"/>
      <c r="E68" s="59"/>
      <c r="F68" s="58"/>
      <c r="G68" s="24"/>
    </row>
    <row r="69" spans="1:7" ht="12.75" outlineLevel="1">
      <c r="A69" s="37"/>
      <c r="B69" s="36" t="s">
        <v>111</v>
      </c>
      <c r="C69" s="57"/>
      <c r="D69" s="58"/>
      <c r="E69" s="59"/>
      <c r="F69" s="58"/>
      <c r="G69" s="24"/>
    </row>
    <row r="70" spans="1:7" ht="12.75" outlineLevel="1">
      <c r="A70" s="37"/>
      <c r="B70" s="36" t="s">
        <v>112</v>
      </c>
      <c r="C70" s="57"/>
      <c r="D70" s="58"/>
      <c r="E70" s="59"/>
      <c r="F70" s="58"/>
      <c r="G70" s="24"/>
    </row>
    <row r="71" spans="1:7" ht="12.75" outlineLevel="1">
      <c r="A71" s="37"/>
      <c r="B71" s="36" t="s">
        <v>113</v>
      </c>
      <c r="C71" s="57"/>
      <c r="D71" s="58"/>
      <c r="E71" s="59"/>
      <c r="F71" s="58"/>
      <c r="G71" s="24"/>
    </row>
    <row r="72" spans="1:7" ht="13.5" outlineLevel="1" thickBot="1">
      <c r="A72" s="60"/>
      <c r="B72" s="61" t="s">
        <v>114</v>
      </c>
      <c r="C72" s="62"/>
      <c r="D72" s="63"/>
      <c r="E72" s="64"/>
      <c r="F72" s="63"/>
      <c r="G72" s="24"/>
    </row>
    <row r="73" spans="1:6" ht="13.5" thickBot="1">
      <c r="A73" s="65" t="s">
        <v>115</v>
      </c>
      <c r="B73" s="66"/>
      <c r="C73" s="66"/>
      <c r="D73" s="67"/>
      <c r="E73" s="68"/>
      <c r="F73" s="69"/>
    </row>
    <row r="74" spans="1:7" ht="12.75">
      <c r="A74" s="70">
        <v>1</v>
      </c>
      <c r="B74" s="71" t="s">
        <v>13</v>
      </c>
      <c r="C74" s="72" t="s">
        <v>14</v>
      </c>
      <c r="D74" s="73" t="s">
        <v>15</v>
      </c>
      <c r="E74" s="74"/>
      <c r="F74" s="36"/>
      <c r="G74" s="30"/>
    </row>
    <row r="75" spans="1:6" ht="12.75">
      <c r="A75" s="37">
        <v>2</v>
      </c>
      <c r="B75" s="32" t="s">
        <v>16</v>
      </c>
      <c r="C75" s="38" t="s">
        <v>17</v>
      </c>
      <c r="D75" s="39">
        <v>82570.55</v>
      </c>
      <c r="E75" s="40">
        <v>0</v>
      </c>
      <c r="F75" s="36"/>
    </row>
    <row r="76" spans="1:6" ht="25.5">
      <c r="A76" s="37">
        <v>3</v>
      </c>
      <c r="B76" s="32" t="s">
        <v>18</v>
      </c>
      <c r="C76" s="38" t="s">
        <v>17</v>
      </c>
      <c r="D76" s="75">
        <v>79484.24</v>
      </c>
      <c r="E76" s="40">
        <v>0</v>
      </c>
      <c r="F76" s="36"/>
    </row>
    <row r="77" spans="1:6" ht="12.75">
      <c r="A77" s="37" t="s">
        <v>19</v>
      </c>
      <c r="B77" s="32" t="s">
        <v>20</v>
      </c>
      <c r="C77" s="38" t="s">
        <v>17</v>
      </c>
      <c r="D77" s="39">
        <v>0</v>
      </c>
      <c r="E77" s="40">
        <v>0</v>
      </c>
      <c r="F77" s="36"/>
    </row>
    <row r="78" spans="1:6" ht="12.75">
      <c r="A78" s="37" t="s">
        <v>21</v>
      </c>
      <c r="B78" s="32" t="s">
        <v>22</v>
      </c>
      <c r="C78" s="38" t="s">
        <v>17</v>
      </c>
      <c r="D78" s="39">
        <v>0</v>
      </c>
      <c r="E78" s="40">
        <v>0</v>
      </c>
      <c r="F78" s="36"/>
    </row>
    <row r="79" spans="1:6" ht="12.75">
      <c r="A79" s="37" t="s">
        <v>23</v>
      </c>
      <c r="B79" s="36" t="s">
        <v>24</v>
      </c>
      <c r="C79" s="38" t="s">
        <v>25</v>
      </c>
      <c r="D79" s="39">
        <v>0</v>
      </c>
      <c r="E79" s="40">
        <v>0</v>
      </c>
      <c r="F79" s="36"/>
    </row>
    <row r="80" spans="1:6" ht="12.75">
      <c r="A80" s="37" t="s">
        <v>26</v>
      </c>
      <c r="B80" s="36" t="s">
        <v>27</v>
      </c>
      <c r="C80" s="38" t="s">
        <v>28</v>
      </c>
      <c r="D80" s="39">
        <v>0</v>
      </c>
      <c r="E80" s="40">
        <v>0</v>
      </c>
      <c r="F80" s="36"/>
    </row>
    <row r="81" spans="1:6" ht="12.75">
      <c r="A81" s="37" t="s">
        <v>23</v>
      </c>
      <c r="B81" s="36" t="s">
        <v>29</v>
      </c>
      <c r="C81" s="38" t="s">
        <v>17</v>
      </c>
      <c r="D81" s="39">
        <v>0</v>
      </c>
      <c r="E81" s="40">
        <v>0</v>
      </c>
      <c r="F81" s="36"/>
    </row>
    <row r="82" spans="1:6" ht="12.75">
      <c r="A82" s="37" t="s">
        <v>26</v>
      </c>
      <c r="B82" s="36" t="s">
        <v>24</v>
      </c>
      <c r="C82" s="38" t="s">
        <v>25</v>
      </c>
      <c r="D82" s="39">
        <v>0</v>
      </c>
      <c r="E82" s="40">
        <v>0</v>
      </c>
      <c r="F82" s="36"/>
    </row>
    <row r="83" spans="1:6" ht="12.75">
      <c r="A83" s="37" t="s">
        <v>30</v>
      </c>
      <c r="B83" s="36" t="s">
        <v>27</v>
      </c>
      <c r="C83" s="38" t="s">
        <v>28</v>
      </c>
      <c r="D83" s="39">
        <v>0</v>
      </c>
      <c r="E83" s="40">
        <v>0</v>
      </c>
      <c r="F83" s="36"/>
    </row>
    <row r="84" spans="1:6" ht="25.5">
      <c r="A84" s="37" t="s">
        <v>31</v>
      </c>
      <c r="B84" s="32" t="s">
        <v>32</v>
      </c>
      <c r="C84" s="38" t="s">
        <v>17</v>
      </c>
      <c r="D84" s="39">
        <v>3914.09</v>
      </c>
      <c r="E84" s="40">
        <v>0</v>
      </c>
      <c r="F84" s="36"/>
    </row>
    <row r="85" spans="1:6" ht="12.75">
      <c r="A85" s="37" t="s">
        <v>33</v>
      </c>
      <c r="B85" s="32" t="s">
        <v>34</v>
      </c>
      <c r="C85" s="38" t="s">
        <v>35</v>
      </c>
      <c r="D85" s="75">
        <f>(4401/2*843+4401/2*935.73)/D86/1000</f>
        <v>0.889365</v>
      </c>
      <c r="E85" s="40">
        <v>0</v>
      </c>
      <c r="F85" s="36"/>
    </row>
    <row r="86" spans="1:6" ht="12.75">
      <c r="A86" s="37" t="s">
        <v>36</v>
      </c>
      <c r="B86" s="32" t="s">
        <v>37</v>
      </c>
      <c r="C86" s="38" t="s">
        <v>38</v>
      </c>
      <c r="D86" s="39">
        <f>4401</f>
        <v>4401</v>
      </c>
      <c r="E86" s="40">
        <v>0</v>
      </c>
      <c r="F86" s="36"/>
    </row>
    <row r="87" spans="1:6" ht="12.75">
      <c r="A87" s="37" t="s">
        <v>39</v>
      </c>
      <c r="B87" s="32" t="s">
        <v>40</v>
      </c>
      <c r="C87" s="38" t="s">
        <v>17</v>
      </c>
      <c r="D87" s="39">
        <v>530.05</v>
      </c>
      <c r="E87" s="40">
        <v>0</v>
      </c>
      <c r="F87" s="36"/>
    </row>
    <row r="88" spans="1:6" ht="12.75">
      <c r="A88" s="37" t="s">
        <v>41</v>
      </c>
      <c r="B88" s="32" t="s">
        <v>42</v>
      </c>
      <c r="C88" s="38" t="s">
        <v>17</v>
      </c>
      <c r="D88" s="39">
        <v>13435.61</v>
      </c>
      <c r="E88" s="40">
        <v>0</v>
      </c>
      <c r="F88" s="36"/>
    </row>
    <row r="89" spans="1:6" ht="12.75">
      <c r="A89" s="37" t="s">
        <v>43</v>
      </c>
      <c r="B89" s="32" t="s">
        <v>44</v>
      </c>
      <c r="C89" s="38" t="s">
        <v>45</v>
      </c>
      <c r="D89" s="39">
        <v>27</v>
      </c>
      <c r="E89" s="40">
        <v>0</v>
      </c>
      <c r="F89" s="36"/>
    </row>
    <row r="90" spans="1:6" ht="12.75">
      <c r="A90" s="37" t="s">
        <v>46</v>
      </c>
      <c r="B90" s="32" t="s">
        <v>47</v>
      </c>
      <c r="C90" s="38" t="s">
        <v>17</v>
      </c>
      <c r="D90" s="39">
        <v>4057.55</v>
      </c>
      <c r="E90" s="40">
        <v>0</v>
      </c>
      <c r="F90" s="36"/>
    </row>
    <row r="91" spans="1:6" ht="12.75">
      <c r="A91" s="37" t="s">
        <v>48</v>
      </c>
      <c r="B91" s="32" t="s">
        <v>49</v>
      </c>
      <c r="C91" s="38" t="s">
        <v>17</v>
      </c>
      <c r="D91" s="39">
        <v>99</v>
      </c>
      <c r="E91" s="40">
        <v>0</v>
      </c>
      <c r="F91" s="36"/>
    </row>
    <row r="92" spans="1:6" ht="12.75">
      <c r="A92" s="37" t="s">
        <v>50</v>
      </c>
      <c r="B92" s="32" t="s">
        <v>51</v>
      </c>
      <c r="C92" s="38" t="s">
        <v>17</v>
      </c>
      <c r="D92" s="39">
        <v>2813.84</v>
      </c>
      <c r="E92" s="40">
        <v>0</v>
      </c>
      <c r="F92" s="36"/>
    </row>
    <row r="93" spans="1:6" ht="12.75">
      <c r="A93" s="37" t="s">
        <v>52</v>
      </c>
      <c r="B93" s="32" t="s">
        <v>53</v>
      </c>
      <c r="C93" s="38" t="s">
        <v>17</v>
      </c>
      <c r="D93" s="39">
        <v>44105.49</v>
      </c>
      <c r="E93" s="40">
        <v>0</v>
      </c>
      <c r="F93" s="36"/>
    </row>
    <row r="94" spans="1:6" ht="12.75">
      <c r="A94" s="37" t="s">
        <v>54</v>
      </c>
      <c r="B94" s="32" t="s">
        <v>55</v>
      </c>
      <c r="C94" s="38" t="s">
        <v>17</v>
      </c>
      <c r="D94" s="39">
        <v>12444.24</v>
      </c>
      <c r="E94" s="40">
        <v>0</v>
      </c>
      <c r="F94" s="36"/>
    </row>
    <row r="95" spans="1:6" ht="12.75">
      <c r="A95" s="37" t="s">
        <v>56</v>
      </c>
      <c r="B95" s="32" t="s">
        <v>57</v>
      </c>
      <c r="C95" s="38" t="s">
        <v>17</v>
      </c>
      <c r="D95" s="39">
        <v>3758.16</v>
      </c>
      <c r="E95" s="40">
        <v>0</v>
      </c>
      <c r="F95" s="36"/>
    </row>
    <row r="96" spans="1:6" ht="12.75">
      <c r="A96" s="37" t="s">
        <v>58</v>
      </c>
      <c r="B96" s="32" t="s">
        <v>59</v>
      </c>
      <c r="C96" s="38" t="s">
        <v>17</v>
      </c>
      <c r="D96" s="39">
        <v>1231.25</v>
      </c>
      <c r="E96" s="40">
        <v>0</v>
      </c>
      <c r="F96" s="36"/>
    </row>
    <row r="97" spans="1:6" ht="12.75">
      <c r="A97" s="37" t="s">
        <v>60</v>
      </c>
      <c r="B97" s="32" t="s">
        <v>61</v>
      </c>
      <c r="C97" s="38" t="s">
        <v>17</v>
      </c>
      <c r="D97" s="39">
        <v>691.35</v>
      </c>
      <c r="E97" s="40">
        <v>0</v>
      </c>
      <c r="F97" s="36"/>
    </row>
    <row r="98" spans="1:6" ht="12.75">
      <c r="A98" s="37" t="s">
        <v>62</v>
      </c>
      <c r="B98" s="32" t="s">
        <v>63</v>
      </c>
      <c r="C98" s="38" t="s">
        <v>17</v>
      </c>
      <c r="D98" s="39">
        <v>208.79</v>
      </c>
      <c r="E98" s="40">
        <v>0</v>
      </c>
      <c r="F98" s="36"/>
    </row>
    <row r="99" spans="1:6" ht="12.75">
      <c r="A99" s="37" t="s">
        <v>64</v>
      </c>
      <c r="B99" s="32" t="s">
        <v>65</v>
      </c>
      <c r="C99" s="38" t="s">
        <v>17</v>
      </c>
      <c r="D99" s="39">
        <v>7027.07</v>
      </c>
      <c r="E99" s="40">
        <v>0</v>
      </c>
      <c r="F99" s="36"/>
    </row>
    <row r="100" spans="1:6" ht="12.75">
      <c r="A100" s="37" t="s">
        <v>66</v>
      </c>
      <c r="B100" s="32" t="s">
        <v>67</v>
      </c>
      <c r="C100" s="38" t="s">
        <v>17</v>
      </c>
      <c r="D100" s="39">
        <v>6490.34</v>
      </c>
      <c r="E100" s="40">
        <v>0</v>
      </c>
      <c r="F100" s="36"/>
    </row>
    <row r="101" spans="1:6" ht="12.75">
      <c r="A101" s="37" t="s">
        <v>68</v>
      </c>
      <c r="B101" s="32" t="s">
        <v>69</v>
      </c>
      <c r="C101" s="38" t="s">
        <v>17</v>
      </c>
      <c r="D101" s="39">
        <v>0</v>
      </c>
      <c r="E101" s="40">
        <v>0</v>
      </c>
      <c r="F101" s="36"/>
    </row>
    <row r="102" spans="1:6" ht="12.75">
      <c r="A102" s="37" t="s">
        <v>70</v>
      </c>
      <c r="B102" s="32" t="s">
        <v>71</v>
      </c>
      <c r="C102" s="38" t="s">
        <v>17</v>
      </c>
      <c r="D102" s="39">
        <v>0</v>
      </c>
      <c r="E102" s="40">
        <v>0</v>
      </c>
      <c r="F102" s="36"/>
    </row>
    <row r="103" spans="1:6" ht="12.75">
      <c r="A103" s="37" t="s">
        <v>72</v>
      </c>
      <c r="B103" s="32" t="s">
        <v>73</v>
      </c>
      <c r="C103" s="38" t="s">
        <v>17</v>
      </c>
      <c r="D103" s="39">
        <v>0</v>
      </c>
      <c r="E103" s="40">
        <v>0</v>
      </c>
      <c r="F103" s="36"/>
    </row>
    <row r="104" spans="1:8" ht="38.25">
      <c r="A104" s="37" t="s">
        <v>74</v>
      </c>
      <c r="B104" s="32" t="s">
        <v>75</v>
      </c>
      <c r="C104" s="38" t="s">
        <v>17</v>
      </c>
      <c r="D104" s="75">
        <f>D76-D84-D88-D90-D91-D92-D93-D96-D99-D87</f>
        <v>2270.290000000011</v>
      </c>
      <c r="E104" s="40">
        <v>0</v>
      </c>
      <c r="F104" s="36"/>
      <c r="H104" s="42"/>
    </row>
    <row r="105" spans="1:6" ht="12.75">
      <c r="A105" s="37">
        <v>4</v>
      </c>
      <c r="B105" s="32" t="s">
        <v>76</v>
      </c>
      <c r="C105" s="38" t="s">
        <v>17</v>
      </c>
      <c r="D105" s="75">
        <f>D75-D76</f>
        <v>3086.3099999999977</v>
      </c>
      <c r="E105" s="40">
        <v>0</v>
      </c>
      <c r="F105" s="36"/>
    </row>
    <row r="106" spans="1:6" ht="12.75">
      <c r="A106" s="37">
        <v>5</v>
      </c>
      <c r="B106" s="32" t="s">
        <v>77</v>
      </c>
      <c r="C106" s="38" t="s">
        <v>17</v>
      </c>
      <c r="D106" s="76">
        <f>D105-789.82</f>
        <v>2296.4899999999975</v>
      </c>
      <c r="E106" s="40">
        <v>0</v>
      </c>
      <c r="F106" s="36"/>
    </row>
    <row r="107" spans="1:6" ht="38.25">
      <c r="A107" s="37" t="s">
        <v>78</v>
      </c>
      <c r="B107" s="32" t="s">
        <v>79</v>
      </c>
      <c r="C107" s="38" t="s">
        <v>17</v>
      </c>
      <c r="D107" s="39">
        <v>0</v>
      </c>
      <c r="E107" s="40">
        <v>0</v>
      </c>
      <c r="F107" s="36"/>
    </row>
    <row r="108" spans="1:6" s="2" customFormat="1" ht="25.5">
      <c r="A108" s="43">
        <v>6</v>
      </c>
      <c r="B108" s="44" t="s">
        <v>80</v>
      </c>
      <c r="C108" s="45" t="s">
        <v>17</v>
      </c>
      <c r="D108" s="75">
        <f>D49</f>
        <v>1207962.443224486</v>
      </c>
      <c r="E108" s="40">
        <v>0</v>
      </c>
      <c r="F108" s="46"/>
    </row>
    <row r="109" spans="1:6" ht="12.75">
      <c r="A109" s="37">
        <v>7</v>
      </c>
      <c r="B109" s="36" t="s">
        <v>81</v>
      </c>
      <c r="C109" s="38" t="s">
        <v>82</v>
      </c>
      <c r="D109" s="39">
        <v>7081.9</v>
      </c>
      <c r="E109" s="40">
        <v>0</v>
      </c>
      <c r="F109" s="36"/>
    </row>
    <row r="110" spans="1:6" ht="12.75">
      <c r="A110" s="37">
        <v>8</v>
      </c>
      <c r="B110" s="32" t="s">
        <v>83</v>
      </c>
      <c r="C110" s="38" t="s">
        <v>82</v>
      </c>
      <c r="D110" s="39">
        <v>0</v>
      </c>
      <c r="E110" s="40">
        <v>0</v>
      </c>
      <c r="F110" s="36"/>
    </row>
    <row r="111" spans="1:6" ht="12.75">
      <c r="A111" s="37" t="s">
        <v>84</v>
      </c>
      <c r="B111" s="36" t="s">
        <v>85</v>
      </c>
      <c r="C111" s="38" t="s">
        <v>82</v>
      </c>
      <c r="D111" s="39">
        <v>0</v>
      </c>
      <c r="E111" s="40">
        <v>0</v>
      </c>
      <c r="F111" s="36"/>
    </row>
    <row r="112" spans="1:6" ht="12.75">
      <c r="A112" s="37" t="s">
        <v>86</v>
      </c>
      <c r="B112" s="36" t="s">
        <v>29</v>
      </c>
      <c r="C112" s="38" t="s">
        <v>82</v>
      </c>
      <c r="D112" s="39">
        <v>0</v>
      </c>
      <c r="E112" s="40">
        <v>0</v>
      </c>
      <c r="F112" s="36"/>
    </row>
    <row r="113" spans="1:6" ht="12.75">
      <c r="A113" s="37">
        <v>9</v>
      </c>
      <c r="B113" s="36" t="s">
        <v>87</v>
      </c>
      <c r="C113" s="38" t="s">
        <v>82</v>
      </c>
      <c r="D113" s="39">
        <v>0</v>
      </c>
      <c r="E113" s="40">
        <v>0</v>
      </c>
      <c r="F113" s="36"/>
    </row>
    <row r="114" spans="1:6" ht="12.75">
      <c r="A114" s="37">
        <v>10</v>
      </c>
      <c r="B114" s="36" t="s">
        <v>88</v>
      </c>
      <c r="C114" s="38" t="s">
        <v>82</v>
      </c>
      <c r="D114" s="39">
        <v>6681.9</v>
      </c>
      <c r="E114" s="40">
        <v>0</v>
      </c>
      <c r="F114" s="36"/>
    </row>
    <row r="115" spans="1:6" ht="12.75">
      <c r="A115" s="37" t="s">
        <v>89</v>
      </c>
      <c r="B115" s="36" t="s">
        <v>90</v>
      </c>
      <c r="C115" s="38" t="s">
        <v>82</v>
      </c>
      <c r="D115" s="39">
        <v>0</v>
      </c>
      <c r="E115" s="40">
        <v>0</v>
      </c>
      <c r="F115" s="36"/>
    </row>
    <row r="116" spans="1:6" ht="12.75">
      <c r="A116" s="37" t="s">
        <v>91</v>
      </c>
      <c r="B116" s="36" t="s">
        <v>92</v>
      </c>
      <c r="C116" s="38" t="s">
        <v>82</v>
      </c>
      <c r="D116" s="39">
        <v>0</v>
      </c>
      <c r="E116" s="40">
        <v>0</v>
      </c>
      <c r="F116" s="36"/>
    </row>
    <row r="117" spans="1:6" ht="12.75">
      <c r="A117" s="37">
        <v>11</v>
      </c>
      <c r="B117" s="36" t="s">
        <v>93</v>
      </c>
      <c r="C117" s="38" t="s">
        <v>94</v>
      </c>
      <c r="D117" s="39">
        <v>5.65</v>
      </c>
      <c r="E117" s="40">
        <v>0</v>
      </c>
      <c r="F117" s="36"/>
    </row>
    <row r="118" spans="1:6" ht="12.75">
      <c r="A118" s="37">
        <v>12</v>
      </c>
      <c r="B118" s="36" t="s">
        <v>95</v>
      </c>
      <c r="C118" s="38" t="s">
        <v>96</v>
      </c>
      <c r="D118" s="39">
        <v>37.2</v>
      </c>
      <c r="E118" s="40">
        <v>0</v>
      </c>
      <c r="F118" s="36"/>
    </row>
    <row r="119" spans="1:6" ht="12.75">
      <c r="A119" s="37">
        <v>13</v>
      </c>
      <c r="B119" s="36" t="s">
        <v>97</v>
      </c>
      <c r="C119" s="38" t="s">
        <v>98</v>
      </c>
      <c r="D119" s="39">
        <v>0</v>
      </c>
      <c r="E119" s="40">
        <v>0</v>
      </c>
      <c r="F119" s="36"/>
    </row>
    <row r="120" spans="1:6" ht="12.75">
      <c r="A120" s="37">
        <v>14</v>
      </c>
      <c r="B120" s="36" t="s">
        <v>99</v>
      </c>
      <c r="C120" s="38" t="s">
        <v>98</v>
      </c>
      <c r="D120" s="39">
        <v>1</v>
      </c>
      <c r="E120" s="40">
        <v>0</v>
      </c>
      <c r="F120" s="36"/>
    </row>
    <row r="121" spans="1:6" ht="12.75">
      <c r="A121" s="37" t="s">
        <v>100</v>
      </c>
      <c r="B121" s="36" t="s">
        <v>101</v>
      </c>
      <c r="C121" s="38" t="s">
        <v>45</v>
      </c>
      <c r="D121" s="39">
        <v>27</v>
      </c>
      <c r="E121" s="40">
        <v>0</v>
      </c>
      <c r="F121" s="36"/>
    </row>
    <row r="122" spans="1:6" ht="25.5">
      <c r="A122" s="37">
        <v>16</v>
      </c>
      <c r="B122" s="36" t="s">
        <v>102</v>
      </c>
      <c r="C122" s="38" t="s">
        <v>103</v>
      </c>
      <c r="D122" s="75">
        <f>D86/D109</f>
        <v>0.621443397958175</v>
      </c>
      <c r="E122" s="40">
        <v>0</v>
      </c>
      <c r="F122" s="36"/>
    </row>
    <row r="123" spans="1:6" ht="12.75">
      <c r="A123" s="37">
        <v>17</v>
      </c>
      <c r="B123" s="36" t="s">
        <v>104</v>
      </c>
      <c r="C123" s="38" t="s">
        <v>82</v>
      </c>
      <c r="D123" s="39">
        <v>2935</v>
      </c>
      <c r="E123" s="40">
        <v>0</v>
      </c>
      <c r="F123" s="36"/>
    </row>
    <row r="124" spans="1:6" ht="12.75">
      <c r="A124" s="37" t="s">
        <v>105</v>
      </c>
      <c r="B124" s="36" t="s">
        <v>106</v>
      </c>
      <c r="C124" s="38" t="s">
        <v>82</v>
      </c>
      <c r="D124" s="75">
        <v>0</v>
      </c>
      <c r="E124" s="40">
        <v>0</v>
      </c>
      <c r="F124" s="36"/>
    </row>
    <row r="125" spans="1:6" ht="38.25">
      <c r="A125" s="37">
        <v>18</v>
      </c>
      <c r="B125" s="36" t="s">
        <v>107</v>
      </c>
      <c r="C125" s="38" t="s">
        <v>94</v>
      </c>
      <c r="D125" s="48">
        <v>0.007</v>
      </c>
      <c r="E125" s="40">
        <v>0</v>
      </c>
      <c r="F125" s="36"/>
    </row>
    <row r="126" spans="1:6" ht="25.5" outlineLevel="1">
      <c r="A126" s="51" t="s">
        <v>108</v>
      </c>
      <c r="B126" s="52" t="s">
        <v>109</v>
      </c>
      <c r="C126" s="53"/>
      <c r="D126" s="54"/>
      <c r="E126" s="77"/>
      <c r="F126" s="78"/>
    </row>
    <row r="127" spans="1:6" ht="12.75" outlineLevel="1">
      <c r="A127" s="37"/>
      <c r="B127" s="36" t="s">
        <v>110</v>
      </c>
      <c r="C127" s="57"/>
      <c r="D127" s="58"/>
      <c r="E127" s="59"/>
      <c r="F127" s="79"/>
    </row>
    <row r="128" spans="1:6" ht="12.75" outlineLevel="1">
      <c r="A128" s="37"/>
      <c r="B128" s="36" t="s">
        <v>111</v>
      </c>
      <c r="C128" s="57"/>
      <c r="D128" s="58"/>
      <c r="E128" s="59"/>
      <c r="F128" s="79"/>
    </row>
    <row r="129" spans="1:6" ht="12.75" outlineLevel="1">
      <c r="A129" s="37"/>
      <c r="B129" s="36" t="s">
        <v>112</v>
      </c>
      <c r="C129" s="57"/>
      <c r="D129" s="58"/>
      <c r="E129" s="59"/>
      <c r="F129" s="79"/>
    </row>
    <row r="130" spans="1:6" ht="12.75" outlineLevel="1">
      <c r="A130" s="37"/>
      <c r="B130" s="36" t="s">
        <v>113</v>
      </c>
      <c r="C130" s="57"/>
      <c r="D130" s="58"/>
      <c r="E130" s="59"/>
      <c r="F130" s="79"/>
    </row>
    <row r="131" spans="1:6" ht="13.5" outlineLevel="1" thickBot="1">
      <c r="A131" s="60"/>
      <c r="B131" s="61" t="s">
        <v>114</v>
      </c>
      <c r="C131" s="62"/>
      <c r="D131" s="63"/>
      <c r="E131" s="59"/>
      <c r="F131" s="79"/>
    </row>
    <row r="132" ht="15.75">
      <c r="A132" s="5"/>
    </row>
    <row r="133" spans="1:6" ht="12.75">
      <c r="A133" s="7" t="s">
        <v>116</v>
      </c>
      <c r="B133" s="7"/>
      <c r="C133" s="7"/>
      <c r="D133" s="7"/>
      <c r="E133" s="7"/>
      <c r="F133" s="7"/>
    </row>
    <row r="134" spans="1:6" ht="15.75">
      <c r="A134" s="80" t="s">
        <v>117</v>
      </c>
      <c r="B134" s="80"/>
      <c r="C134" s="80"/>
      <c r="D134" s="80"/>
      <c r="E134" s="80"/>
      <c r="F134" s="80"/>
    </row>
    <row r="135" spans="1:6" ht="29.25" customHeight="1">
      <c r="A135" s="80" t="s">
        <v>118</v>
      </c>
      <c r="B135" s="80"/>
      <c r="C135" s="80"/>
      <c r="D135" s="80"/>
      <c r="E135" s="80"/>
      <c r="F135" s="80"/>
    </row>
  </sheetData>
  <sheetProtection/>
  <mergeCells count="17">
    <mergeCell ref="A14:D14"/>
    <mergeCell ref="A73:D73"/>
    <mergeCell ref="A133:F133"/>
    <mergeCell ref="A134:F134"/>
    <mergeCell ref="A135:F135"/>
    <mergeCell ref="A11:A12"/>
    <mergeCell ref="B11:B12"/>
    <mergeCell ref="C11:C12"/>
    <mergeCell ref="D11:D12"/>
    <mergeCell ref="F11:F12"/>
    <mergeCell ref="G11:G12"/>
    <mergeCell ref="A3:F3"/>
    <mergeCell ref="A4:F4"/>
    <mergeCell ref="A5:F5"/>
    <mergeCell ref="A6:F6"/>
    <mergeCell ref="A8:F8"/>
    <mergeCell ref="A9:F9"/>
  </mergeCells>
  <printOptions horizontalCentered="1"/>
  <pageMargins left="0.3937007874015748" right="0.1968503937007874" top="0.1968503937007874" bottom="0.1968503937007874" header="0" footer="0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ВС</dc:creator>
  <cp:keywords/>
  <dc:description/>
  <cp:lastModifiedBy>Щеглов ВС</cp:lastModifiedBy>
  <dcterms:created xsi:type="dcterms:W3CDTF">2013-03-21T01:44:44Z</dcterms:created>
  <dcterms:modified xsi:type="dcterms:W3CDTF">2013-03-21T01:45:05Z</dcterms:modified>
  <cp:category/>
  <cp:version/>
  <cp:contentType/>
  <cp:contentStatus/>
</cp:coreProperties>
</file>