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  <externalReference r:id="rId5"/>
    <externalReference r:id="rId6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<sst xmlns="http://schemas.openxmlformats.org/spreadsheetml/2006/main" count="174" uniqueCount="129">
  <si>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</si>
  <si>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</si>
  <si>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</si>
  <si>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</si>
  <si>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</si>
  <si>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</si>
  <si>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</si>
  <si>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</si>
  <si>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</si>
  <si>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</si>
  <si>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</si>
  <si>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</si>
  <si>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</si>
  <si>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</si>
  <si>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</si>
  <si>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</si>
  <si>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</si>
  <si>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</si>
  <si>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</si>
  <si>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</si>
  <si>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</si>
  <si>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</si>
  <si>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</si>
  <si>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</si>
  <si>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</si>
  <si>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</si>
  <si>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</si>
  <si>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</si>
  <si>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</si>
  <si>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</si>
  <si>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</si>
  <si>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</si>
  <si>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</si>
  <si>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</si>
  <si>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</si>
  <si>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</si>
  <si>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</si>
  <si>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</si>
  <si>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</si>
  <si>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</si>
  <si>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</si>
  <si>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</si>
  <si>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</si>
  <si>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</si>
  <si>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</si>
  <si>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</si>
  <si>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</si>
  <si>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</si>
  <si>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</si>
  <si>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</si>
  <si>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</si>
  <si>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</si>
  <si>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</si>
  <si>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</si>
  <si>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</si>
  <si>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</si>
  <si>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</si>
  <si>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</si>
  <si>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</si>
  <si>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</si>
  <si>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</si>
  <si>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</si>
  <si>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</si>
  <si>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</si>
  <si>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</si>
  <si>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</si>
  <si>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</si>
  <si>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</si>
  <si>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</si>
  <si>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</si>
  <si>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</si>
  <si>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</si>
  <si>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</si>
  <si>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</si>
  <si>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</si>
  <si>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</si>
  <si>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</si>
  <si>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</si>
  <si>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</si>
  <si>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</si>
  <si>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</si>
  <si>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</si>
  <si>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</si>
  <si>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</si>
  <si>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</si>
  <si>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</si>
  <si>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</si>
  <si>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</si>
  <si>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</si>
  <si>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</si>
  <si>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</si>
  <si>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</si>
  <si>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</si>
  <si>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</si>
  <si>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</si>
  <si>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</si>
  <si>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</si>
  <si>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</si>
  <si>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</si>
  <si>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</si>
  <si>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</si>
  <si>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</si>
  <si>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</si>
  <si>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</si>
  <si>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</si>
  <si>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</si>
  <si>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</si>
  <si>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</si>
  <si>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</si>
  <si>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</si>
  <si>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</si>
  <si>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</si>
  <si>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</si>
  <si>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</si>
  <si>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</si>
  <si>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</si>
  <si>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</si>
  <si>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</si>
  <si>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</si>
  <si>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</si>
  <si>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</si>
  <si>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</si>
  <si>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</si>
  <si>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</si>
  <si>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</si>
  <si>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</si>
  <si>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</si>
  <si>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</si>
  <si>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"Норильская жилищно-эксплуатационная компания"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</si>
</sst>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"/>
    <numFmt numFmtId="174" formatCode="0.000000"/>
    <numFmt numFmtId="175" formatCode="0.00000"/>
    <numFmt numFmtId="176" formatCode="_-* #,##0.0000_р_._-;\-* #,##0.0000_р_._-;_-* &quot;-&quot;??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3" fontId="7" fillId="0" borderId="10" xfId="61" applyFont="1" applyFill="1" applyBorder="1" applyAlignment="1" applyProtection="1">
      <alignment vertical="center"/>
      <protection locked="0"/>
    </xf>
    <xf numFmtId="43" fontId="7" fillId="0" borderId="10" xfId="61" applyFont="1" applyFill="1" applyBorder="1" applyAlignment="1" applyProtection="1">
      <alignment horizontal="center" vertical="center" wrapText="1"/>
      <protection/>
    </xf>
    <xf numFmtId="43" fontId="7" fillId="0" borderId="10" xfId="61" applyFont="1" applyFill="1" applyBorder="1" applyAlignment="1" applyProtection="1">
      <alignment horizontal="left" vertical="center"/>
      <protection locked="0"/>
    </xf>
    <xf numFmtId="43" fontId="7" fillId="0" borderId="10" xfId="61" applyFont="1" applyFill="1" applyBorder="1" applyAlignment="1" applyProtection="1">
      <alignment horizontal="left" vertical="center" wrapText="1"/>
      <protection/>
    </xf>
    <xf numFmtId="43" fontId="7" fillId="0" borderId="10" xfId="61" applyFont="1" applyFill="1" applyBorder="1" applyAlignment="1" applyProtection="1">
      <alignment horizontal="right" vertical="center"/>
      <protection locked="0"/>
    </xf>
    <xf numFmtId="43" fontId="7" fillId="0" borderId="10" xfId="6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rthpole\&#1085;&#1078;&#1101;&#108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4;&#1086;&#1082;&#1091;&#1084;&#1077;&#1085;&#1090;&#1099;%20&#1055;&#1069;&#1054;\&#1055;&#1083;&#1072;&#1085;_&#1058;&#1072;&#1088;&#1080;&#1092;&#1099;_2014\&#1053;&#1046;&#1069;&#1050;_&#1060;&#1040;&#1050;&#1058;_2012_\&#1056;&#1060;&#1055;_&#1055;&#1055;_2012&#1075;.(&#1092;&#1072;&#1082;&#109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4;&#1086;&#1082;&#1091;&#1084;&#1077;&#1085;&#1090;&#1099;%20&#1055;&#1069;&#1054;\&#1058;&#1069;&#1056;\&#1059;&#1095;&#1077;&#1090;%20&#1058;&#1069;&#1056;_12&#1075;\&#1058;&#1069;&#1056;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водоотв"/>
      <sheetName val="ПП"/>
      <sheetName val="аренда"/>
      <sheetName val="з плата"/>
    </sheetNames>
    <sheetDataSet>
      <sheetData sheetId="0">
        <row r="24">
          <cell r="P24">
            <v>596.74072</v>
          </cell>
        </row>
        <row r="25">
          <cell r="P25">
            <v>4538.31229</v>
          </cell>
        </row>
        <row r="27">
          <cell r="P27">
            <v>1778.85688</v>
          </cell>
        </row>
        <row r="32">
          <cell r="P32">
            <v>556.2637</v>
          </cell>
        </row>
        <row r="34">
          <cell r="P34">
            <v>1863.604</v>
          </cell>
        </row>
        <row r="42">
          <cell r="P42">
            <v>42802.94153900001</v>
          </cell>
        </row>
        <row r="44">
          <cell r="P44">
            <v>2908.624</v>
          </cell>
        </row>
        <row r="47">
          <cell r="P47">
            <v>3518.49721576</v>
          </cell>
        </row>
        <row r="48">
          <cell r="P48">
            <v>798.45588</v>
          </cell>
        </row>
        <row r="52">
          <cell r="P52">
            <v>241.13367576</v>
          </cell>
        </row>
        <row r="54">
          <cell r="P54">
            <v>2217.0074</v>
          </cell>
        </row>
        <row r="57">
          <cell r="P57">
            <v>4131.272851238361</v>
          </cell>
        </row>
        <row r="58">
          <cell r="P58">
            <v>2365.4471039674113</v>
          </cell>
        </row>
        <row r="61">
          <cell r="P61">
            <v>658.0394049598325</v>
          </cell>
        </row>
        <row r="64">
          <cell r="P64">
            <v>55674.611792538744</v>
          </cell>
        </row>
        <row r="77">
          <cell r="P77">
            <v>50944.87713602454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Э_12г.январь "/>
      <sheetName val="ЭЭ_12г. "/>
      <sheetName val="План ТЭР_12г. "/>
      <sheetName val="ЭЭ_12_рабочий"/>
      <sheetName val="План ТЭР_12г.  (коррект.)"/>
      <sheetName val="Факт_12г.БУ"/>
      <sheetName val="Расшифровка"/>
      <sheetName val="ЭЭ_12г.  (рабочий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zoomScalePageLayoutView="0" workbookViewId="0" topLeftCell="A1">
      <selection activeCell="A70" sqref="A70:F70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5" t="s">
        <v>127</v>
      </c>
      <c r="B3" s="26"/>
      <c r="C3" s="26"/>
      <c r="D3" s="26"/>
      <c r="E3" s="26"/>
      <c r="F3" s="27"/>
    </row>
    <row r="4" spans="1:9" ht="33" customHeight="1" thickBot="1">
      <c r="A4" s="34" t="s">
        <v>128</v>
      </c>
      <c r="B4" s="34"/>
      <c r="C4" s="34"/>
      <c r="D4" s="34"/>
      <c r="E4" s="34"/>
      <c r="F4" s="34"/>
      <c r="G4" s="24"/>
      <c r="H4" s="24"/>
      <c r="I4" s="24"/>
    </row>
    <row r="5" spans="1:6" ht="23.25" customHeight="1">
      <c r="A5" s="20"/>
      <c r="B5" s="32" t="s">
        <v>121</v>
      </c>
      <c r="C5" s="32"/>
      <c r="D5" s="32"/>
      <c r="E5" s="32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36">
        <v>66698.57</v>
      </c>
      <c r="E11" s="37">
        <f>'[2]вода'!$P$77</f>
        <v>50944.87713602454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6">
        <v>66211.51</v>
      </c>
      <c r="E12" s="37">
        <f>'[2]вода'!$P$64</f>
        <v>55674.611792538744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6">
        <f>D14+D17</f>
        <v>55575.85</v>
      </c>
      <c r="E13" s="38">
        <f>E14+E17</f>
        <v>42802.94153900001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6">
        <v>0</v>
      </c>
      <c r="E14" s="37">
        <f>E15*E16</f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6">
        <v>0</v>
      </c>
      <c r="E15" s="37"/>
      <c r="F15" s="9"/>
    </row>
    <row r="16" spans="1:6" s="7" customFormat="1" ht="15.75">
      <c r="A16" s="6"/>
      <c r="B16" s="2" t="s">
        <v>92</v>
      </c>
      <c r="C16" s="3" t="s">
        <v>93</v>
      </c>
      <c r="D16" s="36">
        <v>0</v>
      </c>
      <c r="E16" s="37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6">
        <v>55575.85</v>
      </c>
      <c r="E17" s="37">
        <f>'[2]вода'!$P$42</f>
        <v>42802.94153900001</v>
      </c>
      <c r="F17" s="9"/>
    </row>
    <row r="18" spans="1:6" s="7" customFormat="1" ht="15.75">
      <c r="A18" s="6"/>
      <c r="B18" s="2" t="s">
        <v>90</v>
      </c>
      <c r="C18" s="3" t="s">
        <v>91</v>
      </c>
      <c r="D18" s="36">
        <v>3755.97</v>
      </c>
      <c r="E18" s="37">
        <f>'[2]вода'!$P$44</f>
        <v>2908.624</v>
      </c>
      <c r="F18" s="9"/>
    </row>
    <row r="19" spans="1:6" s="7" customFormat="1" ht="15.75">
      <c r="A19" s="6"/>
      <c r="B19" s="2" t="s">
        <v>92</v>
      </c>
      <c r="C19" s="3" t="s">
        <v>93</v>
      </c>
      <c r="D19" s="36">
        <f>D13/D18</f>
        <v>14.796670367441699</v>
      </c>
      <c r="E19" s="37">
        <f>E17/E18</f>
        <v>14.715873051656045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6">
        <v>0</v>
      </c>
      <c r="E20" s="35"/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6">
        <v>0</v>
      </c>
      <c r="E21" s="35"/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6">
        <v>0</v>
      </c>
      <c r="E22" s="35"/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36">
        <v>0</v>
      </c>
      <c r="E23" s="35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6">
        <v>0</v>
      </c>
      <c r="E24" s="35"/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36">
        <v>0</v>
      </c>
      <c r="E25" s="35"/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6">
        <v>0</v>
      </c>
      <c r="E26" s="35"/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6">
        <v>0</v>
      </c>
      <c r="E27" s="35"/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6">
        <v>1405.13</v>
      </c>
      <c r="E28" s="39">
        <f>'[2]вода'!$P$24</f>
        <v>596.74072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6">
        <v>923.04</v>
      </c>
      <c r="E29" s="39">
        <f>'[2]вода'!$P$47</f>
        <v>3518.49721576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6">
        <v>622.07</v>
      </c>
      <c r="E30" s="39">
        <f>'[2]вода'!$P$48</f>
        <v>798.45588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6">
        <v>187.87</v>
      </c>
      <c r="E31" s="39">
        <f>'[2]вода'!$P$52</f>
        <v>241.13367576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6">
        <v>1038.08</v>
      </c>
      <c r="E32" s="39">
        <f>'[2]вода'!$P$57</f>
        <v>4131.272851238361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6">
        <v>664.56</v>
      </c>
      <c r="E33" s="39">
        <f>'[2]вода'!$P$58</f>
        <v>2365.4471039674113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6">
        <v>200.7</v>
      </c>
      <c r="E34" s="39">
        <f>'[2]вода'!$P$61</f>
        <v>658.0394049598325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6">
        <v>4069.11</v>
      </c>
      <c r="E35" s="35">
        <f>'[2]вода'!$P$25</f>
        <v>4538.31229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6">
        <v>2942.86</v>
      </c>
      <c r="E36" s="35">
        <f>'[2]вода'!$P$34</f>
        <v>1863.604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36"/>
      <c r="E37" s="35"/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36">
        <v>647.34</v>
      </c>
      <c r="E38" s="35">
        <f>'[2]вода'!$P$27</f>
        <v>1778.85688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36">
        <v>195.5</v>
      </c>
      <c r="E39" s="35">
        <f>'[2]вода'!$P$32</f>
        <v>556.2637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36">
        <v>3200.3</v>
      </c>
      <c r="E40" s="35">
        <f>'[2]вода'!$P$54</f>
        <v>2217.0074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36">
        <f>D11-D12</f>
        <v>487.0600000000122</v>
      </c>
      <c r="E41" s="35"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36">
        <v>389.65</v>
      </c>
      <c r="E42" s="35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6">
        <v>0</v>
      </c>
      <c r="E43" s="35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6">
        <v>0</v>
      </c>
      <c r="E44" s="35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6">
        <v>0</v>
      </c>
      <c r="E45" s="35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6">
        <v>0</v>
      </c>
      <c r="E46" s="35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36">
        <v>0</v>
      </c>
      <c r="E47" s="40">
        <v>0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36">
        <f>D49+D50</f>
        <v>3755.97</v>
      </c>
      <c r="E48" s="40">
        <f>E18</f>
        <v>2908.624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36">
        <v>0</v>
      </c>
      <c r="E49" s="35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36">
        <v>3755.97</v>
      </c>
      <c r="E50" s="35">
        <f>E48</f>
        <v>2908.624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36">
        <v>0</v>
      </c>
      <c r="E51" s="35">
        <v>0</v>
      </c>
      <c r="F51" s="9"/>
    </row>
    <row r="52" spans="1:8" s="7" customFormat="1" ht="31.5">
      <c r="A52" s="6" t="s">
        <v>69</v>
      </c>
      <c r="B52" s="2" t="s">
        <v>70</v>
      </c>
      <c r="C52" s="3" t="s">
        <v>64</v>
      </c>
      <c r="D52" s="36">
        <f>D53+D54</f>
        <v>3728.08</v>
      </c>
      <c r="E52" s="40">
        <f>E53+E54</f>
        <v>2870.0585</v>
      </c>
      <c r="F52" s="9"/>
      <c r="H52" s="23"/>
    </row>
    <row r="53" spans="1:6" s="7" customFormat="1" ht="15.75">
      <c r="A53" s="6" t="s">
        <v>103</v>
      </c>
      <c r="B53" s="2" t="s">
        <v>71</v>
      </c>
      <c r="C53" s="3" t="s">
        <v>64</v>
      </c>
      <c r="D53" s="36"/>
      <c r="E53" s="35">
        <v>872.5872000000002</v>
      </c>
      <c r="F53" s="9"/>
    </row>
    <row r="54" spans="1:8" s="7" customFormat="1" ht="15.75">
      <c r="A54" s="6" t="s">
        <v>104</v>
      </c>
      <c r="B54" s="2" t="s">
        <v>72</v>
      </c>
      <c r="C54" s="3" t="s">
        <v>64</v>
      </c>
      <c r="D54" s="36">
        <f>3755.97-D60</f>
        <v>3728.08</v>
      </c>
      <c r="E54" s="35">
        <f>2036.0368-E60</f>
        <v>1997.4713000000002</v>
      </c>
      <c r="F54" s="9"/>
      <c r="H54" s="23"/>
    </row>
    <row r="55" spans="1:8" s="7" customFormat="1" ht="15.75">
      <c r="A55" s="6" t="s">
        <v>73</v>
      </c>
      <c r="B55" s="2" t="s">
        <v>74</v>
      </c>
      <c r="C55" s="3" t="s">
        <v>75</v>
      </c>
      <c r="D55" s="36">
        <v>0</v>
      </c>
      <c r="E55" s="35">
        <v>0</v>
      </c>
      <c r="F55" s="9"/>
      <c r="H55" s="23"/>
    </row>
    <row r="56" spans="1:6" s="7" customFormat="1" ht="31.5">
      <c r="A56" s="6" t="s">
        <v>76</v>
      </c>
      <c r="B56" s="2" t="s">
        <v>77</v>
      </c>
      <c r="C56" s="3" t="s">
        <v>78</v>
      </c>
      <c r="D56" s="36">
        <v>20.567</v>
      </c>
      <c r="E56" s="35">
        <f>D56</f>
        <v>20.567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36">
        <v>0</v>
      </c>
      <c r="E57" s="35"/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36">
        <v>0</v>
      </c>
      <c r="E58" s="35"/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6">
        <v>0</v>
      </c>
      <c r="E59" s="35"/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36">
        <v>27.89</v>
      </c>
      <c r="E60" s="40">
        <v>38.5655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36">
        <v>0</v>
      </c>
      <c r="E61" s="35"/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6">
        <v>0</v>
      </c>
      <c r="E62" s="35"/>
      <c r="F62" s="9"/>
    </row>
    <row r="63" spans="1:6" s="7" customFormat="1" ht="15.75">
      <c r="A63" s="15" t="s">
        <v>123</v>
      </c>
      <c r="B63" s="16" t="s">
        <v>111</v>
      </c>
      <c r="C63" s="30"/>
      <c r="D63" s="30"/>
      <c r="E63" s="30"/>
      <c r="F63" s="30"/>
    </row>
    <row r="64" spans="1:6" s="7" customFormat="1" ht="15.75">
      <c r="A64" s="15"/>
      <c r="B64" s="16" t="s">
        <v>112</v>
      </c>
      <c r="C64" s="30"/>
      <c r="D64" s="30"/>
      <c r="E64" s="30"/>
      <c r="F64" s="30"/>
    </row>
    <row r="65" spans="1:6" s="7" customFormat="1" ht="15.75">
      <c r="A65" s="15"/>
      <c r="B65" s="16" t="s">
        <v>113</v>
      </c>
      <c r="C65" s="30"/>
      <c r="D65" s="30"/>
      <c r="E65" s="30"/>
      <c r="F65" s="30"/>
    </row>
    <row r="66" spans="1:6" s="7" customFormat="1" ht="15.75">
      <c r="A66" s="15"/>
      <c r="B66" s="16" t="s">
        <v>114</v>
      </c>
      <c r="C66" s="30"/>
      <c r="D66" s="30"/>
      <c r="E66" s="30"/>
      <c r="F66" s="30"/>
    </row>
    <row r="67" spans="1:6" s="7" customFormat="1" ht="31.5">
      <c r="A67" s="15"/>
      <c r="B67" s="16" t="s">
        <v>115</v>
      </c>
      <c r="C67" s="30"/>
      <c r="D67" s="30"/>
      <c r="E67" s="30"/>
      <c r="F67" s="30"/>
    </row>
    <row r="68" spans="1:6" s="7" customFormat="1" ht="15.75">
      <c r="A68" s="15"/>
      <c r="B68" s="16" t="s">
        <v>116</v>
      </c>
      <c r="C68" s="30"/>
      <c r="D68" s="30"/>
      <c r="E68" s="30"/>
      <c r="F68" s="30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5:E5"/>
    <mergeCell ref="A70:F70"/>
    <mergeCell ref="A4:F4"/>
  </mergeCells>
  <dataValidations count="1">
    <dataValidation type="decimal" allowBlank="1" showInputMessage="1" showErrorMessage="1" sqref="E11:E12 E14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IvanovaNA</cp:lastModifiedBy>
  <cp:lastPrinted>2010-09-07T03:10:56Z</cp:lastPrinted>
  <dcterms:created xsi:type="dcterms:W3CDTF">2010-05-25T03:00:19Z</dcterms:created>
  <dcterms:modified xsi:type="dcterms:W3CDTF">2013-03-29T06:33:49Z</dcterms:modified>
  <cp:category/>
  <cp:version/>
  <cp:contentType/>
  <cp:contentStatus/>
</cp:coreProperties>
</file>