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4915" windowHeight="11055"/>
  </bookViews>
  <sheets>
    <sheet name="Пр.6_Расч_ФП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 localSheetId="0">[3]FES!#REF!</definedName>
    <definedName name="__SP12">[3]FES!#REF!</definedName>
    <definedName name="__SP13" localSheetId="0">[3]FES!#REF!</definedName>
    <definedName name="__SP13">[3]FES!#REF!</definedName>
    <definedName name="__SP14" localSheetId="0">[3]FES!#REF!</definedName>
    <definedName name="__SP14">[3]FES!#REF!</definedName>
    <definedName name="__SP15" localSheetId="0">[3]FES!#REF!</definedName>
    <definedName name="__SP15">[3]FES!#REF!</definedName>
    <definedName name="__SP16" localSheetId="0">[3]FES!#REF!</definedName>
    <definedName name="__SP16">[3]FES!#REF!</definedName>
    <definedName name="__SP17" localSheetId="0">[3]FES!#REF!</definedName>
    <definedName name="__SP17">[3]FES!#REF!</definedName>
    <definedName name="__SP18" localSheetId="0">[3]FES!#REF!</definedName>
    <definedName name="__SP18">[3]FES!#REF!</definedName>
    <definedName name="__SP19" localSheetId="0">[3]FES!#REF!</definedName>
    <definedName name="__SP19">[3]FES!#REF!</definedName>
    <definedName name="__SP2" localSheetId="0">[3]FES!#REF!</definedName>
    <definedName name="__SP2">[3]FES!#REF!</definedName>
    <definedName name="__SP20" localSheetId="0">[3]FES!#REF!</definedName>
    <definedName name="__SP20">[3]FES!#REF!</definedName>
    <definedName name="__SP3" localSheetId="0">[3]FES!#REF!</definedName>
    <definedName name="__SP3">[3]FES!#REF!</definedName>
    <definedName name="__SP4" localSheetId="0">[3]FES!#REF!</definedName>
    <definedName name="__SP4">[3]FES!#REF!</definedName>
    <definedName name="__SP5" localSheetId="0">[3]FES!#REF!</definedName>
    <definedName name="__SP5">[3]FES!#REF!</definedName>
    <definedName name="__SP7" localSheetId="0">[3]FES!#REF!</definedName>
    <definedName name="__SP7">[3]FES!#REF!</definedName>
    <definedName name="__SP8" localSheetId="0">[3]FES!#REF!</definedName>
    <definedName name="__SP8">[3]FES!#REF!</definedName>
    <definedName name="__SP9" localSheetId="0">[3]FES!#REF!</definedName>
    <definedName name="__SP9">[3]FES!#REF!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AAA" localSheetId="0">[4]R120!#REF!</definedName>
    <definedName name="AAA">[4]R120!#REF!</definedName>
    <definedName name="CompOt">#N/A</definedName>
    <definedName name="CompRas">#N/A</definedName>
    <definedName name="ConnectionString" localSheetId="0">#REF!</definedName>
    <definedName name="ConnectionString">#REF!</definedName>
    <definedName name="DIFF">[5]TEHSHEET!$L$1:$L$3</definedName>
    <definedName name="ew">#N/A</definedName>
    <definedName name="fg">#N/A</definedName>
    <definedName name="k">#N/A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MO_LIST">[5]REESTR!$D$2:$D$62</definedName>
    <definedName name="OKTMO_LIST">[5]REESTR!$E$21</definedName>
    <definedName name="OrderNumber">[6]ФБР!#REF!</definedName>
    <definedName name="P1_T10?Data">'[7]10'!$D$9:$L$12,'[7]10'!$D$14:$L$14,'[7]10'!$D$16:$L$19,'[7]10'!$D$21:$L$21,'[7]10'!$D$23:$L$26,'[7]10'!$D$28:$L$28,'[7]10'!$D$30:$L$32,'[7]10'!$D$34:$L$34,'[7]10'!$B$9:$B$12,'[7]10'!$B$16:$B$19,'[7]10'!$B$23:$B$26</definedName>
    <definedName name="P1_T11?Data">'[7]11'!$D$51:$L$54,'[7]11'!$D$56:$L$56,'[7]11'!$D$58:$L$61,'[7]11'!$D$63:$L$63,'[7]11'!$D$65:$L$68,'[7]11'!$D$70:$L$70,'[7]11'!$D$72:$L$74,'[7]11'!$D$76:$L$76,'[7]11'!$D$6:$L$6,'[7]11'!$D$8:$L$11,'[7]11'!$D$13:$L$13</definedName>
    <definedName name="P1_T14?unit?ПРЦ">'[7]14'!$E$12:$I$12,'[7]14'!$E$9:$I$9,'[7]14'!$E$15:$I$15,'[7]14'!$J$6:$M$17</definedName>
    <definedName name="P1_T14?unit?ТРУБ">'[7]14'!$E$10:$I$11,'[7]14'!$E$7:$I$8,'[7]14'!$E$13:$I$14,'[7]14'!$E$17:$I$17</definedName>
    <definedName name="P1_T16?Data" localSheetId="0">'[7]16'!$E$25:$M$25,'[7]16'!$E$6:$M$6,'[7]16'!$E$10:$M$11,'[7]16'!$E$13:$M$13,'[7]16'!$E$17:$M$18,'[7]16'!$E$20:$M$20,'[7]16'!$E$22:$M$22,'[7]16'!#REF!,'[7]16'!#REF!,'[7]16'!$A$6</definedName>
    <definedName name="P1_T16?Data">'[7]16'!$E$25:$M$25,'[7]16'!$E$6:$M$6,'[7]16'!$E$10:$M$11,'[7]16'!$E$13:$M$13,'[7]16'!$E$17:$M$18,'[7]16'!$E$20:$M$20,'[7]16'!$E$22:$M$22,'[7]16'!#REF!,'[7]16'!#REF!,'[7]16'!$A$6</definedName>
    <definedName name="P1_T18?Data">'[7]18'!$D$8:$L$10,'[7]18'!$D$12:$L$12,'[7]18'!$D$14:$L$16,'[7]18'!$D$18:$L$18,'[7]18'!$D$20:$L$22,'[7]18'!$D$24:$L$24,'[7]18'!$D$26:$L$28,'[7]18'!$D$30:$L$30,'[7]18'!$D$32:$L$34,'[7]18'!$D$36:$L$36,'[7]18'!$D$38:$L$40</definedName>
    <definedName name="P1_T19?Data">'[7]19'!$E$13:$M$14,'[7]19'!$E$18:$M$18,'[7]19'!#REF!,'[7]19'!$E$8:$M$9,'[7]19'!$E$21:$M$21,'[7]19'!$A$6,'[7]19'!$A$8:$A$9,'[7]19'!$A$11,'[7]19'!$A$13:$A$14</definedName>
    <definedName name="P1_T22?Data" localSheetId="0">'[7]22'!$E$16:$M$16,'[7]22'!#REF!,'[7]22'!$E$6:$M$6,'[7]22'!$E$13:$M$14,'[7]22'!$E$18:$M$18,'[7]22'!#REF!,'[7]22'!$E$8:$M$9,'[7]22'!$E$21:$M$21,'[7]22'!$A$6,'[7]22'!$A$8:$A$9,'[7]22'!$A$11,'[7]22'!$A$13:$A$14,'[7]22'!$A$16</definedName>
    <definedName name="P1_T22?Data">'[7]22'!$E$16:$M$16,'[7]22'!#REF!,'[7]22'!$E$6:$M$6,'[7]22'!$E$13:$M$14,'[7]22'!$E$18:$M$18,'[7]22'!#REF!,'[7]22'!$E$8:$M$9,'[7]22'!$E$21:$M$21,'[7]22'!$A$6,'[7]22'!$A$8:$A$9,'[7]22'!$A$11,'[7]22'!$A$13:$A$14,'[7]22'!$A$16</definedName>
    <definedName name="P1_T25?Data">'[7]25'!$G$17:$O$17,'[7]25'!$G$22:$O$22,'[7]25'!#REF!,'[7]25'!$G$7:$O$7,'[7]25'!$G$14:$O$15,'[7]25'!$G$19:$O$20,'[7]25'!$G$24:$O$24,'[7]25'!#REF!,'[7]25'!$G$9:$O$10,'[7]25'!$G$26:$O$27,'[7]25'!$G$29:$O$34</definedName>
    <definedName name="P2_T11?Data">'[7]11'!$D$15:$L$18,'[7]11'!$D$20:$L$20,'[7]11'!$D$22:$L$25,'[7]11'!$D$27:$L$27,'[7]11'!$D$29:$L$32,'[7]11'!$D$34:$L$34,'[7]11'!$D$36:$L$39,'[7]11'!$D$41:$L$41,'[7]11'!$D$43:$L$46,'[7]11'!$B$8:$B$11,'[7]11'!$B$15:$B$18</definedName>
    <definedName name="P2_T25?Data">'[7]25'!$G$36:$O$36,'[7]25'!$G$38:$O$45,'[7]25'!$B$7,'[7]25'!$B$9:$B$10,'[7]25'!$B$12,'[7]25'!$B$14:$B$15,'[7]25'!$B$17,'[7]25'!$B$19:$B$20,'[7]25'!$B$29,'[7]25'!$B$31,'[7]25'!$B$22,'[7]25'!$B$24,'[7]25'!$B$33,'[7]25'!#REF!</definedName>
    <definedName name="Range1" localSheetId="0">[6]ФБР!#REF!</definedName>
    <definedName name="Range1">[6]ФБР!#REF!</definedName>
    <definedName name="Range2">[6]ФБР!#REF!</definedName>
    <definedName name="Range3">[6]ФБР!#REF!</definedName>
    <definedName name="Range4">[6]ФБР!#REF!</definedName>
    <definedName name="Range5">[6]ФБР!#REF!</definedName>
    <definedName name="Range6">[6]ФБР!#REF!</definedName>
    <definedName name="Range7">[6]ФБР!#REF!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heet2?prefix?">"H"</definedName>
    <definedName name="T0?axis?ПРД?БАЗ">'[7]0'!$I$7:$J$126,'[7]0'!$F$7:$G$126</definedName>
    <definedName name="T0?axis?ПРД?ПРЕД">'[7]0'!$K$7:$L$126,'[7]0'!$D$7:$E$126</definedName>
    <definedName name="T0?axis?ПФ?ПЛАН">'[7]0'!$I$7:$I$126,'[7]0'!$D$7:$D$126,'[7]0'!$K$7:$K$126,'[7]0'!$F$7:$F$126</definedName>
    <definedName name="T0?axis?ПФ?ФАКТ">'[7]0'!$J$7:$J$126,'[7]0'!$E$7:$E$126,'[7]0'!$L$7:$L$126,'[7]0'!$G$7:$G$126</definedName>
    <definedName name="T0?Data">'[7]0'!$D$57:$L$63,'[7]0'!$D$67:$L$68,'[7]0'!$D$72:$L$74,'[7]0'!$D$77:$L$79,'[7]0'!$D$91:$L$106,'[7]0'!$D$109:$L$111,'[7]0'!$D$113:$L$118,'[7]0'!$D$121:$L$122,'[7]0'!$D$125:$L$126,'[7]0'!$D$65:$L$65,'[7]0'!$D$70:$L$70,'[7]0'!$D$8:$L$54</definedName>
    <definedName name="T0?unit?МВТ">'[7]0'!$D$8:$H$8,'[7]0'!$D$100:$H$100</definedName>
    <definedName name="T0?unit?ПРЦ">'[7]0'!$D$121:$H$122,'[7]0'!$D$125:$H$126,'[7]0'!$I$7:$L$126,'[7]0'!$D$109:$H$111,'[7]0'!$D$101:$H$102</definedName>
    <definedName name="T0?unit?РУБ.ГКАЛ">'[7]0'!$D$103:$H$103,'[7]0'!$D$106:$H$106</definedName>
    <definedName name="T0?unit?ТРУБ">'[7]0'!$D$67:$H$68,'[7]0'!$D$72:$H$74,'[7]0'!$D$77:$H$79,'[7]0'!$D$104:$H$105,'[7]0'!$D$113:$H$118,'[7]0'!$D$91:$H$95,'[7]0'!$D$65:$H$65,'[7]0'!$D$14:$H$54,'[7]0'!$D$70:$H$70,'[7]0'!$D$57:$H$63</definedName>
    <definedName name="T1?axis?ПРД?БАЗ">'[7]1'!$K$6:$L$23,'[7]1'!$F$6:$G$23</definedName>
    <definedName name="T1?axis?ПРД?ПРЕД">'[7]1'!$M$6:$N$23,'[7]1'!$D$6:$E$23</definedName>
    <definedName name="T1?axis?ПФ?ПЛАН">'[7]1'!$K$6:$K$23,'[7]1'!$D$6:$D$23,'[7]1'!$M$6:$M$23,'[7]1'!$F$6:$F$23</definedName>
    <definedName name="T1?axis?ПФ?ФАКТ">'[7]1'!$L$6:$L$23,'[7]1'!$E$6:$E$23,'[7]1'!$N$6:$N$23,'[7]1'!$G$6:$G$23</definedName>
    <definedName name="T1?Data">'[7]1'!$D$6:$N$12,'[7]1'!$D$14:$N$18,'[7]1'!$D$20:$N$23</definedName>
    <definedName name="T10?axis?R?ДОГОВОР">'[7]10'!$D$9:$L$12,'[7]10'!$D$16:$L$19,'[7]10'!$D$23:$L$26,'[7]10'!$D$30:$L$32</definedName>
    <definedName name="T10?axis?R?ДОГОВОР?">'[7]10'!$B$9:$B$12,'[7]10'!$B$16:$B$19,'[7]10'!$B$23:$B$26,'[7]10'!$B$30:$B$32</definedName>
    <definedName name="T10?axis?ПРД?БАЗ">'[7]10'!$I$6:$J$34,'[7]10'!$F$6:$G$34</definedName>
    <definedName name="T10?axis?ПРД?ПРЕД">'[7]10'!$K$6:$L$34,'[7]10'!$D$6:$E$34</definedName>
    <definedName name="T10?axis?ПФ?ПЛАН">'[7]10'!$I$6:$I$34,'[7]10'!$D$6:$D$34,'[7]10'!$K$6:$K$34,'[7]10'!$F$6:$F$34</definedName>
    <definedName name="T10?axis?ПФ?ФАКТ">'[7]10'!$J$6:$J$34,'[7]10'!$E$6:$E$34,'[7]10'!$L$6:$L$34,'[7]10'!$G$6:$G$34</definedName>
    <definedName name="T10?Data" localSheetId="0">'[7]10'!$B$30:$B$32,'[7]10'!$D$6:$L$7,P1_T10?Data</definedName>
    <definedName name="T10?Data">'[7]10'!$B$30:$B$32,'[7]10'!$D$6:$L$7,P1_T10?Data</definedName>
    <definedName name="T11?axis?R?ДОГОВОР">'[7]11'!$D$15:$L$18,'[7]11'!$D$29:$L$32,'[7]11'!$D$36:$L$39,'[7]11'!$D$43:$L$46,'[7]11'!$D$51:$L$54,'[7]11'!$D$58:$L$61,'[7]11'!$D$65:$L$68,'[7]11'!$D$72:$L$74,'[7]11'!$D$22:$L$25,'[7]11'!$D$8:$L$11</definedName>
    <definedName name="T11?axis?R?ДОГОВОР?">'[7]11'!$B$72:$B$74,'[7]11'!$B$65:$B$68,'[7]11'!$B$58:$B$61,'[7]11'!$B$51:$B$54,'[7]11'!$B$43:$B$46,'[7]11'!$B$36:$B$39,'[7]11'!$B$29:$B$33,'[7]11'!$B$22:$B$25,'[7]11'!$B$15:$B$18,'[7]11'!$B$8:$B$11</definedName>
    <definedName name="T11?axis?ПРД?БАЗ">'[7]11'!$I$6:$J$76,'[7]11'!$F$6:$G$76</definedName>
    <definedName name="T11?axis?ПРД?ПРЕД">'[7]11'!$K$6:$L$76,'[7]11'!$D$6:$E$76</definedName>
    <definedName name="T11?axis?ПФ?ПЛАН">'[7]11'!$I$6:$I$76,'[7]11'!$D$6:$D$76,'[7]11'!$K$6:$K$76,'[7]11'!$F$6:$F$76</definedName>
    <definedName name="T11?axis?ПФ?ФАКТ">'[7]11'!$J$6:$J$76,'[7]11'!$E$6:$E$76,'[7]11'!$L$6:$L$76,'[7]11'!$G$6:$G$76</definedName>
    <definedName name="T11?Data" localSheetId="0">'[7]11'!$B$22:$B$25,'[7]11'!$B$29:$B$32,'[7]11'!$B$36:$B$39,'[7]11'!$B$43:$B$46,'[7]11'!$B$51:$B$54,'[7]11'!$B$58:$B$61,'[7]11'!$B$65:$B$68,'[7]11'!$B$72:$B$74,'[7]11'!$D$48:$L$49,P1_T11?Data,P2_T11?Data</definedName>
    <definedName name="T11?Data">'[7]11'!$B$22:$B$25,'[7]11'!$B$29:$B$32,'[7]11'!$B$36:$B$39,'[7]11'!$B$43:$B$46,'[7]11'!$B$51:$B$54,'[7]11'!$B$58:$B$61,'[7]11'!$B$65:$B$68,'[7]11'!$B$72:$B$74,'[7]11'!$D$48:$L$49,P1_T11?Data,P2_T11?Data</definedName>
    <definedName name="T12?axis?ПРД?БАЗ">'[7]12'!$J$6:$K$26,'[7]12'!$G$6:$H$26</definedName>
    <definedName name="T12?axis?ПРД?ПРЕД">'[7]12'!$L$6:$M$26,'[7]12'!$E$6:$F$26</definedName>
    <definedName name="T12?axis?ПФ?ПЛАН">'[7]12'!$J$6:$J$26,'[7]12'!$E$6:$E$26,'[7]12'!$L$6:$L$26,'[7]12'!$G$6:$G$26</definedName>
    <definedName name="T12?axis?ПФ?ФАКТ">'[7]12'!$K$6:$K$26,'[7]12'!$F$6:$F$26,'[7]12'!$M$6:$M$26,'[7]12'!$H$6:$H$26</definedName>
    <definedName name="T12?Data">'[7]12'!$E$13:$M$24,'[7]12'!$E$26:$M$26,'[7]12'!$B$13,'[7]12'!$B$15,'[7]12'!$B$17,'[7]12'!$B$19,'[7]12'!$B$21,'[7]12'!$B$23,'[7]12'!$E$6:$M$11</definedName>
    <definedName name="T12?L2.1.x">'[7]12'!$E$16:$M$16,'[7]12'!$E$18:$M$18,'[7]12'!$E$20:$M$20,'[7]12'!$E$22:$M$22,'[7]12'!$E$24:$M$24,'[7]12'!$E$14:$M$14</definedName>
    <definedName name="T12?L2.x">'[7]12'!$E$15:$M$15,'[7]12'!$E$17:$M$17,'[7]12'!$E$19:$M$19,'[7]12'!$E$21:$M$21,'[7]12'!$E$23:$M$23,'[7]12'!$E$13:$M$13</definedName>
    <definedName name="T12?unit?ГА">'[7]12'!$E$22:$I$22,'[7]12'!$E$20:$I$20,'[7]12'!$E$18:$I$18,'[7]12'!$E$16:$I$16,'[7]12'!$E$11:$I$11,'[7]12'!$E$14:$I$14,'[7]12'!$E$24:$I$24,'[7]12'!$E$7:$I$7</definedName>
    <definedName name="T12?unit?ТРУБ">'[7]12'!$E$21:$I$21,'[7]12'!$E$19:$I$19,'[7]12'!$E$17:$I$17,'[7]12'!$E$15:$I$15,'[7]12'!$E$6:$I$6,'[7]12'!$E$10:$I$10,'[7]12'!$E$13:$I$13,'[7]12'!$E$23:$I$23,'[7]12'!$E$26:$I$26</definedName>
    <definedName name="T13?axis?ПРД?БАЗ" localSheetId="0">#REF!,#REF!</definedName>
    <definedName name="T13?axis?ПРД?БАЗ">#REF!,#REF!</definedName>
    <definedName name="T13?axis?ПРД?ПРЕД">#REF!,#REF!</definedName>
    <definedName name="T13?axis?ПРД?РЕГ">#REF!</definedName>
    <definedName name="T13?axis?ПФ?NA">#REF!</definedName>
    <definedName name="T13?axis?ПФ?ПЛАН" localSheetId="0">#REF!,#REF!,#REF!,#REF!</definedName>
    <definedName name="T13?axis?ПФ?ПЛАН">#REF!,#REF!,#REF!,#REF!</definedName>
    <definedName name="T13?axis?ПФ?ФАКТ" localSheetId="0">#REF!,#REF!,#REF!,#REF!</definedName>
    <definedName name="T13?axis?ПФ?ФАКТ">#REF!,#REF!,#REF!,#REF!</definedName>
    <definedName name="T13?Data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#REF!,#REF!</definedName>
    <definedName name="T13?unit?ТГКАЛ">#REF!</definedName>
    <definedName name="T13?unit?ТМКБ">#REF!,#REF!</definedName>
    <definedName name="T13?unit?ТРУБ">#REF!,#REF!,#REF!</definedName>
    <definedName name="T14?axis?ПРД?БАЗ">'[7]14'!$J$6:$K$17,'[7]14'!$G$6:$H$17</definedName>
    <definedName name="T14?axis?ПРД?ПРЕД">'[7]14'!$L$6:$M$17,'[7]14'!$E$6:$F$17</definedName>
    <definedName name="T14?axis?ПФ?ПЛАН">'[7]14'!$G$6:$G$17,'[7]14'!$J$6:$J$17,'[7]14'!$L$6:$L$17,'[7]14'!$E$6:$E$17</definedName>
    <definedName name="T14?axis?ПФ?ФАКТ">'[7]14'!$H$6:$H$17,'[7]14'!$K$6:$K$17,'[7]14'!$M$6:$M$17,'[7]14'!$F$6:$F$17</definedName>
    <definedName name="T14?Data">'[7]14'!$E$17:$M$17,'[7]14'!$B$7,'[7]14'!$B$10,'[7]14'!$B$13,'[7]14'!$E$7:$M$15</definedName>
    <definedName name="T14?L1">'[7]14'!$E$10:$M$10,'[7]14'!$E$13:$M$13,'[7]14'!$E$7:$M$7</definedName>
    <definedName name="T14?L1.1">'[7]14'!$E$11:$M$11,'[7]14'!$E$14:$M$14,'[7]14'!$E$8:$M$8</definedName>
    <definedName name="T14?L1.2">'[7]14'!$E$12:$M$12,'[7]14'!$E$15:$M$15,'[7]14'!$E$9:$M$9</definedName>
    <definedName name="T14?unit?ПРЦ" localSheetId="0">P1_T14?unit?ПРЦ</definedName>
    <definedName name="T14?unit?ПРЦ">P1_T14?unit?ПРЦ</definedName>
    <definedName name="T14?unit?ТРУБ" localSheetId="0">P1_T14?unit?ТРУБ</definedName>
    <definedName name="T14?unit?ТРУБ">P1_T14?unit?ТРУБ</definedName>
    <definedName name="T15?axis?ПРД?БАЗ">'[7]15'!$I$6:$J$11,'[7]15'!$F$6:$G$11</definedName>
    <definedName name="T15?axis?ПРД?ПРЕД">'[7]15'!$K$6:$L$11,'[7]15'!$D$6:$E$11</definedName>
    <definedName name="T15?axis?ПФ?ПЛАН">'[7]15'!$I$6:$I$11,'[7]15'!$D$6:$D$11,'[7]15'!$K$6:$K$11,'[7]15'!$F$6:$F$11</definedName>
    <definedName name="T15?axis?ПФ?ФАКТ">'[7]15'!$J$6:$J$11,'[7]15'!$E$6:$E$11,'[7]15'!$L$6:$L$11,'[7]15'!$G$6:$G$11</definedName>
    <definedName name="T16?axis?R?ДОГОВОР">'[7]16'!$E$10:$M$11,'[7]16'!$E$17:$M$18,'[7]16'!#REF!,'[7]16'!$E$22:$M$22</definedName>
    <definedName name="T16?axis?R?ДОГОВОР?">'[7]16'!$A$22,'[7]16'!$A$10:$A$11,'[7]16'!$A$17:$A$18,'[7]16'!#REF!</definedName>
    <definedName name="T16?axis?ПРД?БАЗ">'[7]16'!$J$6:$K$25,'[7]16'!$G$6:$H$25</definedName>
    <definedName name="T16?axis?ПРД?ПРЕД">'[7]16'!$L$6:$M$25,'[7]16'!$E$6:$F$25</definedName>
    <definedName name="T16?axis?ПФ?ПЛАН">'[7]16'!$J$6:$J$25,'[7]16'!$E$6:$E$25,'[7]16'!$L$6:$L$25,'[7]16'!$G$6:$G$25</definedName>
    <definedName name="T16?axis?ПФ?ФАКТ">'[7]16'!$K$6:$K$25,'[7]16'!$F$6:$F$25,'[7]16'!$M$6:$M$25,'[7]16'!$H$6:$H$25</definedName>
    <definedName name="T16?Data" localSheetId="0">'[7]16'!$A$10:$A$11,'[7]16'!$A$13,'[7]16'!$A$17:$A$18,'[7]16'!$A$20,'[7]16'!$A$22,'[7]16'!#REF!,'[7]16'!#REF!,Пр.6_Расч_ФП!P1_T16?Data</definedName>
    <definedName name="T16?Data">'[7]16'!$A$10:$A$11,'[7]16'!$A$13,'[7]16'!$A$17:$A$18,'[7]16'!$A$20,'[7]16'!$A$22,'[7]16'!#REF!,'[7]16'!#REF!,P1_T16?Data</definedName>
    <definedName name="T16?L1">'[7]16'!$E$13:$M$13,'[7]16'!$E$20:$M$20,'[7]16'!#REF!,'[7]16'!$E$6:$M$6</definedName>
    <definedName name="T16?L1.x">'[7]16'!$E$17:$M$18,'[7]16'!$E$22:$M$22,'[7]16'!#REF!,'[7]16'!$E$10:$M$11</definedName>
    <definedName name="T17.1?axis?C?НП">'[7]17.1'!$E$6:$L$16,'[7]17.1'!$E$18:$L$28</definedName>
    <definedName name="T17.1?Data">'[7]17.1'!$E$18:$L$28,'[7]17.1'!$N$6:$N$8,'[7]17.1'!$N$10,'[7]17.1'!$N$12,'[7]17.1'!$N$14:$N$16,'[7]17.1'!$N$18:$N$20,'[7]17.1'!$N$22,'[7]17.1'!$N$24,'[7]17.1'!$N$26:$N$28,'[7]17.1'!$E$5:$L$16</definedName>
    <definedName name="T17.1?item_ext?ВСЕГО">'[7]17.1'!$N$6:$N$16,'[7]17.1'!$N$18:$N$28</definedName>
    <definedName name="T17.1?L1">'[7]17.1'!$A$6:$N$6,'[7]17.1'!$A$18:$N$18</definedName>
    <definedName name="T17.1?L2">'[7]17.1'!$A$7:$N$7,'[7]17.1'!$A$19:$N$19</definedName>
    <definedName name="T17.1?L3">'[7]17.1'!$A$8:$N$8,'[7]17.1'!$A$20:$N$20</definedName>
    <definedName name="T17.1?L3.1">'[7]17.1'!$A$9:$N$9,'[7]17.1'!$A$21:$N$21</definedName>
    <definedName name="T17.1?L4">'[7]17.1'!$A$10:$N$10,'[7]17.1'!$A$22:$N$22</definedName>
    <definedName name="T17.1?L4.1">'[7]17.1'!$A$11:$N$11,'[7]17.1'!$A$23:$N$23</definedName>
    <definedName name="T17.1?L5">'[7]17.1'!$A$12:$N$12,'[7]17.1'!$A$24:$N$24</definedName>
    <definedName name="T17.1?L5.1">'[7]17.1'!$A$13:$N$13,'[7]17.1'!$A$25:$N$25</definedName>
    <definedName name="T17.1?L6">'[7]17.1'!$A$14:$N$14,'[7]17.1'!$A$26:$N$26</definedName>
    <definedName name="T17.1?L7">'[7]17.1'!$A$15:$N$15,'[7]17.1'!$A$27:$N$27</definedName>
    <definedName name="T17.1?L8">'[7]17.1'!$A$16:$N$16,'[7]17.1'!$A$28:$N$28</definedName>
    <definedName name="T17.1?unit?РУБ">'[7]17.1'!$D$9:$N$9,'[7]17.1'!$D$11:$N$11,'[7]17.1'!$D$13:$N$13,'[7]17.1'!$D$21:$N$21,'[7]17.1'!$D$23:$N$23,'[7]17.1'!$D$25:$N$25</definedName>
    <definedName name="T17.1?unit?ТРУБ">'[7]17.1'!$D$8:$N$8,'[7]17.1'!$D$10:$N$10,'[7]17.1'!$D$12:$N$12,'[7]17.1'!$D$14:$N$16,'[7]17.1'!$D$20:$N$20,'[7]17.1'!$D$22:$N$22,'[7]17.1'!$D$24:$N$24,'[7]17.1'!$D$26:$N$28</definedName>
    <definedName name="T17.1?unit?ЧДН">'[7]17.1'!$D$7:$N$7,'[7]17.1'!$D$19:$N$19</definedName>
    <definedName name="T17.1?unit?ЧЕЛ">'[7]17.1'!$D$18:$N$18,'[7]17.1'!$D$6:$N$6</definedName>
    <definedName name="T17?axis?ПРД?БАЗ">'[7]17'!$I$6:$J$13,'[7]17'!$F$6:$G$13</definedName>
    <definedName name="T17?axis?ПРД?ПРЕД">'[7]17'!$K$6:$L$13,'[7]17'!$D$6:$E$13</definedName>
    <definedName name="T17?axis?ПФ?ПЛАН">'[7]17'!$I$6:$I$13,'[7]17'!$D$6:$D$13,'[7]17'!$K$6:$K$13,'[7]17'!$F$6:$F$13</definedName>
    <definedName name="T17?axis?ПФ?ФАКТ">'[7]17'!$J$6:$J$13,'[7]17'!$E$6:$E$13,'[7]17'!$L$6:$L$13,'[7]17'!$G$6:$G$13</definedName>
    <definedName name="T18?axis?R?ДОГОВОР">'[7]18'!$D$14:$L$16,'[7]18'!$D$20:$L$22,'[7]18'!$D$26:$L$28,'[7]18'!$D$32:$L$34,'[7]18'!$D$38:$L$40,'[7]18'!$D$8:$L$10</definedName>
    <definedName name="T18?axis?R?ДОГОВОР?">'[7]18'!$B$14:$B$16,'[7]18'!$B$20:$B$22,'[7]18'!$B$26:$B$28,'[7]18'!$B$32:$B$34,'[7]18'!$B$38:$B$40,'[7]18'!$B$8:$B$10</definedName>
    <definedName name="T18?axis?ПРД?БАЗ">'[7]18'!$I$6:$J$42,'[7]18'!$F$6:$G$42</definedName>
    <definedName name="T18?axis?ПРД?ПРЕД">'[7]18'!$K$6:$L$42,'[7]18'!$D$6:$E$42</definedName>
    <definedName name="T18?axis?ПФ?ПЛАН">'[7]18'!$I$6:$I$42,'[7]18'!$D$6:$D$42,'[7]18'!$K$6:$K$42,'[7]18'!$F$6:$F$42</definedName>
    <definedName name="T18?axis?ПФ?ФАКТ">'[7]18'!$J$6:$J$42,'[7]18'!$E$6:$E$42,'[7]18'!$L$6:$L$42,'[7]18'!$G$6:$G$42</definedName>
    <definedName name="T18?Data" localSheetId="0">'[7]18'!$D$42:$L$42,'[7]18'!$B$8:$B$10,'[7]18'!$B$14:$B$16,'[7]18'!$B$20:$B$22,'[7]18'!$B$26:$B$28,'[7]18'!$B$32:$B$34,'[7]18'!$B$38:$B$40,'[7]18'!$D$6:$L$6,P1_T18?Data</definedName>
    <definedName name="T18?Data">'[7]18'!$D$42:$L$42,'[7]18'!$B$8:$B$10,'[7]18'!$B$14:$B$16,'[7]18'!$B$20:$B$22,'[7]18'!$B$26:$B$28,'[7]18'!$B$32:$B$34,'[7]18'!$B$38:$B$40,'[7]18'!$D$6:$L$6,P1_T18?Data</definedName>
    <definedName name="T19?axis?R?ДОГОВОР">'[7]19'!$E$8:$M$9,'[7]19'!$E$13:$M$14,'[7]19'!#REF!,'[7]19'!$E$18:$M$18</definedName>
    <definedName name="T19?axis?R?ДОГОВОР?">'[7]19'!$A$8:$A$9,'[7]19'!$A$13:$A$14,'[7]19'!#REF!,'[7]19'!$A$18</definedName>
    <definedName name="T19?axis?ПРД?БАЗ">'[7]19'!$J$6:$K$21,'[7]19'!$G$6:$H$21</definedName>
    <definedName name="T19?axis?ПРД?ПРЕД">'[7]19'!$L$6:$M$21,'[7]19'!$E$6:$F$21</definedName>
    <definedName name="T19?axis?ПФ?ПЛАН">'[7]19'!$J$6:$J$21,'[7]19'!$E$6:$E$21,'[7]19'!$L$6:$L$21,'[7]19'!$G$6:$G$21</definedName>
    <definedName name="T19?axis?ПФ?ФАКТ">'[7]19'!$K$6:$K$21,'[7]19'!$F$6:$F$21,'[7]19'!$M$6:$M$21,'[7]19'!$H$6:$H$21</definedName>
    <definedName name="T19?Data" localSheetId="0">'[7]19'!$A$16,'[7]19'!$A$18,'[7]19'!#REF!,'[7]19'!$E$11:$M$11,'[7]19'!$E$16:$M$16,'[7]19'!#REF!,'[7]19'!$E$6:$M$6,P1_T19?Data</definedName>
    <definedName name="T19?Data">'[7]19'!$A$16,'[7]19'!$A$18,'[7]19'!#REF!,'[7]19'!$E$11:$M$11,'[7]19'!$E$16:$M$16,'[7]19'!#REF!,'[7]19'!$E$6:$M$6,P1_T19?Data</definedName>
    <definedName name="T19?L1">'[7]19'!$E$11:$M$11,'[7]19'!$E$16:$M$16,'[7]19'!#REF!,'[7]19'!$E$6:$M$6</definedName>
    <definedName name="T19?L1.x">'[7]19'!$E$13:$M$14,'[7]19'!$E$18:$M$18,'[7]19'!#REF!,'[7]19'!$E$8:$M$9</definedName>
    <definedName name="T2?axis?ПРД?БАЗ" localSheetId="0">#REF!,#REF!</definedName>
    <definedName name="T2?axis?ПРД?БАЗ">#REF!,#REF!</definedName>
    <definedName name="T2?axis?ПРД?ПРЕД">#REF!,#REF!</definedName>
    <definedName name="T2?axis?ПРД?РЕГ">#REF!</definedName>
    <definedName name="T2?axis?ПФ?NA">#REF!</definedName>
    <definedName name="T2?axis?ПФ?ПЛАН" localSheetId="0">#REF!,#REF!,#REF!,#REF!</definedName>
    <definedName name="T2?axis?ПФ?ПЛАН">#REF!,#REF!,#REF!,#REF!</definedName>
    <definedName name="T2?axis?ПФ?ФАКТ" localSheetId="0">#REF!,#REF!,#REF!,#REF!</definedName>
    <definedName name="T2?axis?ПФ?ФАКТ">#REF!,#REF!,#REF!,#REF!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ВТЧ">#REF!,#REF!,#REF!,#REF!</definedName>
    <definedName name="T2?unit?ПРЦ">#REF!,#REF!,#REF!,#REF!</definedName>
    <definedName name="T2?unit?ТГКАЛ">#REF!,#REF!</definedName>
    <definedName name="T20?axis?R?ДОГОВОР">'[7]20'!$G$7:$O$20,'[7]20'!$G$22:$O$35</definedName>
    <definedName name="T20?axis?R?ДОГОВОР?">'[7]20'!$D$7:$D$20,'[7]20'!$D$22:$D$35</definedName>
    <definedName name="T20?axis?ПРД?БАЗ">'[7]20'!$L$6:$M$36,'[7]20'!$I$6:$J$36</definedName>
    <definedName name="T20?axis?ПРД?ПРЕД">'[7]20'!$G$6:$H$36,'[7]20'!$N$6:$O$36</definedName>
    <definedName name="T20?axis?ПФ?ПЛАН">'[7]20'!$L$6:$L$36,'[7]20'!$G$6:$G$36,'[7]20'!$N$6:$N$36,'[7]20'!$I$6:$I$36</definedName>
    <definedName name="T20?axis?ПФ?ФАКТ">'[7]20'!$M$6:$M$36,'[7]20'!$H$6:$H$36,'[7]20'!$O$6:$O$36,'[7]20'!$J$6:$J$36</definedName>
    <definedName name="T20?Data">'[7]20'!$G$8:$O$19,'[7]20'!$G$21:$O$21,'[7]20'!$G$23:$O$34,'[7]20'!$G$36:$O$36,'[7]20'!$B$8,'[7]20'!$B$11,'[7]20'!$B$14,'[7]20'!$B$17,'[7]20'!$B$23,'[7]20'!$B$26,'[7]20'!$B$29,'[7]20'!$B$32,'[7]20'!$G$6:$O$6</definedName>
    <definedName name="T20?L1.1">'[7]20'!$G$11:$O$11,'[7]20'!$G$14:$O$14,'[7]20'!$G$17:$O$17,'[7]20'!$G$8:$O$8</definedName>
    <definedName name="T20?L1.2">'[7]20'!$G$12:$O$12,'[7]20'!$G$15:$O$15,'[7]20'!$G$18:$O$18,'[7]20'!$G$9:$O$9</definedName>
    <definedName name="T20?L1.3">'[7]20'!$G$13:$O$13,'[7]20'!$G$16:$O$16,'[7]20'!$G$19:$O$19,'[7]20'!$G$10:$O$10</definedName>
    <definedName name="T20?L2.1">'[7]20'!$G$26:$O$26,'[7]20'!$G$29:$O$29,'[7]20'!$G$32:$O$32,'[7]20'!$G$23:$O$23</definedName>
    <definedName name="T20?L2.2">'[7]20'!$G$27:$O$27,'[7]20'!$G$30:$O$30,'[7]20'!$G$33:$O$33,'[7]20'!$G$24:$O$24</definedName>
    <definedName name="T20?L2.3">'[7]20'!$G$28:$O$28,'[7]20'!$G$31:$O$31,'[7]20'!$G$34:$O$34,'[7]20'!$G$25:$O$25</definedName>
    <definedName name="T21?axis?ПРД?БАЗ">'[7]21'!$I$6:$J$18,'[7]21'!$F$6:$G$18</definedName>
    <definedName name="T21?axis?ПРД?ПРЕД">'[7]21'!$K$6:$L$18,'[7]21'!$D$6:$E$18</definedName>
    <definedName name="T21?axis?ПФ?ПЛАН">'[7]21'!$I$6:$I$18,'[7]21'!$D$6:$D$18,'[7]21'!$K$6:$K$18,'[7]21'!$F$6:$F$18</definedName>
    <definedName name="T21?axis?ПФ?ФАКТ">'[7]21'!$J$6:$J$18,'[7]21'!$E$6:$E$18,'[7]21'!$L$6:$L$18,'[7]21'!$G$6:$G$18</definedName>
    <definedName name="T21?Data">'[7]21'!$D$11:$L$14,'[7]21'!$D$16:$L$18,'[7]21'!$B$11:$B$14,'[7]21'!$D$6:$L$9</definedName>
    <definedName name="T22?axis?R?ДОГОВОР">'[7]22'!$E$8:$M$9,'[7]22'!$E$13:$M$14,'[7]22'!#REF!,'[7]22'!$E$18:$M$18</definedName>
    <definedName name="T22?axis?R?ДОГОВОР?">'[7]22'!$A$8:$A$9,'[7]22'!$A$13:$A$14,'[7]22'!#REF!,'[7]22'!$A$18</definedName>
    <definedName name="T22?axis?ПРД?БАЗ">'[7]22'!$J$6:$K$21,'[7]22'!$G$6:$H$21</definedName>
    <definedName name="T22?axis?ПРД?ПРЕД">'[7]22'!$L$6:$M$21,'[7]22'!$E$6:$F$21</definedName>
    <definedName name="T22?axis?ПФ?ПЛАН">'[7]22'!$J$6:$J$21,'[7]22'!$E$6:$E$21,'[7]22'!$L$6:$L$21,'[7]22'!$G$6:$G$21</definedName>
    <definedName name="T22?axis?ПФ?ФАКТ">'[7]22'!$K$6:$K$21,'[7]22'!$F$6:$F$21,'[7]22'!$M$6:$M$21,'[7]22'!$H$6:$H$21</definedName>
    <definedName name="T22?Data" localSheetId="0">'[7]22'!$A$18,'[7]22'!#REF!,'[7]22'!$E$11:$M$11,Пр.6_Расч_ФП!P1_T22?Data</definedName>
    <definedName name="T22?Data">'[7]22'!$A$18,'[7]22'!#REF!,'[7]22'!$E$11:$M$11,P1_T22?Data</definedName>
    <definedName name="T22?L1" localSheetId="0">'[7]22'!$E$11:$M$11,'[7]22'!$E$16:$M$16,'[7]22'!#REF!,'[7]22'!$E$6:$M$6</definedName>
    <definedName name="T22?L1">'[7]22'!$E$11:$M$11,'[7]22'!$E$16:$M$16,'[7]22'!#REF!,'[7]22'!$E$6:$M$6</definedName>
    <definedName name="T22?L1.x" localSheetId="0">'[7]22'!$E$13:$M$14,'[7]22'!$E$18:$M$18,'[7]22'!#REF!,'[7]22'!$E$8:$M$9</definedName>
    <definedName name="T22?L1.x">'[7]22'!$E$13:$M$14,'[7]22'!$E$18:$M$18,'[7]22'!#REF!,'[7]22'!$E$8:$M$9</definedName>
    <definedName name="T23?axis?ПРД?БАЗ">'[7]23'!$I$6:$J$13,'[7]23'!$F$6:$G$13</definedName>
    <definedName name="T23?axis?ПРД?ПРЕД">'[7]23'!$K$6:$L$13,'[7]23'!$D$6:$E$13</definedName>
    <definedName name="T23?axis?ПФ?ПЛАН">'[7]23'!$I$6:$I$13,'[7]23'!$D$6:$D$13,'[7]23'!$K$6:$K$13,'[7]23'!$F$6:$F$13</definedName>
    <definedName name="T23?axis?ПФ?ФАКТ">'[7]23'!$J$6:$J$13,'[7]23'!$E$6:$E$13,'[7]23'!$L$6:$L$13,'[7]23'!$G$6:$G$13</definedName>
    <definedName name="T23?Data">'[7]23'!$D$9:$L$9,'[7]23'!$D$11:$L$13,'[7]23'!$D$6:$L$7</definedName>
    <definedName name="T23?unit?ПРЦ">'[7]23'!$D$12:$H$12,'[7]23'!$I$6:$L$13</definedName>
    <definedName name="T23?unit?ТРУБ">'[7]23'!$D$9:$H$9,'[7]23'!$D$11:$H$11,'[7]23'!$D$13:$H$13,'[7]23'!$D$6:$H$7</definedName>
    <definedName name="T24.1?Data">'[7]24.1'!$E$23,'[7]24.1'!$H$23:$J$23,'[7]24.1'!$E$44,'[7]24.1'!$H$44:$J$44,'[7]24.1'!$B$28:$J$42,'[7]24.1'!$B$6:$J$21</definedName>
    <definedName name="T24.1?unit?ТРУБ">'[7]24.1'!$E$5:$E$44,'[7]24.1'!$J$5:$J$44</definedName>
    <definedName name="T24?axis?R?ДОГОВОР">'[7]24'!$D$27:$L$37,'[7]24'!$D$8:$L$18</definedName>
    <definedName name="T24?axis?R?ДОГОВОР?">'[7]24'!$B$27:$B$37,'[7]24'!$B$8:$B$18</definedName>
    <definedName name="T24?axis?ПРД?БАЗ">'[7]24'!$I$6:$J$39,'[7]24'!$F$6:$G$39</definedName>
    <definedName name="T24?axis?ПРД?ПРЕД">'[7]24'!$K$6:$L$39,'[7]24'!$D$6:$E$39</definedName>
    <definedName name="T24?axis?ПФ?ПЛАН">'[7]24'!$F$6:$F$39,'[7]24'!$I$6:$I$39,'[7]24'!$K$6:$K$39,'[7]24'!$D$6:$D$39</definedName>
    <definedName name="T24?axis?ПФ?ФАКТ">'[7]24'!$J$6:$J$39,'[7]24'!$E$6:$E$39,'[7]24'!$L$6:$L$39,'[7]24'!$G$6:$G$39</definedName>
    <definedName name="T24?Data">'[7]24'!$D$8:$L$18,'[7]24'!$D$20:$L$25,'[7]24'!$D$27:$L$37,'[7]24'!$D$39:$L$39,'[7]24'!$B$8:$B$18,'[7]24'!$B$27:$B$37,'[7]24'!$D$6:$L$6</definedName>
    <definedName name="T24?unit?ПРЦ">'[7]24'!$D$22:$H$22,'[7]24'!$I$6:$L$6,'[7]24'!$I$8:$L$18,'[7]24'!$I$20:$L$25,'[7]24'!$I$27:$L$37,'[7]24'!$I$39:$L$39</definedName>
    <definedName name="T24?unit?ТРУБ">'[7]24'!$D$6:$H$6,'[7]24'!$D$8:$H$18,'[7]24'!$D$20:$H$21,'[7]24'!$D$23:$H$25,'[7]24'!$D$27:$H$37,'[7]24'!$D$39:$H$39</definedName>
    <definedName name="T25?axis?R?ДОГОВОР">'[7]25'!$G$19:$O$20,'[7]25'!$G$9:$O$10,'[7]25'!$G$14:$O$15,'[7]25'!$G$24:$O$24,'[7]25'!$G$29:$O$34,'[7]25'!#REF!</definedName>
    <definedName name="T25?axis?R?ДОГОВОР?" localSheetId="0">'[7]25'!$E$19:$E$20,'[7]25'!$E$9:$E$10,'[7]25'!$E$14:$E$15,'[7]25'!$E$24,'[7]25'!$E$29:$E$34,'[7]25'!#REF!</definedName>
    <definedName name="T25?axis?R?ДОГОВОР?">'[7]25'!$E$19:$E$20,'[7]25'!$E$9:$E$10,'[7]25'!$E$14:$E$15,'[7]25'!$E$24,'[7]25'!$E$29:$E$34,'[7]25'!#REF!</definedName>
    <definedName name="T25?axis?ПРД?БАЗ">'[7]25'!$L$6:$M$45,'[7]25'!$I$6:$J$45</definedName>
    <definedName name="T25?axis?ПРД?ПРЕД">'[7]25'!$N$6:$O$45,'[7]25'!$G$6:$H$45</definedName>
    <definedName name="T25?axis?ПФ?ПЛАН">'[7]25'!$G$6:$G$45,'[7]25'!$L$6:$L$45,'[7]25'!$N$6:$N$45,'[7]25'!$I$6:$I$45</definedName>
    <definedName name="T25?axis?ПФ?ФАКТ">'[7]25'!$H$6:$H$45,'[7]25'!$M$6:$M$45,'[7]25'!$O$6:$O$45,'[7]25'!$J$6:$J$45</definedName>
    <definedName name="T25?Data" localSheetId="0">'[7]25'!$G$12:$O$12,P1_T25?Data,P2_T25?Data</definedName>
    <definedName name="T25?Data">'[7]25'!$G$12:$O$12,P1_T25?Data,P2_T25?Data</definedName>
    <definedName name="T25?L1">'[7]25'!$G$12:$O$12,'[7]25'!$G$17:$O$17,'[7]25'!$G$22:$O$22,'[7]25'!$G$26:$O$26,'[7]25'!#REF!,'[7]25'!$G$7:$O$7</definedName>
    <definedName name="T25?L1.1">'[7]25'!$G$14:$O$15,'[7]25'!$G$19:$O$20,'[7]25'!$G$24:$O$24,'[7]25'!$G$29:$O$29,'[7]25'!$G$31:$O$31,'[7]25'!$G$33:$O$33,'[7]25'!#REF!,'[7]25'!$G$9:$O$10</definedName>
    <definedName name="T25?L1.2.1">'[7]25'!$G$32:$O$32,'[7]25'!$G$34:$O$34,'[7]25'!$G$30:$O$30</definedName>
    <definedName name="T25?unit?ГА">'[7]25'!$G$32:$K$32,'[7]25'!$G$27:$K$27,'[7]25'!$G$30:$K$30,'[7]25'!$G$34:$K$34</definedName>
    <definedName name="T25?unit?ТРУБ">'[7]25'!$G$31:$K$31,'[7]25'!$G$6:$K$26,'[7]25'!$G$29:$K$29,'[7]25'!$G$33:$K$33,'[7]25'!$G$36:$K$45</definedName>
    <definedName name="T25_Copy4" localSheetId="0">'[7]25'!#REF!</definedName>
    <definedName name="T25_Copy4">'[7]25'!#REF!</definedName>
    <definedName name="T26?axis?ПРД?БАЗ">'[7]26'!$I$6:$J$17,'[7]26'!$F$6:$G$17</definedName>
    <definedName name="T26?axis?ПРД?ПРЕД">'[7]26'!$K$6:$L$17,'[7]26'!$D$6:$E$17</definedName>
    <definedName name="T26?axis?ПФ?ПЛАН">'[7]26'!$I$6:$I$17,'[7]26'!$D$6:$D$17,'[7]26'!$K$6:$K$17,'[7]26'!$F$6:$F$17</definedName>
    <definedName name="T26?axis?ПФ?ФАКТ">'[7]26'!$J$6:$J$17,'[7]26'!$E$6:$E$17,'[7]26'!$L$6:$L$17,'[7]26'!$G$6:$G$17</definedName>
    <definedName name="T26?Data" localSheetId="0">'[7]26'!#REF!,'[7]26'!$D$6:$L$17</definedName>
    <definedName name="T26?Data">'[7]26'!#REF!,'[7]26'!$D$6:$L$17</definedName>
    <definedName name="T26?L1" localSheetId="0">'[7]26'!#REF!</definedName>
    <definedName name="T26?L1">'[7]26'!#REF!</definedName>
    <definedName name="T26?L1.1" localSheetId="0">'[7]26'!#REF!</definedName>
    <definedName name="T26?L1.1">'[7]26'!#REF!</definedName>
    <definedName name="T26?L1.2" localSheetId="0">'[7]26'!#REF!</definedName>
    <definedName name="T26?L1.2">'[7]26'!#REF!</definedName>
    <definedName name="T26?L2.2">'[7]26'!#REF!</definedName>
    <definedName name="T26?L2.5">'[7]26'!#REF!</definedName>
    <definedName name="T26?L2.6">'[7]26'!#REF!</definedName>
    <definedName name="T26?L2.7">'[7]26'!#REF!</definedName>
    <definedName name="T27?axis?ПРД?БАЗ">'[7]28'!$I$6:$J$11,'[7]28'!$F$6:$G$11</definedName>
    <definedName name="T27?axis?ПРД?ПРЕД">'[7]28'!$K$6:$L$11,'[7]28'!$D$6:$E$11</definedName>
    <definedName name="T27?axis?ПФ?ПЛАН">'[7]28'!$I$6:$I$11,'[7]28'!$D$6:$D$11,'[7]28'!$K$6:$K$11,'[7]28'!$F$6:$F$11</definedName>
    <definedName name="T27?axis?ПФ?ФАКТ">'[7]28'!$J$6:$J$11,'[7]28'!$E$6:$E$11,'[7]28'!$L$6:$L$11,'[7]28'!$G$6:$G$11</definedName>
    <definedName name="T27?unit?ПРЦ">'[7]28'!$D$7:$H$7,'[7]28'!$I$6:$L$11</definedName>
    <definedName name="T27?unit?ТРУБ">'[7]28'!$D$6:$H$6,'[7]28'!$D$8:$H$11</definedName>
    <definedName name="T28?axis?ПРД?БАЗ">'[7]29'!$I$6:$J$17,'[7]29'!$F$6:$G$17</definedName>
    <definedName name="T28?axis?ПРД?ПРЕД">'[7]29'!$K$6:$L$17,'[7]29'!$D$6:$E$17</definedName>
    <definedName name="T28?axis?ПФ?ПЛАН">'[7]29'!$I$6:$I$17,'[7]29'!$D$6:$D$17,'[7]29'!$K$6:$K$17,'[7]29'!$F$6:$F$17</definedName>
    <definedName name="T28?axis?ПФ?ФАКТ">'[7]29'!$J$6:$J$17,'[7]29'!$E$6:$E$17,'[7]29'!$L$6:$L$17,'[7]29'!$G$6:$G$17</definedName>
    <definedName name="T28?Data">'[7]29'!$D$17:$L$17,'[7]29'!$B$7:$B$15,'[7]29'!$D$7:$L$15</definedName>
    <definedName name="T29?axis?ПФ?ПЛАН">'[7]30'!$F$5:$F$11,'[7]30'!$D$5:$D$11</definedName>
    <definedName name="T29?axis?ПФ?ФАКТ">'[7]30'!$G$5:$G$11,'[7]30'!$E$5:$E$11</definedName>
    <definedName name="T29?Data">'[7]30'!$D$11:$H$11,'[7]30'!$B$6:$B$9,'[7]30'!$D$6:$H$9</definedName>
    <definedName name="T3?axis?ПРД?БАЗ" localSheetId="0">#REF!,#REF!</definedName>
    <definedName name="T3?axis?ПРД?БАЗ">#REF!,#REF!</definedName>
    <definedName name="T3?axis?ПРД?ПРЕД">#REF!,#REF!</definedName>
    <definedName name="T3?axis?ПРД?РЕГ">#REF!</definedName>
    <definedName name="T3?axis?ПФ?NA">#REF!</definedName>
    <definedName name="T3?axis?ПФ?ПЛАН" localSheetId="0">#REF!,#REF!,#REF!,#REF!</definedName>
    <definedName name="T3?axis?ПФ?ПЛАН">#REF!,#REF!,#REF!,#REF!</definedName>
    <definedName name="T3?axis?ПФ?ФАКТ" localSheetId="0">#REF!,#REF!,#REF!,#REF!</definedName>
    <definedName name="T3?axis?ПФ?ФАКТ">#REF!,#REF!,#REF!,#REF!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#REF!,#REF!</definedName>
    <definedName name="T3?unit?МКВТЧ">#REF!</definedName>
    <definedName name="T3?unit?ПРЦ">#REF!,#REF!</definedName>
    <definedName name="T3?unit?ТГКАЛ">#REF!,#REF!</definedName>
    <definedName name="T3?unit?ТТУТ">#REF!,#REF!,#REF!</definedName>
    <definedName name="T4.1?axis?R?ВТОП">'[7]4'!$E$6:$I$14,'[7]4'!$E$18:$I$26,'[7]4'!$E$29:$I$37</definedName>
    <definedName name="T4.1?axis?R?ВТОП?">'[7]4'!$C$6:$C$14,'[7]4'!$C$18:$C$26,'[7]4'!$C$29:$C$37</definedName>
    <definedName name="T4.1?Data">'[7]4'!$E$5:$I$15,'[7]4'!$E$17:$I$26,'[7]4'!$E$29:$I$37</definedName>
    <definedName name="T4?axis?R?ВТОП" localSheetId="0">#REF!,#REF!,#REF!,#REF!,#REF!,#REF!,#REF!,#REF!,#REF!,#REF!,#REF!</definedName>
    <definedName name="T4?axis?R?ВТОП">#REF!,#REF!,#REF!,#REF!,#REF!,#REF!,#REF!,#REF!,#REF!,#REF!,#REF!</definedName>
    <definedName name="T4?axis?R?ВТОП?" localSheetId="0">#REF!,#REF!,#REF!,#REF!,#REF!,#REF!,#REF!,#REF!,#REF!,#REF!,#REF!</definedName>
    <definedName name="T4?axis?R?ВТОП?">#REF!,#REF!,#REF!,#REF!,#REF!,#REF!,#REF!,#REF!,#REF!,#REF!,#REF!</definedName>
    <definedName name="T4?axis?ПРД?БАЗ">#REF!,#REF!</definedName>
    <definedName name="T4?axis?ПРД?ПРЕД">#REF!,#REF!</definedName>
    <definedName name="T4?axis?ПРД?РЕГ">#REF!</definedName>
    <definedName name="T4?axis?ПФ?NA">#REF!</definedName>
    <definedName name="T4?axis?ПФ?ПЛАН">#REF!,#REF!,#REF!,#REF!</definedName>
    <definedName name="T4?axis?ПФ?ФАКТ">#REF!,#REF!,#REF!,#REF!</definedName>
    <definedName name="T4?Data" localSheetId="0">#REF!,#REF!,#REF!,#REF!,#REF!,#REF!,#REF!,#REF!,#REF!,#REF!,#REF!,#REF!,#REF!</definedName>
    <definedName name="T4?Data">#REF!,#REF!,#REF!,#REF!,#REF!,#REF!,#REF!,#REF!,#REF!,#REF!,#REF!,#REF!,#REF!</definedName>
    <definedName name="T4?item_ext?ГАЗ">#REF!,#REF!,#REF!,#REF!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#REF!,#REF!,#REF!</definedName>
    <definedName name="T4?unit?РУБ.МКБ">#REF!,#REF!,#REF!</definedName>
    <definedName name="T4?unit?РУБ.ТКВТЧ">#REF!</definedName>
    <definedName name="T4?unit?РУБ.ТНТ">#REF!,#REF!,#REF!,#REF!,#REF!,#REF!</definedName>
    <definedName name="T4?unit?РУБ.ТУТ">#REF!</definedName>
    <definedName name="T4?unit?ТРУБ">#REF!,#REF!,#REF!</definedName>
    <definedName name="T4?unit?ТТНТ">#REF!,#REF!</definedName>
    <definedName name="T4?unit?ТТУТ">#REF!</definedName>
    <definedName name="T4?unit?ЧСЛ">#REF!</definedName>
    <definedName name="T5?axis?R?ОС">'[8]5'!$D$7:$P$19,'[8]5'!$D$22:$P$34,'[8]5'!$D$37:$P$49,'[8]5'!$D$52:$P$64,'[8]5'!$D$67:$P$79,'[8]5'!$D$82:$P$94</definedName>
    <definedName name="T5?axis?R?ОС?" localSheetId="0">'[8]5'!#REF!,'[8]5'!#REF!,'[8]5'!#REF!,'[8]5'!#REF!,'[8]5'!#REF!,'[8]5'!#REF!</definedName>
    <definedName name="T5?axis?R?ОС?">'[8]5'!#REF!,'[8]5'!#REF!,'[8]5'!#REF!,'[8]5'!#REF!,'[8]5'!#REF!,'[8]5'!#REF!</definedName>
    <definedName name="T5?axis?ПРД?БАЗ">'[8]5'!$M$6:$N$95,'[8]5'!$F$6:$G$95</definedName>
    <definedName name="T5?axis?ПРД?ПРЕД">'[8]5'!$O$6:$P$95,'[8]5'!$D$6:$E$95</definedName>
    <definedName name="T5?axis?ПРД?РЕГ">'[8]5'!$H$6:$H$95</definedName>
    <definedName name="T5?axis?ПРД?РЕГ.КВ1">'[8]5'!$I$6:$I$95</definedName>
    <definedName name="T5?axis?ПРД?РЕГ.КВ2">'[8]5'!$J$6:$J$95</definedName>
    <definedName name="T5?axis?ПРД?РЕГ.КВ3">'[8]5'!$K$6:$K$95</definedName>
    <definedName name="T5?axis?ПРД?РЕГ.КВ4">'[8]5'!$L$6:$L$95</definedName>
    <definedName name="T5?axis?ПФ?NA">'[8]5'!$H$6:$L$95</definedName>
    <definedName name="T5?axis?ПФ?ПЛАН">'[8]5'!$F$6:$F$95,'[8]5'!$M$6:$M$95,'[8]5'!$O$6:$O$95,'[8]5'!$D$6:$D$95</definedName>
    <definedName name="T5?axis?ПФ?ФАКТ">'[8]5'!$G$6:$G$95,'[8]5'!$N$6:$N$95,'[8]5'!$P$6:$P$95,'[8]5'!$E$6:$E$95</definedName>
    <definedName name="T5?Data">'[8]5'!$D$6:$P$19,'[8]5'!$D$21:$P$34,'[8]5'!$D$36:$P$49,'[8]5'!$D$51:$P$64,'[8]5'!$D$67:$P$79,'[8]5'!$D$81:$P$94</definedName>
    <definedName name="T5?item_ext?РОСТ">'[8]5'!$M$6:$P$95</definedName>
    <definedName name="T5?L1">'[8]5'!$A$6:$P$6</definedName>
    <definedName name="T5?L1.1">'[8]5'!$A$7:$P$19</definedName>
    <definedName name="T5?L2">'[8]5'!$A$21:$P$21</definedName>
    <definedName name="T5?L2.1">'[8]5'!$A$22:$P$34</definedName>
    <definedName name="T5?L3">'[8]5'!$A$36:$P$36</definedName>
    <definedName name="T5?L3.1">'[8]5'!$A$37:$P$49</definedName>
    <definedName name="T5?L4">'[8]5'!$A$51:$P$51</definedName>
    <definedName name="T5?L4.1">'[8]5'!$A$52:$P$64</definedName>
    <definedName name="T5?L5.1">'[8]5'!$A$67:$P$79</definedName>
    <definedName name="T5?L6">'[8]5'!$A$81:$P$81</definedName>
    <definedName name="T5?L6.1">'[8]5'!$A$82:$P$94</definedName>
    <definedName name="T5?Name">'[8]5'!$P$1</definedName>
    <definedName name="T5?Table">'[8]5'!$A$3:$P$95</definedName>
    <definedName name="T5?Title">'[8]5'!$A$2</definedName>
    <definedName name="T5?unit?ПРЦ">'[8]5'!$M$6:$P$19,'[8]5'!$M$21:$P$34,'[8]5'!$M$36:$P$49,'[8]5'!$M$51:$P$64,'[8]5'!$D$67:$P$79,'[8]5'!$M$81:$P$94</definedName>
    <definedName name="T5?unit?ТРУБ">'[8]5'!$D$81:$L$94,'[8]5'!$D$51:$L$64,'[8]5'!$D$36:$L$49,'[8]5'!$D$21:$L$34,'[8]5'!$D$6:$L$19</definedName>
    <definedName name="T6?axis?ПРД?БАЗ">'[7]6'!$I$6:$J$47,'[7]6'!$F$6:$G$47</definedName>
    <definedName name="T6?axis?ПРД?ПРЕД">'[7]6'!$K$6:$L$47,'[7]6'!$D$6:$E$47</definedName>
    <definedName name="T6?axis?ПФ?ПЛАН">'[7]6'!$I$6:$I$47,'[7]6'!$D$6:$D$47,'[7]6'!$K$6:$K$47,'[7]6'!$F$6:$F$47</definedName>
    <definedName name="T6?axis?ПФ?ФАКТ">'[7]6'!$J$6:$J$47,'[7]6'!$L$6:$L$47,'[7]6'!$E$6:$E$47,'[7]6'!$G$6:$G$47</definedName>
    <definedName name="T6?Data">'[7]6'!$D$7:$L$14,'[7]6'!$D$16:$L$19,'[7]6'!$D$21:$L$22,'[7]6'!$D$24:$L$25,'[7]6'!$D$27:$L$28,'[7]6'!$D$30:$L$31,'[7]6'!$D$33:$L$35,'[7]6'!$D$37:$L$39,'[7]6'!$D$41:$L$47</definedName>
    <definedName name="T6?unit?ПРЦ">'[7]6'!$D$12:$H$12,'[7]6'!$D$21:$H$21,'[7]6'!$D$24:$H$24,'[7]6'!$D$27:$H$27,'[7]6'!$D$30:$H$30,'[7]6'!$D$33:$H$33,'[7]6'!$D$47:$H$47,'[7]6'!$I$7:$L$47</definedName>
    <definedName name="T6?unit?РУБ">'[7]6'!$D$16:$H$16,'[7]6'!$D$19:$H$19,'[7]6'!$D$22:$H$22,'[7]6'!$D$25:$H$25,'[7]6'!$D$28:$H$28,'[7]6'!$D$31:$H$31,'[7]6'!$D$34:$H$35,'[7]6'!$D$43:$H$43</definedName>
    <definedName name="T6?unit?ТРУБ">'[7]6'!$D$37:$H$39,'[7]6'!$D$44:$H$46</definedName>
    <definedName name="T6?unit?ЧЕЛ">'[7]6'!$D$41:$H$42,'[7]6'!$D$13:$H$14,'[7]6'!$D$7:$H$11</definedName>
    <definedName name="T7?axis?ПРД?БАЗ">'[7]7'!$I$6:$J$9,'[7]7'!$F$6:$G$9</definedName>
    <definedName name="T7?axis?ПРД?ПРЕД">'[7]7'!$K$6:$L$9,'[7]7'!$D$6:$E$9</definedName>
    <definedName name="T7?axis?ПФ?ПЛАН">'[7]7'!$I$6:$I$9,'[7]7'!$D$6:$D$9,'[7]7'!$K$6:$K$9,'[7]7'!$F$6:$F$9</definedName>
    <definedName name="T7?axis?ПФ?ФАКТ">'[7]7'!$J$6:$J$9,'[7]7'!$E$6:$E$9,'[7]7'!$L$6:$L$9,'[7]7'!$G$6:$G$9</definedName>
    <definedName name="T7?L2" localSheetId="0">'[7]7'!#REF!</definedName>
    <definedName name="T7?L2">'[7]7'!#REF!</definedName>
    <definedName name="T7?L4">'[7]7'!#REF!</definedName>
    <definedName name="T7?L5">'[7]7'!#REF!</definedName>
    <definedName name="T8?axis?ПРД?БАЗ">'[7]8'!$I$6:$J$42,'[7]8'!$F$6:$G$42</definedName>
    <definedName name="T8?axis?ПРД?ПРЕД">'[7]8'!$K$6:$L$42,'[7]8'!$D$6:$E$42</definedName>
    <definedName name="T8?axis?ПФ?ПЛАН">'[7]8'!$I$6:$I$42,'[7]8'!$D$6:$D$42,'[7]8'!$K$6:$K$42,'[7]8'!$F$6:$F$42</definedName>
    <definedName name="T8?axis?ПФ?ФАКТ">'[7]8'!$G$6:$G$42,'[7]8'!$J$6:$J$42,'[7]8'!$L$6:$L$42,'[7]8'!$E$6:$E$42</definedName>
    <definedName name="T8?Data">'[7]8'!$D$10:$L$12,'[7]8'!$D$14:$L$16,'[7]8'!$D$18:$L$20,'[7]8'!$D$22:$L$24,'[7]8'!$D$26:$L$28,'[7]8'!$D$30:$L$32,'[7]8'!$D$36:$L$38,'[7]8'!$D$40:$L$42,'[7]8'!$D$6:$L$8</definedName>
    <definedName name="T8?unit?ТРУБ">'[7]8'!$D$40:$H$42,'[7]8'!$D$6:$H$32</definedName>
    <definedName name="T9?axis?ПРД?БАЗ">'[7]9'!$I$6:$J$18,'[7]9'!$F$6:$G$18</definedName>
    <definedName name="T9?axis?ПРД?ПРЕД">'[7]9'!$K$6:$L$18,'[7]9'!$D$6:$E$18</definedName>
    <definedName name="T9?axis?ПФ?ПЛАН">'[7]9'!$I$6:$I$18,'[7]9'!$D$6:$D$18,'[7]9'!$K$6:$K$18,'[7]9'!$F$6:$F$18</definedName>
    <definedName name="T9?axis?ПФ?ФАКТ">'[7]9'!$J$6:$J$18,'[7]9'!$E$6:$E$18,'[7]9'!$L$6:$L$18,'[7]9'!$G$6:$G$18</definedName>
    <definedName name="T9?Data">'[7]9'!$D$6:$L$6,'[7]9'!$D$9:$L$11,'[7]9'!$D$13:$L$18</definedName>
    <definedName name="T9?unit?РУБ.МВТЧ">'[7]9'!$D$9:$H$9,'[7]9'!$D$13:$H$13</definedName>
    <definedName name="T9?unit?ТРУБ">'[7]9'!$D$11:$H$11,'[7]9'!$D$14:$H$18</definedName>
    <definedName name="Version">[5]Инструкция!$J$3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АААААА">[9]!АААААААА</definedName>
    <definedName name="ап">[9]!ап</definedName>
    <definedName name="БазовыйПериод">[7]Заголовок!$B$15</definedName>
    <definedName name="в23ё">#N/A</definedName>
    <definedName name="вв">#N/A</definedName>
    <definedName name="Виды_деятельности">[10]Список!$B$2:$B$7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'[11]Баланс по ТЭЦ-1'!$J$6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ата_составления_отчета">[12]Предприятие!$F$5</definedName>
    <definedName name="ДатаТекст" localSheetId="0">#REF!</definedName>
    <definedName name="ДатаТекст">#REF!</definedName>
    <definedName name="до" localSheetId="0">#REF!</definedName>
    <definedName name="до">#REF!</definedName>
    <definedName name="ж" localSheetId="0">#REF!,#REF!</definedName>
    <definedName name="ж">#REF!,#REF!</definedName>
    <definedName name="й">#N/A</definedName>
    <definedName name="йй">#N/A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>#REF!</definedName>
    <definedName name="к">#REF!</definedName>
    <definedName name="кв" localSheetId="0">#REF!</definedName>
    <definedName name="кв">#REF!</definedName>
    <definedName name="ке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мДата">[11]Настройки!$B$8</definedName>
    <definedName name="мым">#N/A</definedName>
    <definedName name="Наименование_подразделения">[12]Предприятие!$F$4</definedName>
    <definedName name="НБд">'[11]Баланс по ТЭЦ-1'!$N$381</definedName>
    <definedName name="ннннн">#N/A</definedName>
    <definedName name="_xlnm.Print_Area" localSheetId="0">Пр.6_Расч_ФП!$A$1:$G$97</definedName>
    <definedName name="_xlnm.Print_Area">[13]akt!$A$1:$J$56</definedName>
    <definedName name="оо">#N/A</definedName>
    <definedName name="ОТДАЧА">'[11]Баланс по ТЭЦ-1'!$J$99</definedName>
    <definedName name="Отдача_ГРУ">'[11]Баланс по ТЭЦ-1'!$J$120</definedName>
    <definedName name="Отдача110">'[11]Баланс по ТЭЦ-1'!$J$100</definedName>
    <definedName name="ОтпВСеть" localSheetId="0">#REF!</definedName>
    <definedName name="ОтпВСеть">#REF!</definedName>
    <definedName name="первый" localSheetId="0">#REF!</definedName>
    <definedName name="первый">#REF!</definedName>
    <definedName name="ПериодРегулирования">[7]Заголовок!$B$14</definedName>
    <definedName name="ПоследнийГод">[7]Заголовок!$B$16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>'[11]Баланс по ТЭЦ-1'!$J$194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ЕМ">'[11]Баланс по ТЭЦ-1'!$J$86</definedName>
    <definedName name="Прием110">'[11]Баланс по ТЭЦ-1'!$J$87</definedName>
    <definedName name="ПРИХОД">'[11]Баланс по ТЭЦ-1'!$J$186</definedName>
    <definedName name="ПрНуж">'[11]Баланс по ТЭЦ-1'!$J$198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0">#REF!</definedName>
    <definedName name="ро">#REF!</definedName>
    <definedName name="с">#N/A</definedName>
    <definedName name="СН">'[11]Баланс по ТЭЦ-1'!$J$24</definedName>
    <definedName name="сс">#N/A</definedName>
    <definedName name="сссс">#N/A</definedName>
    <definedName name="ссы">#N/A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у">#N/A</definedName>
    <definedName name="ук">[9]!ук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от">#N/A</definedName>
    <definedName name="ФСН">'[11]Баланс по ТЭЦ-1'!$J$58</definedName>
    <definedName name="ФЦН1">'[11]Баланс по ТЭЦ-1'!$J$152</definedName>
    <definedName name="ФЦН2">'[11]Баланс по ТЭЦ-1'!$J$153</definedName>
    <definedName name="ХН">'[11]Баланс по ТЭЦ-1'!$J$68</definedName>
    <definedName name="ц">#N/A</definedName>
    <definedName name="цу">#N/A</definedName>
    <definedName name="ч">#N/A</definedName>
    <definedName name="четвертый" localSheetId="0">#REF!</definedName>
    <definedName name="четвертый">#REF!</definedName>
    <definedName name="щ">[9]!щ</definedName>
    <definedName name="ыв">#N/A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я">#N/A</definedName>
  </definedNames>
  <calcPr calcId="125725"/>
</workbook>
</file>

<file path=xl/calcChain.xml><?xml version="1.0" encoding="utf-8"?>
<calcChain xmlns="http://schemas.openxmlformats.org/spreadsheetml/2006/main">
  <c r="C91" i="2"/>
  <c r="F77"/>
  <c r="E77"/>
  <c r="D77"/>
  <c r="C77"/>
  <c r="D69"/>
  <c r="F56"/>
  <c r="E56"/>
  <c r="D56"/>
  <c r="C56"/>
  <c r="C44" s="1"/>
  <c r="E45"/>
  <c r="D45"/>
  <c r="C45"/>
  <c r="E44"/>
  <c r="F37"/>
  <c r="E37"/>
  <c r="D37"/>
  <c r="C37"/>
  <c r="F31"/>
  <c r="F32"/>
  <c r="E26"/>
  <c r="D26"/>
  <c r="C26"/>
  <c r="E23"/>
  <c r="D23"/>
  <c r="D91" s="1"/>
  <c r="D21"/>
  <c r="F21"/>
  <c r="C66" l="1"/>
  <c r="E66"/>
  <c r="D44"/>
  <c r="D66" s="1"/>
  <c r="F26"/>
  <c r="C70"/>
  <c r="C80" s="1"/>
  <c r="F20"/>
  <c r="F23"/>
  <c r="F91" s="1"/>
  <c r="E91"/>
  <c r="F45"/>
  <c r="F44" s="1"/>
  <c r="E70" l="1"/>
  <c r="E92" s="1"/>
  <c r="E90" s="1"/>
  <c r="E68"/>
  <c r="D70"/>
  <c r="D80"/>
  <c r="D82" s="1"/>
  <c r="D84" s="1"/>
  <c r="D68"/>
  <c r="D92"/>
  <c r="D90" s="1"/>
  <c r="D76"/>
  <c r="F66"/>
  <c r="C76"/>
  <c r="C92"/>
  <c r="C90" s="1"/>
  <c r="E80" l="1"/>
  <c r="E82" s="1"/>
  <c r="D83"/>
  <c r="D85" s="1"/>
  <c r="F70"/>
  <c r="F68"/>
  <c r="E83" l="1"/>
  <c r="E85" s="1"/>
  <c r="E84"/>
  <c r="F76"/>
  <c r="F92"/>
  <c r="F90" s="1"/>
  <c r="F80"/>
  <c r="F82" s="1"/>
  <c r="F84" l="1"/>
  <c r="F83"/>
  <c r="F85" s="1"/>
</calcChain>
</file>

<file path=xl/sharedStrings.xml><?xml version="1.0" encoding="utf-8"?>
<sst xmlns="http://schemas.openxmlformats.org/spreadsheetml/2006/main" count="139" uniqueCount="132">
  <si>
    <t>Приложение № 6</t>
  </si>
  <si>
    <t>РАСЧЕТ ФИНАНСОВЫХ ПОТРЕБНОСТЕЙ ДЛЯ РЕАЛИЗАЦИИ ПРОИЗВОДСТВЕННОЙ ПРОГРАММЫ</t>
  </si>
  <si>
    <t xml:space="preserve">И ПРЕДВАРИТЕЛЬНЫЙ РАСЧЕТ ТАРИФА НА УСЛУГИ ХОЛОДНОГО ВОДОСНАБЖЕНИЯ </t>
  </si>
  <si>
    <t xml:space="preserve">НА 2014 ГОД </t>
  </si>
  <si>
    <t>п.Тесь,Минусинского района</t>
  </si>
  <si>
    <t>ОАО "Южно-Енисейские тепловые сети"</t>
  </si>
  <si>
    <t>тыс.руб.</t>
  </si>
  <si>
    <t>№ п/п</t>
  </si>
  <si>
    <t>Наименование</t>
  </si>
  <si>
    <t>Факт 2012год</t>
  </si>
  <si>
    <t xml:space="preserve">  Отчетный период  2013 год</t>
  </si>
  <si>
    <t>План регулируемого периода ( 2014 год)</t>
  </si>
  <si>
    <t>Примечание (указать номера страницы приложений по обоснованию затрат)</t>
  </si>
  <si>
    <t xml:space="preserve"> План ( учтено в тарифе)  на  2013год*)</t>
  </si>
  <si>
    <t>Факт **за 1 квартал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</si>
  <si>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</si>
  <si>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</si>
  <si>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Реагенты</t>
  </si>
  <si>
    <t>Электроэнергия (основное производство)</t>
  </si>
  <si>
    <t>Затраты на оплату основного персонала</t>
  </si>
  <si>
    <t xml:space="preserve">   численность персонала, чел.</t>
  </si>
  <si>
    <t xml:space="preserve">   ставка рабочего 1 разряда (руб.)</t>
  </si>
  <si>
    <t xml:space="preserve">   средний разряд</t>
  </si>
  <si>
    <t>среднемесячная оплата труда основного производственного персонала (руб.)</t>
  </si>
  <si>
    <t>Отчисления на социальные нужды</t>
  </si>
  <si>
    <t xml:space="preserve">   процент отчислений</t>
  </si>
  <si>
    <t>Амортизация и аренда, в т.ч.</t>
  </si>
  <si>
    <t>амортизация основных фондов</t>
  </si>
  <si>
    <t>аренда основных фондов</t>
  </si>
  <si>
    <t>Ремонт и техническое обслуживание, в т.ч.</t>
  </si>
  <si>
    <t>6.1.</t>
  </si>
  <si>
    <t>материалы</t>
  </si>
  <si>
    <t>6.2.</t>
  </si>
  <si>
    <t>затраты на оплату труда ремонтного персонала</t>
  </si>
  <si>
    <t>численность ремонтного персонала, чел.</t>
  </si>
  <si>
    <t>средний разряд</t>
  </si>
  <si>
    <t>среднемесячная оплата труда ремонтного персонала (руб.)</t>
  </si>
  <si>
    <t>6.3.</t>
  </si>
  <si>
    <t>отчисления на социальные нужды</t>
  </si>
  <si>
    <t>6.4.</t>
  </si>
  <si>
    <t>капитальный ремонт</t>
  </si>
  <si>
    <t>6.5.</t>
  </si>
  <si>
    <t>мероприятия по программе энергосбережения</t>
  </si>
  <si>
    <t>6.6.</t>
  </si>
  <si>
    <t>прочие затраты</t>
  </si>
  <si>
    <t>Затраты по содержанию  аварийно-диспетчерской службы</t>
  </si>
  <si>
    <t>Прочие прямые расходы, в т.ч.</t>
  </si>
  <si>
    <t>8.1.</t>
  </si>
  <si>
    <t xml:space="preserve">  водный налог</t>
  </si>
  <si>
    <t>8.2.</t>
  </si>
  <si>
    <t xml:space="preserve">  транспортный налог</t>
  </si>
  <si>
    <t xml:space="preserve">Оплата покупной воды </t>
  </si>
  <si>
    <t>Наименование поставщика</t>
  </si>
  <si>
    <t>Объем покупной воды, тыс. м3.</t>
  </si>
  <si>
    <t>Тариф покупной воды, руб./м3</t>
  </si>
  <si>
    <t>Накладные расходы, в т.ч.</t>
  </si>
  <si>
    <t>10.1</t>
  </si>
  <si>
    <t>Цеховые, в т.ч.</t>
  </si>
  <si>
    <t>10.1.1.</t>
  </si>
  <si>
    <t>Затраты на оплату цехового персонала</t>
  </si>
  <si>
    <t xml:space="preserve">   численность цехового персонала, чел.</t>
  </si>
  <si>
    <t>среднемесячная оплата труда цехового персонала (руб.)</t>
  </si>
  <si>
    <t>10.1.2.</t>
  </si>
  <si>
    <t>10.1.3.</t>
  </si>
  <si>
    <t xml:space="preserve">Электроэнергия </t>
  </si>
  <si>
    <t>10.1.4</t>
  </si>
  <si>
    <t>Лабораторные исследования воды</t>
  </si>
  <si>
    <t>10.1.5.</t>
  </si>
  <si>
    <t>Транспортные расходы, в т.ч.</t>
  </si>
  <si>
    <t>10.1.5.1</t>
  </si>
  <si>
    <t>ГСМ</t>
  </si>
  <si>
    <t>Прочие расходы</t>
  </si>
  <si>
    <t>10.2</t>
  </si>
  <si>
    <t>Общеэксплуатационные расходы, в т.ч.</t>
  </si>
  <si>
    <t>10.2.1.</t>
  </si>
  <si>
    <t>Затраты на оплату труда АУП</t>
  </si>
  <si>
    <t>Численность АУП, распределяемого на регулируемый вид деятельности, ед.</t>
  </si>
  <si>
    <t>среднемесячная оплата труда АУП (руб.)</t>
  </si>
  <si>
    <t>10.2.2.</t>
  </si>
  <si>
    <t>10.2.3.</t>
  </si>
  <si>
    <t>Заработная плата прочего общехозяйственного персонала</t>
  </si>
  <si>
    <t>численность прочего общехозяйственного персонала, распределяемого на регулируемый вид деятельности, ед.</t>
  </si>
  <si>
    <t>10.2.4.</t>
  </si>
  <si>
    <t>Отчисления на соц. нужды от заработной платы прочего общехозяйственного персонала</t>
  </si>
  <si>
    <t>10.2.5.</t>
  </si>
  <si>
    <t>10.2.6.</t>
  </si>
  <si>
    <t>Всего расходов</t>
  </si>
  <si>
    <t>Объем реализации воды, т.м3</t>
  </si>
  <si>
    <t>Себестоимость 1м3  воды</t>
  </si>
  <si>
    <t>Рентабельность, %</t>
  </si>
  <si>
    <t>Валовая прибыль, в т.ч.</t>
  </si>
  <si>
    <t>15.1</t>
  </si>
  <si>
    <t>прибыль на развитие производства</t>
  </si>
  <si>
    <t>15.2</t>
  </si>
  <si>
    <t>капитальные вложения</t>
  </si>
  <si>
    <t>15.3</t>
  </si>
  <si>
    <t>15.4</t>
  </si>
  <si>
    <t>прибыль на социальное развитие</t>
  </si>
  <si>
    <t>15.5</t>
  </si>
  <si>
    <t>прибыль на поощрение</t>
  </si>
  <si>
    <t>15.6</t>
  </si>
  <si>
    <t>прибыль на прочие цели</t>
  </si>
  <si>
    <t>15.7</t>
  </si>
  <si>
    <t>налоги и сборы всего, в т.ч.</t>
  </si>
  <si>
    <t>15.7.1</t>
  </si>
  <si>
    <t>налог на прибыль</t>
  </si>
  <si>
    <t>15.7.2</t>
  </si>
  <si>
    <t>налог на имущество</t>
  </si>
  <si>
    <t>Доходы</t>
  </si>
  <si>
    <t>16.1.</t>
  </si>
  <si>
    <t>Избыток средств полученный за отчетный период регулирования</t>
  </si>
  <si>
    <t>Среднегодовой тариф, руб./м3 (без НДС)</t>
  </si>
  <si>
    <t>Среднегодовой тариф, руб./м3 (с НДС)</t>
  </si>
  <si>
    <t>Тариф, руб./м3 (без НДС)</t>
  </si>
  <si>
    <t>Тариф, руб./м3 (с НДС)</t>
  </si>
  <si>
    <t>Инвестиционная надбавка, руб./м3 (без НДС)</t>
  </si>
  <si>
    <t>Инвестиционная надбавка, руб./м3 (с НДС)</t>
  </si>
  <si>
    <t>Тариф с учетом надбавки, руб./м3 (без НДС)</t>
  </si>
  <si>
    <t>Тариф с учетом надбавки, руб./м3 (с НДС)</t>
  </si>
  <si>
    <t xml:space="preserve">Предусмотренная в затратах организации величина финансовых средств по источникам финансирования всего, в т.ч. </t>
  </si>
  <si>
    <t>25.1</t>
  </si>
  <si>
    <t>амортизация</t>
  </si>
  <si>
    <t>25.2</t>
  </si>
  <si>
    <t>прибыль</t>
  </si>
  <si>
    <t>25.3</t>
  </si>
  <si>
    <t>бюджетное финансирование</t>
  </si>
  <si>
    <t>25.4</t>
  </si>
  <si>
    <t>заемные средства</t>
  </si>
  <si>
    <t>25.5</t>
  </si>
  <si>
    <t>другие источники</t>
  </si>
  <si>
    <t>*)  указываются затраты, учтенные в тарифах  2013  года (как сумма затрат по периодам регулирования за 2013 год);</t>
  </si>
  <si>
    <t>**) ежеквартально данная информация должна обновляться (нарастающим итогом)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</si>
</sst>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11" fillId="0" borderId="0"/>
    <xf numFmtId="0" fontId="12" fillId="0" borderId="0"/>
    <xf numFmtId="0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3" fillId="0" borderId="4"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 applyNumberFormat="0">
      <alignment horizontal="left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71" fontId="20" fillId="0" borderId="5">
      <protection locked="0"/>
    </xf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4" fillId="0" borderId="0" applyBorder="0">
      <alignment horizontal="center" vertical="center" wrapText="1"/>
    </xf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Border="0">
      <alignment horizontal="center" vertical="center" wrapText="1"/>
    </xf>
    <xf numFmtId="171" fontId="29" fillId="22" borderId="5"/>
    <xf numFmtId="4" fontId="30" fillId="23" borderId="2" applyBorder="0">
      <alignment horizontal="right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24" borderId="13" applyNumberFormat="0" applyAlignment="0" applyProtection="0"/>
    <xf numFmtId="0" fontId="32" fillId="24" borderId="13" applyNumberFormat="0" applyAlignment="0" applyProtection="0"/>
    <xf numFmtId="0" fontId="33" fillId="0" borderId="0">
      <alignment horizontal="center" vertical="top" wrapText="1"/>
    </xf>
    <xf numFmtId="0" fontId="34" fillId="0" borderId="0">
      <alignment horizontal="center" vertical="center" wrapText="1"/>
    </xf>
    <xf numFmtId="0" fontId="35" fillId="25" borderId="0" applyFill="0">
      <alignment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Protection="0">
      <alignment horizontal="centerContinuous"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" fillId="27" borderId="14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5" fillId="0" borderId="0">
      <alignment horizontal="center"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" fontId="30" fillId="25" borderId="0" applyBorder="0">
      <alignment horizontal="right"/>
    </xf>
    <xf numFmtId="4" fontId="30" fillId="28" borderId="16" applyBorder="0">
      <alignment horizontal="right"/>
    </xf>
    <xf numFmtId="4" fontId="30" fillId="25" borderId="2" applyFont="0" applyBorder="0">
      <alignment horizontal="righ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44" fontId="13" fillId="0" borderId="0">
      <protection locked="0"/>
    </xf>
  </cellStyleXfs>
  <cellXfs count="68"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center" wrapText="1"/>
    </xf>
    <xf numFmtId="9" fontId="3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/>
    <xf numFmtId="164" fontId="3" fillId="0" borderId="2" xfId="0" applyNumberFormat="1" applyFont="1" applyFill="1" applyBorder="1"/>
    <xf numFmtId="2" fontId="3" fillId="0" borderId="2" xfId="0" applyNumberFormat="1" applyFont="1" applyFill="1" applyBorder="1"/>
    <xf numFmtId="0" fontId="3" fillId="0" borderId="2" xfId="1" applyFont="1" applyFill="1" applyBorder="1"/>
    <xf numFmtId="0" fontId="3" fillId="0" borderId="2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0" fillId="0" borderId="0" xfId="0" applyFont="1" applyFill="1"/>
    <xf numFmtId="0" fontId="7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164" fontId="7" fillId="0" borderId="3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164" fontId="9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3" xfId="1" applyFont="1" applyFill="1" applyBorder="1"/>
    <xf numFmtId="0" fontId="3" fillId="0" borderId="3" xfId="0" applyFont="1" applyFill="1" applyBorder="1"/>
    <xf numFmtId="0" fontId="3" fillId="0" borderId="0" xfId="0" applyFont="1" applyFill="1" applyAlignment="1">
      <alignment horizontal="left" indent="2"/>
    </xf>
    <xf numFmtId="1" fontId="3" fillId="0" borderId="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</cellXfs>
  <cellStyles count="156">
    <cellStyle name="]_x000d__x000a_Zoomed=1_x000d__x000a_Row=0_x000d__x000a_Column=0_x000d__x000a_Height=0_x000d__x000a_Width=0_x000d__x000a_FontName=FoxFont_x000d__x000a_FontStyle=0_x000d__x000a_FontSize=9_x000d__x000a_PrtFontName=FoxPrin" xfId="2"/>
    <cellStyle name="]_x000d__x000a_Zoomed=1_x000d__x000a_Row=0_x000d__x000a_Column=0_x000d__x000a_Height=0_x000d__x000a_Width=0_x000d__x000a_FontName=FoxFont_x000d__x000a_FontStyle=0_x000d__x000a_FontSize=9_x000d__x000a_PrtFontName=FoxPrin 2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9"/>
    <cellStyle name="20% - Акцент1 2" xfId="10"/>
    <cellStyle name="20% - Акцент1 3" xfId="11"/>
    <cellStyle name="20% - Акцент2 2" xfId="12"/>
    <cellStyle name="20% - Акцент2 3" xfId="13"/>
    <cellStyle name="20% - Акцент3 2" xfId="14"/>
    <cellStyle name="20% - Акцент3 3" xfId="15"/>
    <cellStyle name="20% - Акцент4 2" xfId="16"/>
    <cellStyle name="20% - Акцент4 3" xfId="17"/>
    <cellStyle name="20% - Акцент5 2" xfId="18"/>
    <cellStyle name="20% - Акцент5 3" xfId="19"/>
    <cellStyle name="20% - Акцент6 2" xfId="20"/>
    <cellStyle name="20% - Акцент6 3" xfId="21"/>
    <cellStyle name="40% - Акцент1 2" xfId="22"/>
    <cellStyle name="40% - Акцент1 3" xfId="23"/>
    <cellStyle name="40% - Акцент2 2" xfId="24"/>
    <cellStyle name="40% - Акцент2 3" xfId="25"/>
    <cellStyle name="40% - Акцент3 2" xfId="26"/>
    <cellStyle name="40% - Акцент3 3" xfId="27"/>
    <cellStyle name="40% - Акцент4 2" xfId="28"/>
    <cellStyle name="40% - Акцент4 3" xfId="29"/>
    <cellStyle name="40% - Акцент5 2" xfId="30"/>
    <cellStyle name="40% - Акцент5 3" xfId="31"/>
    <cellStyle name="40% - Акцент6 2" xfId="32"/>
    <cellStyle name="40% - Акцент6 3" xfId="33"/>
    <cellStyle name="60% - Акцент1 2" xfId="34"/>
    <cellStyle name="60% - Акцент1 3" xfId="35"/>
    <cellStyle name="60% - Акцент2 2" xfId="36"/>
    <cellStyle name="60% - Акцент2 3" xfId="37"/>
    <cellStyle name="60% - Акцент3 2" xfId="38"/>
    <cellStyle name="60% - Акцент3 3" xfId="39"/>
    <cellStyle name="60% - Акцент4 2" xfId="40"/>
    <cellStyle name="60% - Акцент4 3" xfId="41"/>
    <cellStyle name="60% - Акцент5 2" xfId="42"/>
    <cellStyle name="60% - Акцент5 3" xfId="43"/>
    <cellStyle name="60% - Акцент6 2" xfId="44"/>
    <cellStyle name="60% - Акцент6 3" xfId="45"/>
    <cellStyle name="Comma [0]_laroux" xfId="46"/>
    <cellStyle name="Comma_laroux" xfId="47"/>
    <cellStyle name="Currency [0]" xfId="48"/>
    <cellStyle name="Currency_laroux" xfId="49"/>
    <cellStyle name="Normal_1" xfId="50"/>
    <cellStyle name="Normal1" xfId="51"/>
    <cellStyle name="Price_Body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5 3" xfId="62"/>
    <cellStyle name="Акцент6 2" xfId="63"/>
    <cellStyle name="Акцент6 3" xfId="64"/>
    <cellStyle name="Беззащитный" xfId="65"/>
    <cellStyle name="Ввод  2" xfId="66"/>
    <cellStyle name="Ввод  3" xfId="67"/>
    <cellStyle name="Вывод 2" xfId="68"/>
    <cellStyle name="Вывод 3" xfId="69"/>
    <cellStyle name="Вычисление 2" xfId="70"/>
    <cellStyle name="Вычисление 3" xfId="71"/>
    <cellStyle name="Заголовок" xfId="72"/>
    <cellStyle name="Заголовок 1 2" xfId="73"/>
    <cellStyle name="Заголовок 1 3" xfId="74"/>
    <cellStyle name="Заголовок 2 2" xfId="75"/>
    <cellStyle name="Заголовок 2 3" xfId="76"/>
    <cellStyle name="Заголовок 3 2" xfId="77"/>
    <cellStyle name="Заголовок 3 3" xfId="78"/>
    <cellStyle name="Заголовок 4 2" xfId="79"/>
    <cellStyle name="Заголовок 4 3" xfId="80"/>
    <cellStyle name="ЗаголовокСтолбца" xfId="81"/>
    <cellStyle name="Защитный" xfId="82"/>
    <cellStyle name="Значение" xfId="83"/>
    <cellStyle name="Итог 2" xfId="84"/>
    <cellStyle name="Итог 3" xfId="85"/>
    <cellStyle name="Контрольная ячейка 2" xfId="86"/>
    <cellStyle name="Контрольная ячейка 3" xfId="87"/>
    <cellStyle name="Мой заголовок" xfId="88"/>
    <cellStyle name="Мой заголовок листа" xfId="89"/>
    <cellStyle name="Мои наименования показателей" xfId="90"/>
    <cellStyle name="Название 2" xfId="91"/>
    <cellStyle name="Название 3" xfId="92"/>
    <cellStyle name="Нейтральный 2" xfId="93"/>
    <cellStyle name="Нейтральный 3" xfId="94"/>
    <cellStyle name="Обычный" xfId="0" builtinId="0"/>
    <cellStyle name="Обычный 10" xfId="95"/>
    <cellStyle name="Обычный 10 2" xfId="96"/>
    <cellStyle name="Обычный 11" xfId="97"/>
    <cellStyle name="Обычный 11 2" xfId="98"/>
    <cellStyle name="Обычный 12" xfId="99"/>
    <cellStyle name="Обычный 12 2" xfId="100"/>
    <cellStyle name="Обычный 13" xfId="101"/>
    <cellStyle name="Обычный 13 2" xfId="102"/>
    <cellStyle name="Обычный 2" xfId="103"/>
    <cellStyle name="Обычный 2 2" xfId="104"/>
    <cellStyle name="Обычный 2 3" xfId="105"/>
    <cellStyle name="Обычный 2 3 2" xfId="106"/>
    <cellStyle name="Обычный 2 3 2 2" xfId="107"/>
    <cellStyle name="Обычный 2 3 3" xfId="108"/>
    <cellStyle name="Обычный 2 3 3 2" xfId="109"/>
    <cellStyle name="Обычный 2 3 4" xfId="110"/>
    <cellStyle name="Обычный 3" xfId="111"/>
    <cellStyle name="Обычный 3 2" xfId="112"/>
    <cellStyle name="Обычный 4" xfId="113"/>
    <cellStyle name="Обычный 4 2" xfId="114"/>
    <cellStyle name="Обычный 4 2 2" xfId="115"/>
    <cellStyle name="Обычный 4 3" xfId="116"/>
    <cellStyle name="Обычный 4 3 2" xfId="117"/>
    <cellStyle name="Обычный 4 4" xfId="118"/>
    <cellStyle name="Обычный 4 4 2" xfId="119"/>
    <cellStyle name="Обычный 4 5" xfId="120"/>
    <cellStyle name="Обычный 5" xfId="121"/>
    <cellStyle name="Обычный 5 2" xfId="122"/>
    <cellStyle name="Обычный 6" xfId="123"/>
    <cellStyle name="Обычный 7" xfId="124"/>
    <cellStyle name="Обычный 8" xfId="125"/>
    <cellStyle name="Обычный 8 2" xfId="126"/>
    <cellStyle name="Обычный 8 2 2" xfId="127"/>
    <cellStyle name="Обычный 9" xfId="128"/>
    <cellStyle name="Обычный 9 2" xfId="129"/>
    <cellStyle name="Обычный 9 2 2" xfId="130"/>
    <cellStyle name="Обычный 9 3" xfId="131"/>
    <cellStyle name="Обычный NightMARE" xfId="132"/>
    <cellStyle name="Обычный_Хозп.Центр.09 тариф" xfId="1"/>
    <cellStyle name="Плохой 2" xfId="133"/>
    <cellStyle name="Плохой 3" xfId="134"/>
    <cellStyle name="Пояснение 2" xfId="135"/>
    <cellStyle name="Пояснение 3" xfId="136"/>
    <cellStyle name="Примечание 2" xfId="137"/>
    <cellStyle name="Примечание 2 2" xfId="138"/>
    <cellStyle name="Примечание 3" xfId="139"/>
    <cellStyle name="Процентный 2" xfId="140"/>
    <cellStyle name="Процентный 2 2" xfId="141"/>
    <cellStyle name="Связанная ячейка 2" xfId="142"/>
    <cellStyle name="Связанная ячейка 3" xfId="143"/>
    <cellStyle name="Стиль 1" xfId="144"/>
    <cellStyle name="Текст предупреждения 2" xfId="145"/>
    <cellStyle name="Текст предупреждения 3" xfId="146"/>
    <cellStyle name="Текстовый" xfId="147"/>
    <cellStyle name="Тысячи [0]_3Com" xfId="148"/>
    <cellStyle name="Тысячи_3Com" xfId="149"/>
    <cellStyle name="Формула" xfId="150"/>
    <cellStyle name="ФормулаВБ" xfId="151"/>
    <cellStyle name="ФормулаНаКонтроль" xfId="152"/>
    <cellStyle name="Хороший 2" xfId="153"/>
    <cellStyle name="Хороший 3" xfId="154"/>
    <cellStyle name="Џђћ–…ќ’ќ›‰" xfId="1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_rgk\fin\tarif\&#1058;&#1077;&#1087;&#1083;&#1086;&#1101;&#1085;&#1077;&#1088;&#1075;&#1080;&#1103;\&#1050;&#1088;&#1072;&#1089;&#1085;&#1086;&#1103;&#1088;.&#1082;&#1088;&#1072;&#1081;\2012\&#1056;&#1072;&#1089;&#1095;&#1077;&#1090;\USERS\Res\DSB\PK\&#1055;&#1083;&#1072;&#1090;&#1077;&#1078;&#1085;&#1099;&#1081;%20&#1082;&#1072;&#1083;&#1077;&#1085;&#1076;&#1072;&#1088;&#1100;%20%20%20&#1073;&#1083;&#1072;&#1085;&#1082;%20%20&#1041;&#1091;&#1088;&#1083;&#1072;&#1095;&#1077;&#1085;&#1082;&#108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_rgk\fin\tarif\&#1058;&#1077;&#1087;&#1083;&#1086;&#1101;&#1085;&#1077;&#1088;&#1075;&#1080;&#1103;\&#1050;&#1088;&#1072;&#1089;&#1085;&#1086;&#1103;&#1088;.&#1082;&#1088;&#1072;&#1081;\2012\&#1056;&#1072;&#1089;&#1095;&#1077;&#1090;\TEMP\&#1041;&#1102;&#1076;&#1078;&#1077;&#1090;%20&#1087;&#1083;&#1072;&#1085;%20&#1085;&#1072;%203&#1082;&#107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klim\d\User\koha\plan\KN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_rgk\fin\tarif\&#1058;&#1077;&#1087;&#1083;&#1086;&#1101;&#1085;&#1077;&#1088;&#1075;&#1080;&#1103;\&#1050;&#1088;&#1072;&#1089;&#1085;&#1086;&#1103;&#1088;.&#1082;&#1088;&#1072;&#1081;\2012\&#1056;&#1072;&#1089;&#1095;&#1077;&#1090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klim\d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klim\d\User\koha\plan\ras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_rgk\fin\tarif\&#1054;&#1090;&#1095;&#1077;&#1090;&#1099;%20&#1074;%20&#1056;&#1069;&#1050;%20&#1087;&#1086;%20&#1045;&#1048;&#1040;&#1057;\BALANCE.WARM.2009.FACT(v1.2)\BALANCE.WARM.2009.FACT(v1.2)%20&#1052;&#1080;&#1085;&#1091;&#1089;&#1080;&#1085;&#1089;&#1082;%20&#1073;&#1072;&#1083;&#1072;&#1085;&#1089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_rgk\fin\tarif\&#1058;&#1077;&#1087;&#1083;&#1086;&#1101;&#1085;&#1077;&#1088;&#1075;&#1080;&#1103;\&#1050;&#1088;&#1072;&#1089;&#1085;&#1086;&#1103;&#1088;.&#1082;&#1088;&#1072;&#1081;\2012\&#1056;&#1072;&#1089;&#1095;&#1077;&#1090;\TEMP\&#1055;&#1083;&#1072;&#1085;%20&#1087;&#1086;&#1089;&#1090;&#1091;&#1087;&#1083;&#1077;&#1085;&#1080;&#1081;%20&#1085;&#1072;%20&#1084;&#1072;&#1088;&#1090;%20&#1076;&#1083;&#1103;%20&#1050;&#106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82;&#1086;&#1084;&#1087;\&#1043;&#1045;&#1053;&#1045;&#1056;&#1040;&#1062;&#1048;&#1071;\&#1050;%20&#1058;&#1040;&#1056;&#1048;&#1060;&#1040;&#1052;\&#1088;&#1101;&#1082;\&#1089;&#1094;&#1077;&#1085;&#1072;&#1088;&#1085;&#1099;&#1077;%20&#1091;&#1089;&#1083;&#1086;&#1074;&#1080;&#1103;\GRES_%20&#1087;&#1088;&#1077;&#1076;&#1083;-&#1103;_&#1076;&#1086;&#1088;&#1072;&#1073;&#1086;&#1090;&#1082;&#1072;_&#1056;&#1043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ozireva\&#1056;&#1072;&#1073;&#1086;&#1095;&#1080;&#1081;%20&#1089;&#1090;&#1086;&#1083;\&#1092;.5%20&#1072;&#1084;&#1086;&#1088;&#1090;&#1080;&#1079;&#1072;&#1094;&#1080;&#1103;%2005,06,07%20(29.05.2006)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Январь 01"/>
      <sheetName val="Февраль 01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>
        <row r="2">
          <cell r="B2" t="str">
            <v>Эксплуат.</v>
          </cell>
        </row>
        <row r="3">
          <cell r="B3" t="str">
            <v>КРТМЦ</v>
          </cell>
        </row>
        <row r="4">
          <cell r="B4" t="str">
            <v>ТП(Р)ТМЦ</v>
          </cell>
        </row>
        <row r="5">
          <cell r="B5" t="str">
            <v>ТП(Р)ОБ</v>
          </cell>
        </row>
        <row r="6">
          <cell r="B6" t="str">
            <v>КСТМЦ</v>
          </cell>
        </row>
        <row r="7">
          <cell r="B7" t="str">
            <v>КСОБ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Акт С-П_1"/>
      <sheetName val="Акт С-П_2"/>
      <sheetName val="Акт СН_1"/>
      <sheetName val="Акт СН_2"/>
      <sheetName val="Акт_ЦЭС"/>
      <sheetName val="Диаграмма1"/>
      <sheetName val="Диаграмма2"/>
      <sheetName val="Краткая форма"/>
      <sheetName val="Справка в ОПЭ"/>
      <sheetName val="Пути"/>
      <sheetName val="Настройки"/>
      <sheetName val="Лист1"/>
      <sheetName val="Лист2"/>
      <sheetName val="Лист3"/>
      <sheetName val="Лист4"/>
      <sheetName val="Лист5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>
        <row r="8">
          <cell r="B8">
            <v>38596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фонд потребления"/>
      <sheetName val="Пояснение"/>
      <sheetName val="Предприятие"/>
      <sheetName val="Оплата труда"/>
      <sheetName val="очисления на соц .нужды"/>
      <sheetName val="внебюдж.фонды"/>
      <sheetName val="3-1-2"/>
      <sheetName val="3-1-5"/>
      <sheetName val="Бюджет запасов ТМЦ"/>
      <sheetName val="бюджет"/>
      <sheetName val="прочие"/>
      <sheetName val="кредиторка"/>
      <sheetName val="расшифр "/>
      <sheetName val="Поставщики и подрядчики "/>
      <sheetName val="расшифровка услуг"/>
      <sheetName val=" внерел расх"/>
      <sheetName val="налоги"/>
      <sheetName val="налоги по ист-ам"/>
      <sheetName val=" запасы"/>
      <sheetName val=" поставщики и подрядчики"/>
      <sheetName val="доходы"/>
      <sheetName val="текущие"/>
      <sheetName val="общий объем"/>
      <sheetName val=" зплата"/>
      <sheetName val="дпн"/>
    </sheetNames>
    <sheetDataSet>
      <sheetData sheetId="0" refreshError="1"/>
      <sheetData sheetId="1" refreshError="1"/>
      <sheetData sheetId="2" refreshError="1">
        <row r="4">
          <cell r="F4" t="str">
            <v>Филиал "Северо-Восточные электрические сети"</v>
          </cell>
        </row>
        <row r="5">
          <cell r="F5" t="str">
            <v>17 июня 2002 года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kt"/>
      <sheetName val="Сводка"/>
      <sheetName val="OTP"/>
      <sheetName val="TOP"/>
      <sheetName val="DSW"/>
    </sheetNames>
    <sheetDataSet>
      <sheetData sheetId="0">
        <row r="1">
          <cell r="A1" t="str">
            <v xml:space="preserve">                                 А К Т</v>
          </cell>
          <cell r="D1" t="str">
            <v>А К Т</v>
          </cell>
          <cell r="E1" t="str">
            <v>А К Т</v>
          </cell>
        </row>
        <row r="3">
          <cell r="A3" t="str">
            <v xml:space="preserve">   Комиссия в составе начальника ПТО Кислицина С.Н.,ведущего инженера ПТО Кох Н.Н.,</v>
          </cell>
        </row>
        <row r="4">
          <cell r="A4" t="str">
            <v xml:space="preserve">   представителя Энергонадзора Исаевой И.И.составила настоящий акт в том, что отпуск</v>
          </cell>
        </row>
        <row r="5">
          <cell r="A5" t="str">
            <v xml:space="preserve">   тепла от Сосновоборской ТЭЦ в феврале 1998 года составил</v>
          </cell>
          <cell r="H5">
            <v>34616</v>
          </cell>
          <cell r="I5">
            <v>29877</v>
          </cell>
          <cell r="J5" t="str">
            <v>Гкал</v>
          </cell>
        </row>
        <row r="6">
          <cell r="A6" t="str">
            <v xml:space="preserve">   составил</v>
          </cell>
          <cell r="B6">
            <v>17556</v>
          </cell>
          <cell r="C6" t="str">
            <v>Гкал.</v>
          </cell>
        </row>
        <row r="8">
          <cell r="A8" t="str">
            <v xml:space="preserve">                                             ОТПУСК ТЕПЛА ПАРОМ АО "СЗАП"</v>
          </cell>
        </row>
        <row r="11">
          <cell r="B11" t="str">
            <v xml:space="preserve">         ПАРАМЕТРЫ</v>
          </cell>
          <cell r="E11" t="str">
            <v>Кол-во тепла</v>
          </cell>
          <cell r="F11" t="str">
            <v>Кол-во тепла</v>
          </cell>
          <cell r="G11" t="str">
            <v xml:space="preserve">     Нагрузка max</v>
          </cell>
          <cell r="H11" t="str">
            <v xml:space="preserve">     Нагрузка max</v>
          </cell>
        </row>
        <row r="12">
          <cell r="A12" t="str">
            <v>Теплоноситель</v>
          </cell>
        </row>
        <row r="13">
          <cell r="B13" t="str">
            <v xml:space="preserve">   Р</v>
          </cell>
          <cell r="C13" t="str">
            <v xml:space="preserve"> t</v>
          </cell>
          <cell r="D13" t="str">
            <v xml:space="preserve"> i</v>
          </cell>
          <cell r="E13" t="str">
            <v>tхв</v>
          </cell>
          <cell r="F13" t="str">
            <v xml:space="preserve">  Дп</v>
          </cell>
          <cell r="G13" t="str">
            <v xml:space="preserve"> Qп</v>
          </cell>
          <cell r="H13" t="str">
            <v>Дп</v>
          </cell>
          <cell r="I13" t="str">
            <v xml:space="preserve">         Qп</v>
          </cell>
        </row>
        <row r="14">
          <cell r="B14" t="str">
            <v>ата</v>
          </cell>
          <cell r="C14" t="str">
            <v xml:space="preserve"> град.С</v>
          </cell>
          <cell r="D14" t="str">
            <v>ккл/кг</v>
          </cell>
          <cell r="E14" t="str">
            <v>гр.С</v>
          </cell>
          <cell r="F14" t="str">
            <v xml:space="preserve">  тн</v>
          </cell>
          <cell r="G14" t="str">
            <v xml:space="preserve"> Гкал</v>
          </cell>
          <cell r="H14" t="str">
            <v>тн/ч</v>
          </cell>
          <cell r="I14" t="str">
            <v xml:space="preserve">    Гкал/час</v>
          </cell>
        </row>
        <row r="16">
          <cell r="A16" t="str">
            <v>Пар</v>
          </cell>
        </row>
        <row r="17">
          <cell r="A17" t="str">
            <v>перегретый</v>
          </cell>
          <cell r="B17">
            <v>6.9928571428571411</v>
          </cell>
          <cell r="C17">
            <v>165.78571428571428</v>
          </cell>
          <cell r="D17">
            <v>660.81071428571431</v>
          </cell>
          <cell r="E17">
            <v>4</v>
          </cell>
          <cell r="F17">
            <v>1099</v>
          </cell>
          <cell r="G17">
            <v>724</v>
          </cell>
          <cell r="H17">
            <v>2.4</v>
          </cell>
          <cell r="I17">
            <v>1.5763457142857145</v>
          </cell>
          <cell r="J17">
            <v>1.5766499999999997</v>
          </cell>
        </row>
        <row r="20">
          <cell r="A20" t="str">
            <v xml:space="preserve">                                      ОТПУСК ТЕПЛА ТЕПЛОФИКАЦИОННОЙ ВОДОЙ.</v>
          </cell>
        </row>
        <row r="23">
          <cell r="A23" t="str">
            <v>Теплоф-нная</v>
          </cell>
          <cell r="B23" t="str">
            <v xml:space="preserve">  Количество</v>
          </cell>
          <cell r="C23" t="str">
            <v xml:space="preserve">  tхв</v>
          </cell>
          <cell r="D23" t="str">
            <v xml:space="preserve">  tхв</v>
          </cell>
          <cell r="E23" t="str">
            <v>tср</v>
          </cell>
          <cell r="F23" t="str">
            <v>Нагрузка max</v>
          </cell>
          <cell r="G23" t="str">
            <v xml:space="preserve"> Отпуск тепла,Гкал</v>
          </cell>
          <cell r="H23" t="str">
            <v xml:space="preserve"> Отпуск тепла,Гкал</v>
          </cell>
        </row>
        <row r="25">
          <cell r="A25" t="str">
            <v>вода</v>
          </cell>
          <cell r="B25" t="str">
            <v xml:space="preserve">                  тн</v>
          </cell>
          <cell r="D25" t="str">
            <v>град.С</v>
          </cell>
          <cell r="E25" t="str">
            <v>гр.С</v>
          </cell>
          <cell r="F25" t="str">
            <v xml:space="preserve"> тн/ч</v>
          </cell>
          <cell r="G25" t="str">
            <v>Гк/ч</v>
          </cell>
          <cell r="H25" t="str">
            <v>отопл.</v>
          </cell>
          <cell r="I25" t="str">
            <v>г.в.с.</v>
          </cell>
          <cell r="J25" t="str">
            <v xml:space="preserve"> всего</v>
          </cell>
        </row>
        <row r="28">
          <cell r="A28" t="str">
            <v xml:space="preserve">                                                                                    Г М П  Ж К Х</v>
          </cell>
        </row>
        <row r="30">
          <cell r="A30" t="str">
            <v xml:space="preserve">   Прямая</v>
          </cell>
          <cell r="B30">
            <v>1300357</v>
          </cell>
          <cell r="C30">
            <v>1260544</v>
          </cell>
          <cell r="D30">
            <v>64.142857142857139</v>
          </cell>
          <cell r="E30">
            <v>61.464285714285715</v>
          </cell>
          <cell r="F30">
            <v>2048</v>
          </cell>
          <cell r="G30">
            <v>47.333333333333336</v>
          </cell>
          <cell r="H30">
            <v>19321</v>
          </cell>
          <cell r="I30">
            <v>9202</v>
          </cell>
          <cell r="J30">
            <v>28523</v>
          </cell>
        </row>
        <row r="31">
          <cell r="A31" t="str">
            <v xml:space="preserve">  Обратная</v>
          </cell>
          <cell r="B31">
            <v>1123712</v>
          </cell>
          <cell r="C31">
            <v>1100384</v>
          </cell>
          <cell r="D31">
            <v>43</v>
          </cell>
          <cell r="E31">
            <v>43.821428571428569</v>
          </cell>
        </row>
        <row r="32">
          <cell r="A32" t="str">
            <v xml:space="preserve"> Подпиточная</v>
          </cell>
          <cell r="B32">
            <v>176645</v>
          </cell>
          <cell r="C32">
            <v>160160</v>
          </cell>
          <cell r="D32">
            <v>4</v>
          </cell>
          <cell r="E32">
            <v>544</v>
          </cell>
          <cell r="F32">
            <v>544</v>
          </cell>
          <cell r="G32">
            <v>31.260571428571428</v>
          </cell>
        </row>
        <row r="34">
          <cell r="A34" t="str">
            <v xml:space="preserve">                                                                                       АО "СЗАП"</v>
          </cell>
        </row>
        <row r="36">
          <cell r="A36" t="str">
            <v xml:space="preserve">   Прямая</v>
          </cell>
          <cell r="C36">
            <v>13339</v>
          </cell>
          <cell r="D36" t="e">
            <v>#DIV/0!</v>
          </cell>
          <cell r="E36">
            <v>51.642857142857146</v>
          </cell>
          <cell r="F36">
            <v>0</v>
          </cell>
          <cell r="G36">
            <v>3</v>
          </cell>
          <cell r="H36">
            <v>0</v>
          </cell>
          <cell r="I36">
            <v>630</v>
          </cell>
          <cell r="J36">
            <v>630</v>
          </cell>
        </row>
        <row r="37">
          <cell r="A37" t="str">
            <v xml:space="preserve">  Обратная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Подпиточная</v>
          </cell>
          <cell r="C38">
            <v>13339</v>
          </cell>
          <cell r="D38">
            <v>4</v>
          </cell>
          <cell r="E38">
            <v>0</v>
          </cell>
          <cell r="F38">
            <v>36</v>
          </cell>
          <cell r="G38">
            <v>1.7151428571428573</v>
          </cell>
        </row>
        <row r="40">
          <cell r="A40" t="str">
            <v xml:space="preserve">    Прочее:</v>
          </cell>
        </row>
        <row r="41">
          <cell r="A41" t="str">
            <v>теплопотребление</v>
          </cell>
          <cell r="I41">
            <v>0</v>
          </cell>
          <cell r="J41">
            <v>0</v>
          </cell>
        </row>
        <row r="42">
          <cell r="A42" t="str">
            <v>потребление под-</v>
          </cell>
        </row>
        <row r="43">
          <cell r="A43" t="str">
            <v xml:space="preserve"> питочной воды</v>
          </cell>
        </row>
        <row r="46">
          <cell r="A46" t="str">
            <v xml:space="preserve">            ПРОИЗВОДСТВЕННЫЕ НУЖДЫ: пар</v>
          </cell>
          <cell r="D46" t="str">
            <v>пар</v>
          </cell>
          <cell r="I46">
            <v>1008</v>
          </cell>
          <cell r="J46">
            <v>4001</v>
          </cell>
        </row>
        <row r="47">
          <cell r="A47" t="str">
            <v xml:space="preserve">                                    гор.вода на тех.нужды</v>
          </cell>
          <cell r="I47">
            <v>260</v>
          </cell>
          <cell r="J47">
            <v>178</v>
          </cell>
        </row>
        <row r="48">
          <cell r="A48" t="str">
            <v xml:space="preserve">                                    горячий водоразбор</v>
          </cell>
          <cell r="I48">
            <v>4</v>
          </cell>
          <cell r="J48">
            <v>6</v>
          </cell>
        </row>
        <row r="49">
          <cell r="A49" t="str">
            <v xml:space="preserve">                                    отопление</v>
          </cell>
          <cell r="I49">
            <v>514</v>
          </cell>
          <cell r="J49">
            <v>525</v>
          </cell>
        </row>
        <row r="50">
          <cell r="A50" t="str">
            <v xml:space="preserve">                                    И Т О Г О</v>
          </cell>
          <cell r="I50">
            <v>1786</v>
          </cell>
          <cell r="J50">
            <v>4710</v>
          </cell>
        </row>
        <row r="53">
          <cell r="A53" t="str">
            <v xml:space="preserve">                                         Начальник ПТО                       Кислицин С.Н</v>
          </cell>
          <cell r="C53" t="str">
            <v xml:space="preserve">Начальник ПТО                       </v>
          </cell>
          <cell r="H53" t="str">
            <v>Кислицин С.Н.</v>
          </cell>
        </row>
        <row r="54">
          <cell r="A54" t="str">
            <v xml:space="preserve">                                         В/инженер ПТО                        Кох Н.Н.</v>
          </cell>
          <cell r="B54" t="str">
            <v xml:space="preserve">Начальник ПТО                       </v>
          </cell>
          <cell r="C54" t="str">
            <v xml:space="preserve">В/инженер ПТО                         </v>
          </cell>
          <cell r="G54" t="str">
            <v>Кислицин С.Н.</v>
          </cell>
          <cell r="H54" t="str">
            <v>Кох Н.Н.</v>
          </cell>
        </row>
        <row r="55">
          <cell r="A55" t="str">
            <v xml:space="preserve">                                         Представитель</v>
          </cell>
          <cell r="B55" t="str">
            <v xml:space="preserve">В/инженер ПТО                         </v>
          </cell>
          <cell r="C55" t="str">
            <v>Представитель</v>
          </cell>
          <cell r="G55" t="str">
            <v>Кох Н.Н.</v>
          </cell>
        </row>
        <row r="56">
          <cell r="A56" t="str">
            <v xml:space="preserve">                                         Энергонадзора                       Исаева И.И.</v>
          </cell>
          <cell r="B56" t="str">
            <v>Главный инженер</v>
          </cell>
          <cell r="C56" t="str">
            <v xml:space="preserve">Энергонадзора                            </v>
          </cell>
          <cell r="H56" t="str">
            <v>Исаева И.И.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т120"/>
      <sheetName val="R120"/>
      <sheetName val="метод"/>
      <sheetName val="Rд90"/>
      <sheetName val="Вт90"/>
      <sheetName val="Вт 4 кв"/>
      <sheetName val="R100"/>
      <sheetName val="DSW1"/>
      <sheetName val="DSW2"/>
      <sheetName val="DSW3"/>
      <sheetName val="DSW4"/>
      <sheetName val="ХОВот"/>
      <sheetName val="ХОВ4от "/>
      <sheetName val="DSW"/>
      <sheetName val="DSW (2)"/>
      <sheetName val="DSW (3)"/>
      <sheetName val="Вт 3 кв"/>
      <sheetName val="ХОВ1о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Расходы организаций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REESTR_START"/>
      <sheetName val="TEHSHEET"/>
      <sheetName val="REESTR"/>
      <sheetName val="modProv"/>
      <sheetName val="REESTR_ORG"/>
      <sheetName val="для свода"/>
    </sheetNames>
    <sheetDataSet>
      <sheetData sheetId="0" refreshError="1"/>
      <sheetData sheetId="1">
        <row r="3">
          <cell r="J3" t="str">
            <v>Версия 1.2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L1" t="str">
            <v>осуществляет деятельность только в одном МО</v>
          </cell>
        </row>
        <row r="2">
          <cell r="L2" t="str">
            <v>учет затрат осуществляется дифференцировано по МО</v>
          </cell>
        </row>
        <row r="3">
          <cell r="L3" t="str">
            <v>дифференцированный учет затрат ОКК по МО отсутствует</v>
          </cell>
        </row>
      </sheetData>
      <sheetData sheetId="17">
        <row r="2">
          <cell r="D2" t="str">
            <v>Абанский район</v>
          </cell>
        </row>
        <row r="3">
          <cell r="D3" t="str">
            <v>Ачинский район</v>
          </cell>
        </row>
        <row r="4">
          <cell r="D4" t="str">
            <v>Балахтинский район</v>
          </cell>
        </row>
        <row r="5">
          <cell r="D5" t="str">
            <v>Березовский район</v>
          </cell>
        </row>
        <row r="6">
          <cell r="D6" t="str">
            <v>Бирилюсский район</v>
          </cell>
        </row>
        <row r="7">
          <cell r="D7" t="str">
            <v>Боготольский район</v>
          </cell>
        </row>
        <row r="8">
          <cell r="D8" t="str">
            <v>Богучанский район</v>
          </cell>
        </row>
        <row r="9">
          <cell r="D9" t="str">
            <v>Большемуртинский район</v>
          </cell>
        </row>
        <row r="10">
          <cell r="D10" t="str">
            <v>Большеулуйский район</v>
          </cell>
        </row>
        <row r="11">
          <cell r="D11" t="str">
            <v>г. Заозерный</v>
          </cell>
        </row>
        <row r="12">
          <cell r="D12" t="str">
            <v>Город Ачинск</v>
          </cell>
        </row>
        <row r="13">
          <cell r="D13" t="str">
            <v>Город Боготол</v>
          </cell>
        </row>
        <row r="14">
          <cell r="D14" t="str">
            <v>Город Бородино</v>
          </cell>
        </row>
        <row r="15">
          <cell r="D15" t="str">
            <v>Город Дивногорск</v>
          </cell>
        </row>
        <row r="16">
          <cell r="D16" t="str">
            <v>Город Енисейск</v>
          </cell>
        </row>
        <row r="17">
          <cell r="D17" t="str">
            <v>город Железногорск</v>
          </cell>
        </row>
        <row r="18">
          <cell r="D18" t="str">
            <v>Город Канск</v>
          </cell>
        </row>
        <row r="19">
          <cell r="D19" t="str">
            <v>Город Красноярск</v>
          </cell>
        </row>
        <row r="20">
          <cell r="D20" t="str">
            <v>Город Лесосибирск</v>
          </cell>
        </row>
        <row r="21">
          <cell r="D21" t="str">
            <v>Город Минусинск</v>
          </cell>
          <cell r="E21" t="str">
            <v>4723000</v>
          </cell>
        </row>
        <row r="22">
          <cell r="D22" t="str">
            <v>Город Назарово</v>
          </cell>
        </row>
        <row r="23">
          <cell r="D23" t="str">
            <v>Город Норильск</v>
          </cell>
        </row>
        <row r="24">
          <cell r="D24" t="str">
            <v>Город Сосновоборск</v>
          </cell>
        </row>
        <row r="25">
          <cell r="D25" t="str">
            <v>Дзержинский район</v>
          </cell>
        </row>
        <row r="26">
          <cell r="D26" t="str">
            <v>Емельяновский район</v>
          </cell>
        </row>
        <row r="27">
          <cell r="D27" t="str">
            <v>Енисейский район</v>
          </cell>
        </row>
        <row r="28">
          <cell r="D28" t="str">
            <v>Ермаковский район</v>
          </cell>
        </row>
        <row r="29">
          <cell r="D29" t="str">
            <v>ЗАТО Зеленогорск</v>
          </cell>
        </row>
        <row r="30">
          <cell r="D30" t="str">
            <v>ЗАТО Кедровый</v>
          </cell>
        </row>
        <row r="31">
          <cell r="D31" t="str">
            <v>ЗАТО Солнечный</v>
          </cell>
        </row>
        <row r="32">
          <cell r="D32" t="str">
            <v>Идринский район</v>
          </cell>
        </row>
        <row r="33">
          <cell r="D33" t="str">
            <v>Иланский район</v>
          </cell>
        </row>
        <row r="34">
          <cell r="D34" t="str">
            <v>Ирбейский район</v>
          </cell>
        </row>
        <row r="35">
          <cell r="D35" t="str">
            <v>Казачинский район</v>
          </cell>
        </row>
        <row r="36">
          <cell r="D36" t="str">
            <v>Канский район</v>
          </cell>
        </row>
        <row r="37">
          <cell r="D37" t="str">
            <v>Каратузский район</v>
          </cell>
        </row>
        <row r="38">
          <cell r="D38" t="str">
            <v>Кежемский район</v>
          </cell>
        </row>
        <row r="39">
          <cell r="D39" t="str">
            <v>Козульский район</v>
          </cell>
        </row>
        <row r="40">
          <cell r="D40" t="str">
            <v>Краснотуранский район</v>
          </cell>
        </row>
        <row r="41">
          <cell r="D41" t="str">
            <v>Курагинский район</v>
          </cell>
        </row>
        <row r="42">
          <cell r="D42" t="str">
            <v>Манский район</v>
          </cell>
        </row>
        <row r="43">
          <cell r="D43" t="str">
            <v>Минусинский район</v>
          </cell>
        </row>
        <row r="44">
          <cell r="D44" t="str">
            <v>Мотыгинский район</v>
          </cell>
        </row>
        <row r="45">
          <cell r="D45" t="str">
            <v>Назаровский район</v>
          </cell>
        </row>
        <row r="46">
          <cell r="D46" t="str">
            <v>Нижнеингашский район</v>
          </cell>
        </row>
        <row r="47">
          <cell r="D47" t="str">
            <v>Новоселовский район</v>
          </cell>
        </row>
        <row r="48">
          <cell r="D48" t="str">
            <v>Партизанский район</v>
          </cell>
        </row>
        <row r="49">
          <cell r="D49" t="str">
            <v>Пировский район</v>
          </cell>
        </row>
        <row r="50">
          <cell r="D50" t="str">
            <v>Рыбинский район</v>
          </cell>
        </row>
        <row r="51">
          <cell r="D51" t="str">
            <v>Саянский район</v>
          </cell>
        </row>
        <row r="52">
          <cell r="D52" t="str">
            <v>Северо-Енисейский район</v>
          </cell>
        </row>
        <row r="53">
          <cell r="D53" t="str">
            <v>Сухобузимский район</v>
          </cell>
        </row>
        <row r="54">
          <cell r="D54" t="str">
            <v>Таймырский муниципальный район</v>
          </cell>
        </row>
        <row r="55">
          <cell r="D55" t="str">
            <v>Тасеевский район</v>
          </cell>
        </row>
        <row r="56">
          <cell r="D56" t="str">
            <v>Туруханский район</v>
          </cell>
        </row>
        <row r="57">
          <cell r="D57" t="str">
            <v>Тюхтетский район</v>
          </cell>
        </row>
        <row r="58">
          <cell r="D58" t="str">
            <v>Ужурский район</v>
          </cell>
        </row>
        <row r="59">
          <cell r="D59" t="str">
            <v>Уярский район</v>
          </cell>
        </row>
        <row r="60">
          <cell r="D60" t="str">
            <v>Шарыповский район</v>
          </cell>
        </row>
        <row r="61">
          <cell r="D61" t="str">
            <v>Шушенский район</v>
          </cell>
        </row>
        <row r="62">
          <cell r="D62" t="str">
            <v>Эвенкийский муниципальный район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 закр.сальдо"/>
      <sheetName val="ФБР"/>
      <sheetName val="Параметры"/>
      <sheetName val="Выбор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верка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</sheetData>
      <sheetData sheetId="3" refreshError="1"/>
      <sheetData sheetId="4" refreshError="1">
        <row r="6">
          <cell r="H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H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H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H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H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H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H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H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H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H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H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H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0">
          <cell r="H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H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H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</sheetData>
      <sheetData sheetId="5" refreshError="1"/>
      <sheetData sheetId="6" refreshError="1"/>
      <sheetData sheetId="7" refreshError="1"/>
      <sheetData sheetId="8" refreshError="1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Уголь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C9" t="str">
            <v>Мазут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 t="str">
            <v>Газ</v>
          </cell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 t="str">
            <v>Другие виды топлива</v>
          </cell>
          <cell r="H14">
            <v>0</v>
          </cell>
        </row>
        <row r="15">
          <cell r="H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 t="str">
            <v>Газ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 t="str">
            <v>Другие виды топлива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C29" t="str">
            <v>Уголь</v>
          </cell>
        </row>
        <row r="32">
          <cell r="C32" t="str">
            <v>Мазут</v>
          </cell>
        </row>
        <row r="36">
          <cell r="C36" t="str">
            <v>Газ</v>
          </cell>
        </row>
        <row r="37">
          <cell r="C37" t="str">
            <v>Другие виды топлива</v>
          </cell>
        </row>
      </sheetData>
      <sheetData sheetId="9" refreshError="1"/>
      <sheetData sheetId="10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 refreshError="1"/>
      <sheetData sheetId="12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</sheetData>
      <sheetData sheetId="16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</sheetData>
      <sheetData sheetId="17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B13" t="str">
            <v>договор № ___ от ____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договор № ___ от ____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договор № ___ от ____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договор № ___ от ____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договор № ___ от ____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8" refreshError="1"/>
      <sheetData sheetId="19" refreshError="1">
        <row r="7">
          <cell r="B7" t="str">
            <v>Налог 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Налог 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Налог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</sheetData>
      <sheetData sheetId="20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1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договор № ___ от ____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количество человек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&lt;Учебное заведение 2&gt;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договор № ___ от ____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количество человек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22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3" refreshError="1">
        <row r="5">
          <cell r="E5" t="str">
            <v>Город 1</v>
          </cell>
          <cell r="F5" t="str">
            <v>Город 2</v>
          </cell>
          <cell r="G5" t="str">
            <v>Город 3</v>
          </cell>
          <cell r="H5" t="str">
            <v>Город 4</v>
          </cell>
          <cell r="I5" t="str">
            <v>Город 5</v>
          </cell>
          <cell r="J5" t="str">
            <v>Город 6</v>
          </cell>
          <cell r="K5" t="str">
            <v>Город 7</v>
          </cell>
          <cell r="L5" t="str">
            <v>Город</v>
          </cell>
        </row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Расходы на &lt;_______________&gt;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Расходы на &lt;_______________&gt;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5" refreshError="1">
        <row r="6">
          <cell r="A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26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B8" t="str">
            <v>договор № ___ от ____ (объект 1)</v>
          </cell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 t="str">
            <v>договор № ___ от ____ (объект 1)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договор № ___ от ____ (объект 2)</v>
          </cell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 t="str">
            <v>договор № ___ от ____ (объект 2)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договор № ___ от ____ (объект 3)</v>
          </cell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 t="str">
            <v>договор № ___ от ____ (объект 3)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договор № ___ от ____ (объект 2)</v>
          </cell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 t="str">
            <v>договор № ___ от ____ (объект 2)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3">
          <cell r="B23" t="str">
            <v>договор № ___ от ____ (объект 1)</v>
          </cell>
          <cell r="D23" t="str">
            <v>договор № ___ от ____ (объект 1)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1)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 t="str">
            <v>договор № ___ от ____ (объект 1)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договор № ___ от ____ (объект 2)</v>
          </cell>
          <cell r="D26" t="str">
            <v>договор № ___ от ____ (объект 2)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 t="str">
            <v>договор № ___ от ____ (объект 2)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str">
            <v>договор № ___ от ____ (объект 2)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договор № ___ от ____ (объект 3)</v>
          </cell>
          <cell r="D29" t="str">
            <v>договор № ___ от ____ (объект 3)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3)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3)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договор № ___ от ____ (объект 2)</v>
          </cell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</sheetData>
      <sheetData sheetId="27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B11" t="str">
            <v xml:space="preserve">предмет&lt;_________&gt; договор № ___ от ____ 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 xml:space="preserve">предмет&lt;_________&gt; договор № ___ от ____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 xml:space="preserve">предмет&lt;_________&gt; договор № ___ от ____ 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8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2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30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 xml:space="preserve">предмет &lt;______________&gt; договор № ___ от ____ 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 xml:space="preserve">предмет &lt;______________&gt; договор № ___ от ____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 xml:space="preserve">предмет &lt;______________&gt; договор № ___ от ____ 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 xml:space="preserve">предмет &lt;______________&gt; договор № ___ от ____ 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 xml:space="preserve">предмет &lt;______________&gt; договор № ___ от ____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 xml:space="preserve">предмет &lt;______________&gt; договор № ___ от ____ 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 xml:space="preserve">предмет &lt;______________&gt; договор № ___ от ____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 xml:space="preserve">предмет &lt;______________&gt; договор № ___ от ____ 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 xml:space="preserve">предмет &lt;______________&gt; договор № ___ от ____ 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 xml:space="preserve">предмет &lt;______________&gt; договор № ___ от ____ 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 xml:space="preserve">предмет &lt;______________&gt; договор № ___ от ____ 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 xml:space="preserve">предмет &lt;______________&gt; договор № ___ от ____ 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 xml:space="preserve">предмет &lt;______________&gt; договор № ___ от ____ 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 xml:space="preserve">предмет &lt;______________&gt; договор № ___ от ____ 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 xml:space="preserve">предмет &lt;______________&gt; договор № ___ от ____ 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 xml:space="preserve">предмет &lt;______________&gt; договор № ___ от ____ 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 xml:space="preserve">предмет &lt;______________&gt; договор № ___ от ____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 xml:space="preserve">предмет &lt;______________&gt; договор № ___ от ____ 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 xml:space="preserve">предмет &lt;______________&gt; договор № ___ от ____ 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 xml:space="preserve">предмет &lt;______________&gt; договор № ___ от ____ 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1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C6" t="str">
            <v>договор № ___ от ____</v>
          </cell>
          <cell r="J6">
            <v>0</v>
          </cell>
        </row>
        <row r="7">
          <cell r="C7" t="str">
            <v>договор № ___ от ____</v>
          </cell>
          <cell r="J7">
            <v>0</v>
          </cell>
        </row>
        <row r="8">
          <cell r="C8" t="str">
            <v>договор № ___ от ____</v>
          </cell>
          <cell r="J8">
            <v>0</v>
          </cell>
        </row>
        <row r="9">
          <cell r="C9" t="str">
            <v>договор № ___ от ____</v>
          </cell>
          <cell r="J9">
            <v>0</v>
          </cell>
        </row>
        <row r="10">
          <cell r="C10" t="str">
            <v>договор № ___ от ____</v>
          </cell>
          <cell r="J10">
            <v>0</v>
          </cell>
        </row>
        <row r="11">
          <cell r="C11" t="str">
            <v>договор № ___ от ____</v>
          </cell>
          <cell r="J11">
            <v>0</v>
          </cell>
        </row>
        <row r="12">
          <cell r="C12" t="str">
            <v>договор № ___ от ____</v>
          </cell>
          <cell r="J12">
            <v>0</v>
          </cell>
        </row>
        <row r="13">
          <cell r="C13" t="str">
            <v>договор № ___ от ____</v>
          </cell>
          <cell r="J13">
            <v>0</v>
          </cell>
        </row>
        <row r="14">
          <cell r="C14" t="str">
            <v>договор № ___ от ____</v>
          </cell>
          <cell r="J14">
            <v>0</v>
          </cell>
        </row>
        <row r="15">
          <cell r="C15" t="str">
            <v>договор № ___ от ____</v>
          </cell>
          <cell r="J15">
            <v>0</v>
          </cell>
        </row>
        <row r="16">
          <cell r="C16" t="str">
            <v>договор № ___ от ____</v>
          </cell>
          <cell r="J16">
            <v>0</v>
          </cell>
        </row>
        <row r="17">
          <cell r="C17" t="str">
            <v>договор № ___ от ____</v>
          </cell>
          <cell r="J17">
            <v>0</v>
          </cell>
        </row>
        <row r="18">
          <cell r="C18" t="str">
            <v>договор № ___ от ____</v>
          </cell>
          <cell r="J18">
            <v>0</v>
          </cell>
        </row>
        <row r="19">
          <cell r="C19" t="str">
            <v>договор № ___ от ____</v>
          </cell>
          <cell r="J19">
            <v>0</v>
          </cell>
        </row>
        <row r="20">
          <cell r="C20" t="str">
            <v>договор № ___ от ____</v>
          </cell>
          <cell r="J20">
            <v>0</v>
          </cell>
        </row>
        <row r="21">
          <cell r="C21" t="str">
            <v>договор № ___ от ____</v>
          </cell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C28" t="str">
            <v>договор № ___ от ____</v>
          </cell>
          <cell r="J28">
            <v>0</v>
          </cell>
        </row>
        <row r="29">
          <cell r="C29" t="str">
            <v>договор № ___ от ____</v>
          </cell>
          <cell r="J29">
            <v>0</v>
          </cell>
        </row>
        <row r="30">
          <cell r="C30" t="str">
            <v>договор № ___ от ____</v>
          </cell>
          <cell r="J30">
            <v>0</v>
          </cell>
        </row>
        <row r="31">
          <cell r="C31" t="str">
            <v>договор № ___ от ____</v>
          </cell>
          <cell r="J31">
            <v>0</v>
          </cell>
        </row>
        <row r="32">
          <cell r="C32" t="str">
            <v>договор № ___ от ____</v>
          </cell>
          <cell r="J32">
            <v>0</v>
          </cell>
        </row>
        <row r="33">
          <cell r="C33" t="str">
            <v>договор № ___ от ____</v>
          </cell>
          <cell r="J33">
            <v>0</v>
          </cell>
        </row>
        <row r="34">
          <cell r="C34" t="str">
            <v>договор № ___ от ____</v>
          </cell>
          <cell r="J34">
            <v>0</v>
          </cell>
        </row>
        <row r="35">
          <cell r="C35" t="str">
            <v>договор № ___ от ____</v>
          </cell>
          <cell r="J35">
            <v>0</v>
          </cell>
        </row>
        <row r="36">
          <cell r="C36" t="str">
            <v>договор № ___ от ____</v>
          </cell>
          <cell r="J36">
            <v>0</v>
          </cell>
        </row>
        <row r="37">
          <cell r="C37" t="str">
            <v>договор № ___ от ____</v>
          </cell>
          <cell r="J37">
            <v>0</v>
          </cell>
        </row>
        <row r="38">
          <cell r="C38" t="str">
            <v>договор № ___ от ____</v>
          </cell>
          <cell r="J38">
            <v>0</v>
          </cell>
        </row>
        <row r="39">
          <cell r="C39" t="str">
            <v>договор № ___ от ____</v>
          </cell>
          <cell r="J39">
            <v>0</v>
          </cell>
        </row>
        <row r="40">
          <cell r="C40" t="str">
            <v>договор № ___ от ____</v>
          </cell>
          <cell r="J40">
            <v>0</v>
          </cell>
        </row>
        <row r="41">
          <cell r="C41" t="str">
            <v>договор № ___ от ____</v>
          </cell>
          <cell r="J41">
            <v>0</v>
          </cell>
        </row>
        <row r="42">
          <cell r="C42" t="str">
            <v>договор № ___ от ____</v>
          </cell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2" refreshError="1">
        <row r="7">
          <cell r="B7" t="str">
            <v>&lt;Статья расходов 1&gt;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E9" t="str">
            <v>договор № ___ от ____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E10" t="str">
            <v>договор № ___ от ____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B12" t="str">
            <v>&lt;Статья расходов 2&gt;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E14" t="str">
            <v>договор № ___ от ____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E15" t="str">
            <v>договор № ___ от ____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B17" t="str">
            <v>&lt;Статья расходов 3&gt;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E19" t="str">
            <v>договор № ___ от ____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E20" t="str">
            <v>договор № ___ от ____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B22" t="str">
            <v>&lt;Статья расходов&gt;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E24" t="str">
            <v>договор № ___ от ____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B29" t="str">
            <v>договор № ___ от ____</v>
          </cell>
          <cell r="E29" t="str">
            <v>договор № ___ от ____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E30" t="str">
            <v>договор № ___ от ____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E31" t="str">
            <v>договор № ___ от ____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E32" t="str">
            <v>договор № ___ от ____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E33" t="str">
            <v>договор № ___ от ____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E34" t="str">
            <v>договор № ___ от ____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L45">
            <v>0</v>
          </cell>
          <cell r="M45">
            <v>0</v>
          </cell>
          <cell r="N45">
            <v>0</v>
          </cell>
          <cell r="O45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4" refreshError="1"/>
      <sheetData sheetId="35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6" refreshError="1">
        <row r="7">
          <cell r="B7" t="str">
            <v>&lt;Статья расходов 1&gt;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&lt;Статья расходов 2&gt;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&lt;Статья расходов 3&gt;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&lt;Статья расходов&gt;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&lt;Статья расходов&gt;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&lt;Статья расходов&gt;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&lt;Статья расходов&gt;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&lt;Статья расходов&gt;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&lt;Статья расходов&gt;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7" refreshError="1">
        <row r="6">
          <cell r="B6" t="str">
            <v>&lt;Статья расходов 1&gt;</v>
          </cell>
        </row>
        <row r="7">
          <cell r="B7" t="str">
            <v>&lt;Статья расходов 2&gt;</v>
          </cell>
        </row>
        <row r="8">
          <cell r="B8" t="str">
            <v>&lt;Статья расходов 3&gt;</v>
          </cell>
        </row>
        <row r="9">
          <cell r="B9" t="str">
            <v>&lt;Статья расходов&gt;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тепл-07н"/>
      <sheetName val="тепл-06"/>
      <sheetName val="тепл-05"/>
      <sheetName val="тепл"/>
      <sheetName val="СТЭЦ-07Н"/>
      <sheetName val="СТЭЦ-06Н"/>
      <sheetName val="СТЭЦ-06"/>
      <sheetName val="СТЭЦ-05"/>
      <sheetName val="СТЭЦ"/>
      <sheetName val="мтэц-07н"/>
      <sheetName val="мтэц-06"/>
      <sheetName val="мтэц-05"/>
      <sheetName val="мтэц"/>
      <sheetName val="ктэц-07н"/>
      <sheetName val="ктэц-06"/>
      <sheetName val="ктэц-05"/>
      <sheetName val="ктэц"/>
      <sheetName val="Т3-07Н"/>
      <sheetName val="Т3-06"/>
      <sheetName val="Т3-05"/>
      <sheetName val="Т3"/>
      <sheetName val="Т2-07н"/>
      <sheetName val="Т2-06"/>
      <sheetName val="Т2-05"/>
      <sheetName val="т2"/>
      <sheetName val="Т1-07н"/>
      <sheetName val="Т1-06"/>
      <sheetName val="Т1-05"/>
      <sheetName val="Т1"/>
      <sheetName val="нгрэс 07н"/>
      <sheetName val="нгрэс-06"/>
      <sheetName val="нгрэс-05"/>
      <sheetName val="нгрэс"/>
      <sheetName val="иа-07"/>
      <sheetName val="иа-06"/>
      <sheetName val="2006 (план)"/>
      <sheetName val="2006 ожид"/>
      <sheetName val="иа-05"/>
      <sheetName val="иа"/>
      <sheetName val="амортизация"/>
      <sheetName val="аморт 5станций "/>
      <sheetName val="5 б.иа"/>
      <sheetName val="5"/>
      <sheetName val="Пээ"/>
      <sheetName val="Птэ"/>
      <sheetName val="Пер тэ"/>
      <sheetName val="сбыт тэ"/>
      <sheetName val="свод тэ"/>
      <sheetName val="свод рэк"/>
      <sheetName val="свод 2005"/>
      <sheetName val="свод 2006"/>
      <sheetName val="свод 07"/>
      <sheetName val="5 ВСЕ"/>
      <sheetName val="5 ПО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1">
          <cell r="P1" t="str">
            <v>Приложение 5</v>
          </cell>
        </row>
        <row r="2">
          <cell r="A2" t="str">
            <v>Расчет амортизационных отчислений на восстановление ОПФ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2005</v>
          </cell>
          <cell r="F3">
            <v>2006</v>
          </cell>
          <cell r="H3">
            <v>2007</v>
          </cell>
          <cell r="M3" t="str">
            <v>Темп роста к 2006, %</v>
          </cell>
          <cell r="O3" t="str">
            <v>Темп роста к 2005, %</v>
          </cell>
        </row>
        <row r="4">
          <cell r="H4" t="str">
            <v>Всего</v>
          </cell>
          <cell r="I4" t="str">
            <v>в том числе по кварталам</v>
          </cell>
        </row>
        <row r="5">
          <cell r="D5" t="str">
            <v>План (утв. органами регулирования)</v>
          </cell>
          <cell r="E5" t="str">
            <v>Факт</v>
          </cell>
          <cell r="F5" t="str">
            <v>План (утв. органами регулирования)</v>
          </cell>
          <cell r="G5" t="str">
            <v>Факт</v>
          </cell>
          <cell r="I5" t="str">
            <v>1 кв.</v>
          </cell>
          <cell r="J5" t="str">
            <v>2 кв.</v>
          </cell>
          <cell r="K5" t="str">
            <v>3 кв.</v>
          </cell>
          <cell r="L5" t="str">
            <v>4 кв.</v>
          </cell>
          <cell r="M5" t="str">
            <v xml:space="preserve">План </v>
          </cell>
          <cell r="N5" t="str">
            <v xml:space="preserve">Факт </v>
          </cell>
          <cell r="O5" t="str">
            <v>План</v>
          </cell>
          <cell r="P5" t="str">
            <v xml:space="preserve">Факт </v>
          </cell>
        </row>
        <row r="6">
          <cell r="A6" t="str">
            <v>1.</v>
          </cell>
          <cell r="B6" t="str">
            <v>ПЕРВОНАЧАЛЬНАЯ  СТОИМОСТЬ Опф на начало периода</v>
          </cell>
          <cell r="C6" t="str">
            <v>тыс.руб</v>
          </cell>
          <cell r="D6">
            <v>8631567.8902461492</v>
          </cell>
          <cell r="E6">
            <v>8049013</v>
          </cell>
          <cell r="F6">
            <v>8400706</v>
          </cell>
          <cell r="G6">
            <v>8220910</v>
          </cell>
          <cell r="H6">
            <v>8716146.6745659001</v>
          </cell>
          <cell r="I6">
            <v>8716146.6745659001</v>
          </cell>
          <cell r="J6">
            <v>8758470.6745659001</v>
          </cell>
          <cell r="K6">
            <v>8839435.6745659001</v>
          </cell>
          <cell r="L6">
            <v>9177218.6745659001</v>
          </cell>
          <cell r="M6">
            <v>103.75493053281355</v>
          </cell>
          <cell r="N6">
            <v>106.02411016013922</v>
          </cell>
          <cell r="O6">
            <v>100.97987741503287</v>
          </cell>
          <cell r="P6">
            <v>108.28839106814587</v>
          </cell>
        </row>
        <row r="7">
          <cell r="B7" t="str">
            <v xml:space="preserve">   Здания</v>
          </cell>
          <cell r="C7" t="str">
            <v>тыс.руб</v>
          </cell>
          <cell r="D7">
            <v>2715128</v>
          </cell>
          <cell r="E7">
            <v>2699586</v>
          </cell>
          <cell r="F7">
            <v>2748826</v>
          </cell>
          <cell r="G7">
            <v>2688349</v>
          </cell>
          <cell r="H7">
            <v>2764075.3700076696</v>
          </cell>
          <cell r="I7">
            <v>2764075.3700076696</v>
          </cell>
          <cell r="J7">
            <v>2764075.3700076696</v>
          </cell>
          <cell r="K7">
            <v>2788260.3700076696</v>
          </cell>
          <cell r="L7">
            <v>2936782.3700076696</v>
          </cell>
          <cell r="M7">
            <v>100.55475937755499</v>
          </cell>
          <cell r="N7">
            <v>102.81683553763554</v>
          </cell>
          <cell r="O7">
            <v>101.80276473181631</v>
          </cell>
          <cell r="P7">
            <v>102.38886147756247</v>
          </cell>
        </row>
        <row r="8">
          <cell r="B8" t="str">
            <v xml:space="preserve">   Сооружения</v>
          </cell>
          <cell r="C8" t="str">
            <v>тыс.руб</v>
          </cell>
          <cell r="D8">
            <v>1511892</v>
          </cell>
          <cell r="E8">
            <v>1331428</v>
          </cell>
          <cell r="F8">
            <v>1368320</v>
          </cell>
          <cell r="G8">
            <v>1378382</v>
          </cell>
          <cell r="H8">
            <v>1391026.5785611051</v>
          </cell>
          <cell r="I8">
            <v>1391026.5785611051</v>
          </cell>
          <cell r="J8">
            <v>1391026.5785611051</v>
          </cell>
          <cell r="K8">
            <v>1391026.5785611051</v>
          </cell>
          <cell r="L8">
            <v>1392118.5785611051</v>
          </cell>
          <cell r="M8">
            <v>101.65944943880854</v>
          </cell>
          <cell r="N8">
            <v>100.91734936767203</v>
          </cell>
          <cell r="O8">
            <v>92.005684173281239</v>
          </cell>
          <cell r="P8">
            <v>104.47629001050788</v>
          </cell>
        </row>
        <row r="9">
          <cell r="B9" t="str">
            <v xml:space="preserve">   Передаточные устройства</v>
          </cell>
          <cell r="C9" t="str">
            <v>тыс.руб</v>
          </cell>
          <cell r="D9">
            <v>1511871</v>
          </cell>
          <cell r="E9">
            <v>1361411</v>
          </cell>
          <cell r="F9">
            <v>1417088</v>
          </cell>
          <cell r="G9">
            <v>1407852</v>
          </cell>
          <cell r="H9">
            <v>1504628.0581032382</v>
          </cell>
          <cell r="I9">
            <v>1504628.0581032382</v>
          </cell>
          <cell r="J9">
            <v>1504628.0581032382</v>
          </cell>
          <cell r="K9">
            <v>1507565.0581032382</v>
          </cell>
          <cell r="L9">
            <v>1587965.0581032382</v>
          </cell>
          <cell r="M9">
            <v>106.17746096948377</v>
          </cell>
          <cell r="N9">
            <v>106.8740221346589</v>
          </cell>
          <cell r="O9">
            <v>99.520928578115345</v>
          </cell>
          <cell r="P9">
            <v>110.51975179451601</v>
          </cell>
        </row>
        <row r="10">
          <cell r="B10" t="str">
            <v xml:space="preserve">   Машины и оборудование</v>
          </cell>
          <cell r="C10" t="str">
            <v>тыс.руб</v>
          </cell>
          <cell r="D10">
            <v>2824206.6754643209</v>
          </cell>
          <cell r="E10">
            <v>2597492</v>
          </cell>
          <cell r="F10">
            <v>2807355</v>
          </cell>
          <cell r="G10">
            <v>2690503</v>
          </cell>
          <cell r="H10">
            <v>2968900.6809154139</v>
          </cell>
          <cell r="I10">
            <v>2968900.6809154139</v>
          </cell>
          <cell r="J10">
            <v>2980210.6809154139</v>
          </cell>
          <cell r="K10">
            <v>3024348.6809154139</v>
          </cell>
          <cell r="L10">
            <v>3115543.6809154139</v>
          </cell>
          <cell r="M10">
            <v>105.75437309907061</v>
          </cell>
          <cell r="N10">
            <v>110.34742131547202</v>
          </cell>
          <cell r="O10">
            <v>105.12335045123085</v>
          </cell>
          <cell r="P10">
            <v>114.29874205254198</v>
          </cell>
        </row>
        <row r="11">
          <cell r="B11" t="str">
            <v xml:space="preserve">   в т.ч. - силовые машины</v>
          </cell>
          <cell r="C11" t="str">
            <v>тыс.руб</v>
          </cell>
          <cell r="D11">
            <v>2224494.0335931196</v>
          </cell>
          <cell r="E11">
            <v>2037882</v>
          </cell>
          <cell r="F11">
            <v>2153095</v>
          </cell>
          <cell r="G11">
            <v>2072001</v>
          </cell>
          <cell r="H11">
            <v>2143286.9319745223</v>
          </cell>
          <cell r="I11">
            <v>2143286.9319745223</v>
          </cell>
          <cell r="J11">
            <v>2144339.9319745223</v>
          </cell>
          <cell r="K11">
            <v>2161704.9319745223</v>
          </cell>
          <cell r="L11">
            <v>2200665.9319745223</v>
          </cell>
          <cell r="M11">
            <v>99.544466545810678</v>
          </cell>
          <cell r="N11">
            <v>103.44043907191755</v>
          </cell>
          <cell r="O11">
            <v>96.349412477972479</v>
          </cell>
          <cell r="P11">
            <v>105.17227847218447</v>
          </cell>
        </row>
        <row r="12">
          <cell r="B12" t="str">
            <v xml:space="preserve">             - рабочие машины</v>
          </cell>
          <cell r="C12" t="str">
            <v>тыс.руб</v>
          </cell>
          <cell r="D12">
            <v>398424.6220708703</v>
          </cell>
          <cell r="E12">
            <v>378593</v>
          </cell>
          <cell r="F12">
            <v>448123</v>
          </cell>
          <cell r="G12">
            <v>427563</v>
          </cell>
          <cell r="H12">
            <v>494792.35002838878</v>
          </cell>
          <cell r="I12">
            <v>494792.35002838878</v>
          </cell>
          <cell r="J12">
            <v>498251.35002838878</v>
          </cell>
          <cell r="K12">
            <v>504022.35002838878</v>
          </cell>
          <cell r="L12">
            <v>526372.35002838878</v>
          </cell>
          <cell r="M12">
            <v>110.41440631888761</v>
          </cell>
          <cell r="N12">
            <v>115.72384655089164</v>
          </cell>
          <cell r="O12">
            <v>124.18719191013676</v>
          </cell>
          <cell r="P12">
            <v>130.692419043244</v>
          </cell>
        </row>
        <row r="13">
          <cell r="B13" t="str">
            <v xml:space="preserve">             - приборы и лаборат. оборудование</v>
          </cell>
          <cell r="C13" t="str">
            <v>тыс.руб</v>
          </cell>
          <cell r="D13">
            <v>60131.099916363099</v>
          </cell>
          <cell r="E13">
            <v>59169</v>
          </cell>
          <cell r="F13">
            <v>69382</v>
          </cell>
          <cell r="G13">
            <v>59905</v>
          </cell>
          <cell r="H13">
            <v>92168</v>
          </cell>
          <cell r="I13">
            <v>92168</v>
          </cell>
          <cell r="J13">
            <v>93265</v>
          </cell>
          <cell r="K13">
            <v>98454</v>
          </cell>
          <cell r="L13">
            <v>101626</v>
          </cell>
          <cell r="M13">
            <v>132.8413709607679</v>
          </cell>
          <cell r="N13">
            <v>153.85694015524581</v>
          </cell>
          <cell r="O13">
            <v>153.27842019886103</v>
          </cell>
          <cell r="P13">
            <v>155.77075833629098</v>
          </cell>
        </row>
        <row r="14">
          <cell r="B14" t="str">
            <v xml:space="preserve">             - вычислительная техника</v>
          </cell>
          <cell r="C14" t="str">
            <v>тыс.руб</v>
          </cell>
          <cell r="D14">
            <v>61628.642114663278</v>
          </cell>
          <cell r="E14">
            <v>60281</v>
          </cell>
          <cell r="F14">
            <v>70854</v>
          </cell>
          <cell r="G14">
            <v>63939</v>
          </cell>
          <cell r="H14">
            <v>114380.25763117323</v>
          </cell>
          <cell r="I14">
            <v>114380.25763117323</v>
          </cell>
          <cell r="J14">
            <v>119750.25763117323</v>
          </cell>
          <cell r="K14">
            <v>131995.25763117324</v>
          </cell>
          <cell r="L14">
            <v>150038.25763117324</v>
          </cell>
          <cell r="M14">
            <v>161.43091093117289</v>
          </cell>
          <cell r="N14">
            <v>178.88965675280068</v>
          </cell>
          <cell r="O14">
            <v>185.59593998252117</v>
          </cell>
          <cell r="P14">
            <v>189.74512305896255</v>
          </cell>
        </row>
        <row r="15">
          <cell r="B15" t="str">
            <v xml:space="preserve">             - прочие машины</v>
          </cell>
          <cell r="C15" t="str">
            <v>тыс.руб</v>
          </cell>
          <cell r="D15">
            <v>79528.277769304463</v>
          </cell>
          <cell r="E15">
            <v>61567</v>
          </cell>
          <cell r="F15">
            <v>65901</v>
          </cell>
          <cell r="G15">
            <v>67095</v>
          </cell>
          <cell r="H15">
            <v>124273.14128132966</v>
          </cell>
          <cell r="I15">
            <v>124273.14128132966</v>
          </cell>
          <cell r="J15">
            <v>124604.14128132966</v>
          </cell>
          <cell r="K15">
            <v>128172.14128132966</v>
          </cell>
          <cell r="L15">
            <v>136841.14128132968</v>
          </cell>
          <cell r="M15">
            <v>188.57550155738102</v>
          </cell>
          <cell r="N15">
            <v>185.2196755068629</v>
          </cell>
          <cell r="O15">
            <v>156.2628347640333</v>
          </cell>
          <cell r="P15">
            <v>201.85024653033227</v>
          </cell>
        </row>
        <row r="16">
          <cell r="B16" t="str">
            <v xml:space="preserve">   Транспортные средства</v>
          </cell>
          <cell r="C16" t="str">
            <v>тыс.руб</v>
          </cell>
          <cell r="D16">
            <v>45237.214781828166</v>
          </cell>
          <cell r="E16">
            <v>36089</v>
          </cell>
          <cell r="F16">
            <v>35213</v>
          </cell>
          <cell r="G16">
            <v>31645</v>
          </cell>
          <cell r="H16">
            <v>39613.677537227544</v>
          </cell>
          <cell r="I16">
            <v>39613.677537227544</v>
          </cell>
          <cell r="J16">
            <v>66383.677537227544</v>
          </cell>
          <cell r="K16">
            <v>70203.677537227544</v>
          </cell>
          <cell r="L16">
            <v>76273.677537227544</v>
          </cell>
          <cell r="M16">
            <v>112.4973093381068</v>
          </cell>
          <cell r="N16">
            <v>125.18147428417616</v>
          </cell>
          <cell r="O16">
            <v>87.568780987684491</v>
          </cell>
          <cell r="P16">
            <v>109.76662566773128</v>
          </cell>
        </row>
        <row r="17">
          <cell r="B17" t="str">
            <v xml:space="preserve">   Инструмент</v>
          </cell>
          <cell r="C17" t="str">
            <v>тыс.руб</v>
          </cell>
          <cell r="D17">
            <v>385</v>
          </cell>
          <cell r="E17">
            <v>384</v>
          </cell>
          <cell r="F17">
            <v>459</v>
          </cell>
          <cell r="G17">
            <v>576</v>
          </cell>
          <cell r="H17">
            <v>764</v>
          </cell>
          <cell r="I17">
            <v>764</v>
          </cell>
          <cell r="J17">
            <v>1001</v>
          </cell>
          <cell r="K17">
            <v>2138</v>
          </cell>
          <cell r="L17">
            <v>3275</v>
          </cell>
          <cell r="M17">
            <v>166.44880174291939</v>
          </cell>
          <cell r="N17">
            <v>132.63888888888889</v>
          </cell>
          <cell r="O17">
            <v>198.44155844155844</v>
          </cell>
          <cell r="P17">
            <v>198.95833333333331</v>
          </cell>
        </row>
        <row r="18">
          <cell r="B18" t="str">
            <v xml:space="preserve">   Производственный инвентарь</v>
          </cell>
          <cell r="C18" t="str">
            <v>тыс.руб</v>
          </cell>
          <cell r="D18">
            <v>20508</v>
          </cell>
          <cell r="E18">
            <v>20272</v>
          </cell>
          <cell r="F18">
            <v>19202</v>
          </cell>
          <cell r="G18">
            <v>19359</v>
          </cell>
          <cell r="H18">
            <v>40710.309441245736</v>
          </cell>
          <cell r="I18">
            <v>40710.309441245736</v>
          </cell>
          <cell r="J18">
            <v>43562.309441245736</v>
          </cell>
          <cell r="K18">
            <v>47939.309441245736</v>
          </cell>
          <cell r="L18">
            <v>53103.309441245736</v>
          </cell>
          <cell r="M18">
            <v>212.01077721719477</v>
          </cell>
          <cell r="N18">
            <v>210.2913861317513</v>
          </cell>
          <cell r="O18">
            <v>198.50940823700867</v>
          </cell>
          <cell r="P18">
            <v>200.82038990354053</v>
          </cell>
        </row>
        <row r="19">
          <cell r="B19" t="str">
            <v xml:space="preserve">   Прочие основные производственные фонды</v>
          </cell>
          <cell r="C19" t="str">
            <v>тыс.руб</v>
          </cell>
          <cell r="D19">
            <v>2340</v>
          </cell>
          <cell r="E19">
            <v>2351</v>
          </cell>
          <cell r="F19">
            <v>4243</v>
          </cell>
          <cell r="G19">
            <v>4244</v>
          </cell>
          <cell r="H19">
            <v>6428</v>
          </cell>
          <cell r="I19">
            <v>6428</v>
          </cell>
          <cell r="J19">
            <v>7583</v>
          </cell>
          <cell r="K19">
            <v>7954</v>
          </cell>
          <cell r="L19">
            <v>12157</v>
          </cell>
          <cell r="M19">
            <v>151.49658260664626</v>
          </cell>
          <cell r="N19">
            <v>151.46088595664466</v>
          </cell>
          <cell r="O19">
            <v>274.70085470085468</v>
          </cell>
          <cell r="P19">
            <v>273.41556784347085</v>
          </cell>
        </row>
        <row r="21">
          <cell r="A21" t="str">
            <v>2.</v>
          </cell>
          <cell r="B21" t="str">
            <v>ВВОД ОСНОВНЫХ ПРОИЗВОДСТВЕННЫХ ФОНДОВ</v>
          </cell>
          <cell r="C21" t="str">
            <v>тыс.руб</v>
          </cell>
          <cell r="D21">
            <v>81473.710000000006</v>
          </cell>
          <cell r="E21">
            <v>84169</v>
          </cell>
          <cell r="F21">
            <v>501794.6745659</v>
          </cell>
          <cell r="G21">
            <v>504440.6745659</v>
          </cell>
          <cell r="H21">
            <v>769295</v>
          </cell>
          <cell r="I21">
            <v>47332</v>
          </cell>
          <cell r="J21">
            <v>81998</v>
          </cell>
          <cell r="K21">
            <v>338836</v>
          </cell>
          <cell r="L21">
            <v>301129</v>
          </cell>
          <cell r="M21">
            <v>153.30872147368106</v>
          </cell>
          <cell r="N21">
            <v>152.50455381339387</v>
          </cell>
          <cell r="O21">
            <v>944.22483031642969</v>
          </cell>
          <cell r="P21">
            <v>913.98852309044901</v>
          </cell>
        </row>
        <row r="22">
          <cell r="B22" t="str">
            <v xml:space="preserve"> Здания</v>
          </cell>
          <cell r="C22" t="str">
            <v>тыс.руб</v>
          </cell>
          <cell r="D22">
            <v>115</v>
          </cell>
          <cell r="E22">
            <v>770</v>
          </cell>
          <cell r="F22">
            <v>67377.357040000003</v>
          </cell>
          <cell r="G22">
            <v>73761.357040000003</v>
          </cell>
          <cell r="H22">
            <v>181095</v>
          </cell>
          <cell r="I22">
            <v>0</v>
          </cell>
          <cell r="J22">
            <v>24185</v>
          </cell>
          <cell r="K22">
            <v>148522</v>
          </cell>
          <cell r="L22">
            <v>8388</v>
          </cell>
          <cell r="M22">
            <v>268.77723905449284</v>
          </cell>
          <cell r="N22">
            <v>245.5147346350937</v>
          </cell>
          <cell r="O22">
            <v>157473.91304347824</v>
          </cell>
          <cell r="P22">
            <v>23518.83116883117</v>
          </cell>
        </row>
        <row r="23">
          <cell r="B23" t="str">
            <v xml:space="preserve"> Сооружения</v>
          </cell>
          <cell r="C23" t="str">
            <v>тыс.руб</v>
          </cell>
          <cell r="D23">
            <v>11994</v>
          </cell>
          <cell r="E23">
            <v>10417</v>
          </cell>
          <cell r="F23">
            <v>12898.205392399999</v>
          </cell>
          <cell r="G23">
            <v>13239.205392399999</v>
          </cell>
          <cell r="H23">
            <v>81038</v>
          </cell>
          <cell r="I23">
            <v>0</v>
          </cell>
          <cell r="J23">
            <v>0</v>
          </cell>
          <cell r="K23">
            <v>1092</v>
          </cell>
          <cell r="L23">
            <v>79946</v>
          </cell>
          <cell r="M23">
            <v>628.28895597948815</v>
          </cell>
          <cell r="N23">
            <v>612.10622237585403</v>
          </cell>
          <cell r="O23">
            <v>675.65449391362347</v>
          </cell>
          <cell r="P23">
            <v>777.93990592301054</v>
          </cell>
        </row>
        <row r="24">
          <cell r="B24" t="str">
            <v xml:space="preserve"> Передаточные устройства</v>
          </cell>
          <cell r="C24" t="str">
            <v>тыс.руб</v>
          </cell>
          <cell r="D24">
            <v>11368</v>
          </cell>
          <cell r="E24">
            <v>6701</v>
          </cell>
          <cell r="F24">
            <v>97409.059356999991</v>
          </cell>
          <cell r="G24">
            <v>97631.059356999991</v>
          </cell>
          <cell r="H24">
            <v>89115</v>
          </cell>
          <cell r="I24">
            <v>0</v>
          </cell>
          <cell r="J24">
            <v>2937</v>
          </cell>
          <cell r="K24">
            <v>80400</v>
          </cell>
          <cell r="L24">
            <v>5778</v>
          </cell>
          <cell r="M24">
            <v>91.485330613241402</v>
          </cell>
          <cell r="N24">
            <v>91.277305180250096</v>
          </cell>
          <cell r="O24">
            <v>783.9109781843772</v>
          </cell>
          <cell r="P24">
            <v>1329.8761378898671</v>
          </cell>
        </row>
        <row r="25">
          <cell r="B25" t="str">
            <v xml:space="preserve"> Машины и оборудование</v>
          </cell>
          <cell r="C25" t="str">
            <v>тыс.руб</v>
          </cell>
          <cell r="D25">
            <v>53961</v>
          </cell>
          <cell r="E25">
            <v>61464</v>
          </cell>
          <cell r="F25">
            <v>288420</v>
          </cell>
          <cell r="G25">
            <v>282895</v>
          </cell>
          <cell r="H25">
            <v>335127</v>
          </cell>
          <cell r="I25">
            <v>15373</v>
          </cell>
          <cell r="J25">
            <v>44228</v>
          </cell>
          <cell r="K25">
            <v>91303</v>
          </cell>
          <cell r="L25">
            <v>184223</v>
          </cell>
          <cell r="M25">
            <v>116.19409194924069</v>
          </cell>
          <cell r="N25">
            <v>118.46338747591862</v>
          </cell>
          <cell r="O25">
            <v>621.05409462389503</v>
          </cell>
          <cell r="P25">
            <v>545.24111675126903</v>
          </cell>
        </row>
        <row r="26">
          <cell r="B26" t="str">
            <v xml:space="preserve"> в т.ч. - силовые машины</v>
          </cell>
          <cell r="C26" t="str">
            <v>тыс.руб</v>
          </cell>
          <cell r="D26">
            <v>26349</v>
          </cell>
          <cell r="E26">
            <v>29074</v>
          </cell>
          <cell r="F26">
            <v>64600</v>
          </cell>
          <cell r="G26">
            <v>71693</v>
          </cell>
          <cell r="H26">
            <v>158117</v>
          </cell>
          <cell r="I26">
            <v>1053</v>
          </cell>
          <cell r="J26">
            <v>17365</v>
          </cell>
          <cell r="K26">
            <v>38961</v>
          </cell>
          <cell r="L26">
            <v>100738</v>
          </cell>
          <cell r="M26">
            <v>244.76315789473685</v>
          </cell>
          <cell r="N26">
            <v>220.54733377038204</v>
          </cell>
          <cell r="O26">
            <v>600.08728984022173</v>
          </cell>
          <cell r="P26">
            <v>543.84329641604177</v>
          </cell>
        </row>
        <row r="27">
          <cell r="B27" t="str">
            <v xml:space="preserve">             - рабочие машины</v>
          </cell>
          <cell r="C27" t="str">
            <v>тыс.руб</v>
          </cell>
          <cell r="D27">
            <v>16134</v>
          </cell>
          <cell r="E27">
            <v>19819</v>
          </cell>
          <cell r="F27">
            <v>85196</v>
          </cell>
          <cell r="G27">
            <v>67669</v>
          </cell>
          <cell r="H27">
            <v>65068</v>
          </cell>
          <cell r="I27">
            <v>3491</v>
          </cell>
          <cell r="J27">
            <v>5836</v>
          </cell>
          <cell r="K27">
            <v>22350</v>
          </cell>
          <cell r="L27">
            <v>33391</v>
          </cell>
          <cell r="M27">
            <v>76.374477675008208</v>
          </cell>
          <cell r="N27">
            <v>96.156290177186008</v>
          </cell>
          <cell r="O27">
            <v>403.29738440560305</v>
          </cell>
          <cell r="P27">
            <v>328.31121650941014</v>
          </cell>
        </row>
        <row r="28">
          <cell r="B28" t="str">
            <v xml:space="preserve">             - приборы и лаборат. оборудование</v>
          </cell>
          <cell r="C28" t="str">
            <v>тыс.руб</v>
          </cell>
          <cell r="D28">
            <v>1620</v>
          </cell>
          <cell r="E28">
            <v>2776</v>
          </cell>
          <cell r="F28">
            <v>27611</v>
          </cell>
          <cell r="G28">
            <v>32345</v>
          </cell>
          <cell r="H28">
            <v>18077</v>
          </cell>
          <cell r="I28">
            <v>1097</v>
          </cell>
          <cell r="J28">
            <v>5189</v>
          </cell>
          <cell r="K28">
            <v>3265</v>
          </cell>
          <cell r="L28">
            <v>8526</v>
          </cell>
          <cell r="M28">
            <v>65.470283582630103</v>
          </cell>
          <cell r="N28">
            <v>55.888081620034015</v>
          </cell>
          <cell r="O28">
            <v>1115.8641975308642</v>
          </cell>
          <cell r="P28">
            <v>651.18876080691643</v>
          </cell>
        </row>
        <row r="29">
          <cell r="B29" t="str">
            <v xml:space="preserve">             - вычислительная техника</v>
          </cell>
          <cell r="C29" t="str">
            <v>тыс.руб</v>
          </cell>
          <cell r="D29">
            <v>3355</v>
          </cell>
          <cell r="E29">
            <v>4097</v>
          </cell>
          <cell r="F29">
            <v>54281.000000000007</v>
          </cell>
          <cell r="G29">
            <v>53918.000000000007</v>
          </cell>
          <cell r="H29">
            <v>63119</v>
          </cell>
          <cell r="I29">
            <v>9401</v>
          </cell>
          <cell r="J29">
            <v>12270</v>
          </cell>
          <cell r="K29">
            <v>18058</v>
          </cell>
          <cell r="L29">
            <v>23390</v>
          </cell>
          <cell r="M29">
            <v>116.2819402737606</v>
          </cell>
          <cell r="N29">
            <v>117.06480210690306</v>
          </cell>
          <cell r="O29">
            <v>1881.3412816691507</v>
          </cell>
          <cell r="P29">
            <v>1540.6150842079571</v>
          </cell>
        </row>
        <row r="30">
          <cell r="B30" t="str">
            <v xml:space="preserve">             - прочие машины</v>
          </cell>
          <cell r="C30" t="str">
            <v>тыс.руб</v>
          </cell>
          <cell r="D30">
            <v>6503</v>
          </cell>
          <cell r="E30">
            <v>5698</v>
          </cell>
          <cell r="F30">
            <v>56732</v>
          </cell>
          <cell r="G30">
            <v>57270</v>
          </cell>
          <cell r="H30">
            <v>30746</v>
          </cell>
          <cell r="I30">
            <v>331</v>
          </cell>
          <cell r="J30">
            <v>3568</v>
          </cell>
          <cell r="K30">
            <v>8669</v>
          </cell>
          <cell r="L30">
            <v>18178</v>
          </cell>
          <cell r="M30">
            <v>54.195163223577524</v>
          </cell>
          <cell r="N30">
            <v>53.686048541994055</v>
          </cell>
          <cell r="O30">
            <v>472.79717053667537</v>
          </cell>
          <cell r="P30">
            <v>539.5928395928396</v>
          </cell>
        </row>
        <row r="31">
          <cell r="B31" t="str">
            <v xml:space="preserve">   Транспортные средства</v>
          </cell>
          <cell r="C31" t="str">
            <v>тыс.руб</v>
          </cell>
          <cell r="D31">
            <v>467</v>
          </cell>
          <cell r="E31">
            <v>1420</v>
          </cell>
          <cell r="F31">
            <v>8382.8405000000002</v>
          </cell>
          <cell r="G31">
            <v>8023.8405000000002</v>
          </cell>
          <cell r="H31">
            <v>41600</v>
          </cell>
          <cell r="I31">
            <v>26800</v>
          </cell>
          <cell r="J31">
            <v>3850</v>
          </cell>
          <cell r="K31">
            <v>6100</v>
          </cell>
          <cell r="L31">
            <v>4850</v>
          </cell>
          <cell r="M31">
            <v>496.25183730979973</v>
          </cell>
          <cell r="N31">
            <v>518.45497178065796</v>
          </cell>
          <cell r="O31">
            <v>8907.9229122055676</v>
          </cell>
          <cell r="P31">
            <v>2929.5774647887324</v>
          </cell>
        </row>
        <row r="32">
          <cell r="B32" t="str">
            <v xml:space="preserve">   Инструмент</v>
          </cell>
          <cell r="C32" t="str">
            <v>тыс.руб</v>
          </cell>
          <cell r="D32">
            <v>0</v>
          </cell>
          <cell r="E32">
            <v>39</v>
          </cell>
          <cell r="F32">
            <v>0</v>
          </cell>
          <cell r="G32">
            <v>188</v>
          </cell>
          <cell r="H32">
            <v>2748</v>
          </cell>
          <cell r="I32">
            <v>237</v>
          </cell>
          <cell r="J32">
            <v>1137</v>
          </cell>
          <cell r="K32">
            <v>1137</v>
          </cell>
          <cell r="L32">
            <v>237</v>
          </cell>
          <cell r="M32">
            <v>100</v>
          </cell>
          <cell r="N32">
            <v>1461.7021276595744</v>
          </cell>
          <cell r="O32">
            <v>100</v>
          </cell>
          <cell r="P32">
            <v>7046.1538461538466</v>
          </cell>
        </row>
        <row r="33">
          <cell r="B33" t="str">
            <v xml:space="preserve">   Производственный инвентарь</v>
          </cell>
          <cell r="C33" t="str">
            <v>тыс.руб</v>
          </cell>
          <cell r="D33">
            <v>3497.71</v>
          </cell>
          <cell r="E33">
            <v>3040</v>
          </cell>
          <cell r="F33">
            <v>26116.212276500002</v>
          </cell>
          <cell r="G33">
            <v>26518.212276500002</v>
          </cell>
          <cell r="H33">
            <v>22698</v>
          </cell>
          <cell r="I33">
            <v>3767</v>
          </cell>
          <cell r="J33">
            <v>5290</v>
          </cell>
          <cell r="K33">
            <v>6079</v>
          </cell>
          <cell r="L33">
            <v>7562</v>
          </cell>
          <cell r="M33">
            <v>86.911531272948821</v>
          </cell>
          <cell r="N33">
            <v>85.594005219252992</v>
          </cell>
          <cell r="O33">
            <v>648.93887715105029</v>
          </cell>
          <cell r="P33">
            <v>746.6447368421052</v>
          </cell>
        </row>
        <row r="34">
          <cell r="B34" t="str">
            <v xml:space="preserve">   Прочие основные производственные фонды</v>
          </cell>
          <cell r="C34" t="str">
            <v>тыс.руб</v>
          </cell>
          <cell r="D34">
            <v>71</v>
          </cell>
          <cell r="E34">
            <v>318</v>
          </cell>
          <cell r="F34">
            <v>1191</v>
          </cell>
          <cell r="G34">
            <v>2184</v>
          </cell>
          <cell r="H34">
            <v>15874</v>
          </cell>
          <cell r="I34">
            <v>1155</v>
          </cell>
          <cell r="J34">
            <v>371</v>
          </cell>
          <cell r="K34">
            <v>4203</v>
          </cell>
          <cell r="L34">
            <v>10145</v>
          </cell>
          <cell r="M34">
            <v>1332.829554995802</v>
          </cell>
          <cell r="N34">
            <v>726.83150183150178</v>
          </cell>
          <cell r="O34">
            <v>22357.74647887324</v>
          </cell>
          <cell r="P34">
            <v>4991.8238993710693</v>
          </cell>
        </row>
        <row r="36">
          <cell r="A36" t="str">
            <v>3.</v>
          </cell>
          <cell r="B36" t="str">
            <v>ВЫБЫТИЕ ОСНОВНЫХ ПРОИЗВОДСТВЕННЫХ ФОНДОВ</v>
          </cell>
          <cell r="C36" t="str">
            <v>тыс.руб</v>
          </cell>
          <cell r="D36">
            <v>795</v>
          </cell>
          <cell r="E36">
            <v>3910</v>
          </cell>
          <cell r="F36">
            <v>7548</v>
          </cell>
          <cell r="G36">
            <v>9204</v>
          </cell>
          <cell r="H36">
            <v>8180</v>
          </cell>
          <cell r="I36">
            <v>5008</v>
          </cell>
          <cell r="J36">
            <v>1033</v>
          </cell>
          <cell r="K36">
            <v>1053</v>
          </cell>
          <cell r="L36">
            <v>1086</v>
          </cell>
          <cell r="M36">
            <v>108.37307896131425</v>
          </cell>
          <cell r="N36">
            <v>88.87440243372447</v>
          </cell>
          <cell r="O36">
            <v>1028.9308176100628</v>
          </cell>
          <cell r="P36">
            <v>209.20716112531969</v>
          </cell>
        </row>
        <row r="37">
          <cell r="B37" t="str">
            <v xml:space="preserve">   Здания</v>
          </cell>
          <cell r="C37" t="str">
            <v>тыс.руб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 xml:space="preserve">   Сооружения</v>
          </cell>
          <cell r="C38" t="str">
            <v>тыс.руб</v>
          </cell>
          <cell r="D38">
            <v>0</v>
          </cell>
          <cell r="E38">
            <v>12</v>
          </cell>
          <cell r="F38">
            <v>0</v>
          </cell>
          <cell r="G38">
            <v>17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Передаточные устройства</v>
          </cell>
          <cell r="C39" t="str">
            <v>тыс.руб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Машины и оборудование</v>
          </cell>
          <cell r="C40" t="str">
            <v>тыс.руб</v>
          </cell>
          <cell r="D40">
            <v>271</v>
          </cell>
          <cell r="E40">
            <v>1722</v>
          </cell>
          <cell r="F40">
            <v>2412</v>
          </cell>
          <cell r="G40">
            <v>3969</v>
          </cell>
          <cell r="H40">
            <v>4344</v>
          </cell>
          <cell r="I40">
            <v>4063</v>
          </cell>
          <cell r="J40">
            <v>90</v>
          </cell>
          <cell r="K40">
            <v>108</v>
          </cell>
          <cell r="L40">
            <v>83</v>
          </cell>
          <cell r="M40">
            <v>180.09950248756218</v>
          </cell>
          <cell r="N40">
            <v>109.44822373393801</v>
          </cell>
          <cell r="O40">
            <v>1602.9520295202954</v>
          </cell>
          <cell r="P40">
            <v>252.26480836236937</v>
          </cell>
        </row>
        <row r="41">
          <cell r="B41" t="str">
            <v xml:space="preserve">   в т.ч. - силовые машины</v>
          </cell>
          <cell r="C41" t="str">
            <v>тыс.руб</v>
          </cell>
          <cell r="D41">
            <v>211</v>
          </cell>
          <cell r="E41">
            <v>663</v>
          </cell>
          <cell r="F41">
            <v>0</v>
          </cell>
          <cell r="G41">
            <v>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 xml:space="preserve">             - рабочие машины</v>
          </cell>
          <cell r="C42" t="str">
            <v>тыс.руб</v>
          </cell>
          <cell r="D42">
            <v>0</v>
          </cell>
          <cell r="E42">
            <v>89</v>
          </cell>
          <cell r="F42">
            <v>304</v>
          </cell>
          <cell r="G42">
            <v>401</v>
          </cell>
          <cell r="H42">
            <v>97</v>
          </cell>
          <cell r="I42">
            <v>32</v>
          </cell>
          <cell r="J42">
            <v>65</v>
          </cell>
          <cell r="K42">
            <v>0</v>
          </cell>
          <cell r="L42">
            <v>0</v>
          </cell>
          <cell r="M42">
            <v>31.907894736842106</v>
          </cell>
          <cell r="N42">
            <v>24.189526184538654</v>
          </cell>
          <cell r="O42">
            <v>100</v>
          </cell>
          <cell r="P42">
            <v>108.98876404494382</v>
          </cell>
        </row>
        <row r="43">
          <cell r="B43" t="str">
            <v xml:space="preserve">             - приборы и лаборат. оборудование</v>
          </cell>
          <cell r="C43" t="str">
            <v>тыс.руб</v>
          </cell>
          <cell r="D43">
            <v>0</v>
          </cell>
          <cell r="E43">
            <v>152</v>
          </cell>
          <cell r="F43">
            <v>82</v>
          </cell>
          <cell r="G43">
            <v>82</v>
          </cell>
          <cell r="H43">
            <v>161</v>
          </cell>
          <cell r="I43">
            <v>0</v>
          </cell>
          <cell r="J43">
            <v>0</v>
          </cell>
          <cell r="K43">
            <v>93</v>
          </cell>
          <cell r="L43">
            <v>68</v>
          </cell>
          <cell r="M43">
            <v>196.34146341463415</v>
          </cell>
          <cell r="N43">
            <v>196.34146341463415</v>
          </cell>
          <cell r="O43">
            <v>100</v>
          </cell>
          <cell r="P43">
            <v>105.92105263157893</v>
          </cell>
        </row>
        <row r="44">
          <cell r="B44" t="str">
            <v xml:space="preserve">             - вычислительная техника</v>
          </cell>
          <cell r="C44" t="str">
            <v>тыс.руб</v>
          </cell>
          <cell r="D44">
            <v>60</v>
          </cell>
          <cell r="E44">
            <v>743</v>
          </cell>
          <cell r="F44">
            <v>80</v>
          </cell>
          <cell r="G44">
            <v>1532</v>
          </cell>
          <cell r="H44">
            <v>4086</v>
          </cell>
          <cell r="I44">
            <v>4031</v>
          </cell>
          <cell r="J44">
            <v>25</v>
          </cell>
          <cell r="K44">
            <v>15</v>
          </cell>
          <cell r="L44">
            <v>15</v>
          </cell>
          <cell r="M44">
            <v>5107.5</v>
          </cell>
          <cell r="N44">
            <v>266.71018276762402</v>
          </cell>
          <cell r="O44">
            <v>6809.9999999999991</v>
          </cell>
          <cell r="P44">
            <v>549.9327052489906</v>
          </cell>
        </row>
        <row r="45">
          <cell r="B45" t="str">
            <v xml:space="preserve">             - прочие машины</v>
          </cell>
          <cell r="C45" t="str">
            <v>тыс.руб</v>
          </cell>
          <cell r="D45">
            <v>0</v>
          </cell>
          <cell r="E45">
            <v>75</v>
          </cell>
          <cell r="F45">
            <v>1946</v>
          </cell>
          <cell r="G45">
            <v>1946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 xml:space="preserve">   Транспортные средства</v>
          </cell>
          <cell r="C46" t="str">
            <v>тыс.руб</v>
          </cell>
          <cell r="D46">
            <v>0</v>
          </cell>
          <cell r="E46">
            <v>0</v>
          </cell>
          <cell r="F46">
            <v>0</v>
          </cell>
          <cell r="G46">
            <v>52</v>
          </cell>
          <cell r="H46">
            <v>120</v>
          </cell>
          <cell r="I46">
            <v>30</v>
          </cell>
          <cell r="J46">
            <v>30</v>
          </cell>
          <cell r="K46">
            <v>30</v>
          </cell>
          <cell r="L46">
            <v>30</v>
          </cell>
          <cell r="M46">
            <v>100</v>
          </cell>
          <cell r="N46">
            <v>230.76923076923075</v>
          </cell>
          <cell r="O46">
            <v>100</v>
          </cell>
          <cell r="P46">
            <v>100</v>
          </cell>
        </row>
        <row r="47">
          <cell r="B47" t="str">
            <v xml:space="preserve">   Инструмент</v>
          </cell>
          <cell r="C47" t="str">
            <v>тыс.руб</v>
          </cell>
          <cell r="D47">
            <v>0</v>
          </cell>
          <cell r="E47">
            <v>25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 xml:space="preserve">   Производственный инвентарь</v>
          </cell>
          <cell r="C48" t="str">
            <v>тыс.руб</v>
          </cell>
          <cell r="D48">
            <v>452</v>
          </cell>
          <cell r="E48">
            <v>1707</v>
          </cell>
          <cell r="F48">
            <v>5136</v>
          </cell>
          <cell r="G48">
            <v>5166</v>
          </cell>
          <cell r="H48">
            <v>3716</v>
          </cell>
          <cell r="I48">
            <v>915</v>
          </cell>
          <cell r="J48">
            <v>913</v>
          </cell>
          <cell r="K48">
            <v>915</v>
          </cell>
          <cell r="L48">
            <v>973</v>
          </cell>
          <cell r="M48">
            <v>72.352024922118389</v>
          </cell>
          <cell r="N48">
            <v>71.931862175764621</v>
          </cell>
          <cell r="O48">
            <v>822.12389380530976</v>
          </cell>
          <cell r="P48">
            <v>217.69185705916811</v>
          </cell>
        </row>
        <row r="49">
          <cell r="B49" t="str">
            <v xml:space="preserve">   Прочие основные производственные фонды</v>
          </cell>
          <cell r="C49" t="str">
            <v>тыс.руб</v>
          </cell>
          <cell r="D49">
            <v>72</v>
          </cell>
          <cell r="E49">
            <v>444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A51" t="str">
            <v>4.</v>
          </cell>
          <cell r="B51" t="str">
            <v>СРЕДНЕГОДОВАЯ СТОИМОСТЬ ОПФ</v>
          </cell>
          <cell r="C51" t="str">
            <v>тыс.руб</v>
          </cell>
          <cell r="D51">
            <v>8532071.5130654946</v>
          </cell>
          <cell r="E51">
            <v>8105963.3420000002</v>
          </cell>
          <cell r="F51">
            <v>8477109.0471754204</v>
          </cell>
          <cell r="G51">
            <v>8421829.5888420884</v>
          </cell>
          <cell r="H51">
            <v>8967957.2995659001</v>
          </cell>
          <cell r="I51">
            <v>8737308.6745659001</v>
          </cell>
          <cell r="J51">
            <v>8798953.1745659001</v>
          </cell>
          <cell r="K51">
            <v>9008327.1745659001</v>
          </cell>
          <cell r="L51">
            <v>9327240.1745659001</v>
          </cell>
          <cell r="M51">
            <v>105.79027885165675</v>
          </cell>
          <cell r="N51">
            <v>106.48466826551994</v>
          </cell>
          <cell r="O51">
            <v>105.10879199538958</v>
          </cell>
          <cell r="P51">
            <v>110.63407174690256</v>
          </cell>
        </row>
        <row r="52">
          <cell r="B52" t="str">
            <v xml:space="preserve">   Здания</v>
          </cell>
          <cell r="C52" t="str">
            <v>тыс.руб</v>
          </cell>
          <cell r="D52">
            <v>2710985</v>
          </cell>
          <cell r="E52">
            <v>2699855</v>
          </cell>
          <cell r="F52">
            <v>2762603.0793422223</v>
          </cell>
          <cell r="G52">
            <v>2715258.0793422223</v>
          </cell>
          <cell r="H52">
            <v>2835935.2450076696</v>
          </cell>
          <cell r="I52">
            <v>2764075.3700076696</v>
          </cell>
          <cell r="J52">
            <v>2776167.8700076696</v>
          </cell>
          <cell r="K52">
            <v>2862521.3700076696</v>
          </cell>
          <cell r="L52">
            <v>2940976.3700076696</v>
          </cell>
          <cell r="M52">
            <v>102.65445898521577</v>
          </cell>
          <cell r="N52">
            <v>104.44440867641877</v>
          </cell>
          <cell r="O52">
            <v>104.60903490825916</v>
          </cell>
          <cell r="P52">
            <v>105.04027975604873</v>
          </cell>
        </row>
        <row r="53">
          <cell r="B53" t="str">
            <v xml:space="preserve">   Сооружения</v>
          </cell>
          <cell r="C53" t="str">
            <v>тыс.руб</v>
          </cell>
          <cell r="D53">
            <v>1464668</v>
          </cell>
          <cell r="E53">
            <v>1331534</v>
          </cell>
          <cell r="F53">
            <v>1356907.0456427557</v>
          </cell>
          <cell r="G53">
            <v>1379570.9206427557</v>
          </cell>
          <cell r="H53">
            <v>1401429.3285611051</v>
          </cell>
          <cell r="I53">
            <v>1391026.5785611051</v>
          </cell>
          <cell r="J53">
            <v>1391026.5785611051</v>
          </cell>
          <cell r="K53">
            <v>1391572.5785611051</v>
          </cell>
          <cell r="L53">
            <v>1432091.5785611051</v>
          </cell>
          <cell r="M53">
            <v>103.28115938828068</v>
          </cell>
          <cell r="N53">
            <v>101.58443524658851</v>
          </cell>
          <cell r="O53">
            <v>95.682388675188164</v>
          </cell>
          <cell r="P53">
            <v>105.24923348266775</v>
          </cell>
        </row>
        <row r="54">
          <cell r="B54" t="str">
            <v xml:space="preserve">   Передаточные устройства</v>
          </cell>
          <cell r="C54" t="str">
            <v>тыс.руб</v>
          </cell>
          <cell r="D54">
            <v>1483342.8419999999</v>
          </cell>
          <cell r="E54">
            <v>1390443.8419999999</v>
          </cell>
          <cell r="F54">
            <v>1444406.7909682221</v>
          </cell>
          <cell r="G54">
            <v>1464606.2909682221</v>
          </cell>
          <cell r="H54">
            <v>1537335.9331032382</v>
          </cell>
          <cell r="I54">
            <v>1504628.0581032382</v>
          </cell>
          <cell r="J54">
            <v>1506096.5581032382</v>
          </cell>
          <cell r="K54">
            <v>1547765.0581032382</v>
          </cell>
          <cell r="L54">
            <v>1590854.0581032382</v>
          </cell>
          <cell r="M54">
            <v>106.4337237069291</v>
          </cell>
          <cell r="N54">
            <v>104.96581522170958</v>
          </cell>
          <cell r="O54">
            <v>103.63996033650852</v>
          </cell>
          <cell r="P54">
            <v>110.56440301047688</v>
          </cell>
        </row>
        <row r="55">
          <cell r="B55" t="str">
            <v xml:space="preserve">   Машины и оборудование</v>
          </cell>
          <cell r="C55" t="str">
            <v>тыс.руб</v>
          </cell>
          <cell r="D55">
            <v>2809661.1710654944</v>
          </cell>
          <cell r="E55">
            <v>2626342</v>
          </cell>
          <cell r="F55">
            <v>2845543.263888889</v>
          </cell>
          <cell r="G55">
            <v>2795007.222222222</v>
          </cell>
          <cell r="H55">
            <v>3063598.8059154139</v>
          </cell>
          <cell r="I55">
            <v>2974555.6809154139</v>
          </cell>
          <cell r="J55">
            <v>3002279.6809154139</v>
          </cell>
          <cell r="K55">
            <v>3069946.1809154139</v>
          </cell>
          <cell r="L55">
            <v>3207613.6809154139</v>
          </cell>
          <cell r="M55">
            <v>107.66305488283166</v>
          </cell>
          <cell r="N55">
            <v>109.60969193774186</v>
          </cell>
          <cell r="O55">
            <v>109.03801630833728</v>
          </cell>
          <cell r="P55">
            <v>116.64889058300152</v>
          </cell>
        </row>
        <row r="56">
          <cell r="B56" t="str">
            <v xml:space="preserve">   в т.ч. - силовые машины</v>
          </cell>
          <cell r="C56" t="str">
            <v>тыс.руб</v>
          </cell>
          <cell r="D56">
            <v>2210868.3776791412</v>
          </cell>
          <cell r="E56">
            <v>2060129</v>
          </cell>
          <cell r="F56">
            <v>2189287.166666667</v>
          </cell>
          <cell r="G56">
            <v>2111567.583333333</v>
          </cell>
          <cell r="H56">
            <v>2182264.0569745223</v>
          </cell>
          <cell r="I56">
            <v>2143813.4319745223</v>
          </cell>
          <cell r="J56">
            <v>2153022.4319745223</v>
          </cell>
          <cell r="K56">
            <v>2181185.4319745223</v>
          </cell>
          <cell r="L56">
            <v>2251034.9319745223</v>
          </cell>
          <cell r="M56">
            <v>99.679205642865128</v>
          </cell>
          <cell r="N56">
            <v>103.34805640128208</v>
          </cell>
          <cell r="O56">
            <v>98.706195222049075</v>
          </cell>
          <cell r="P56">
            <v>105.92851500923108</v>
          </cell>
        </row>
        <row r="57">
          <cell r="B57" t="str">
            <v xml:space="preserve">             - рабочие машины</v>
          </cell>
          <cell r="C57" t="str">
            <v>тыс.руб</v>
          </cell>
          <cell r="D57">
            <v>400112.03549078369</v>
          </cell>
          <cell r="E57">
            <v>381103.5</v>
          </cell>
          <cell r="F57">
            <v>427263.05555555556</v>
          </cell>
          <cell r="G57">
            <v>423114.13888888893</v>
          </cell>
          <cell r="H57">
            <v>513980.97502838873</v>
          </cell>
          <cell r="I57">
            <v>496521.85002838878</v>
          </cell>
          <cell r="J57">
            <v>501136.85002838878</v>
          </cell>
          <cell r="K57">
            <v>515197.35002838878</v>
          </cell>
          <cell r="L57">
            <v>543067.85002838878</v>
          </cell>
          <cell r="M57">
            <v>120.29614270301859</v>
          </cell>
          <cell r="N57">
            <v>121.47572671008324</v>
          </cell>
          <cell r="O57">
            <v>128.45926376544301</v>
          </cell>
          <cell r="P57">
            <v>134.86650608781835</v>
          </cell>
        </row>
        <row r="58">
          <cell r="B58" t="str">
            <v xml:space="preserve">             - приборы и лаборат. оборудование</v>
          </cell>
          <cell r="C58" t="str">
            <v>тыс.руб</v>
          </cell>
          <cell r="D58">
            <v>60554.099916363099</v>
          </cell>
          <cell r="E58">
            <v>59656</v>
          </cell>
          <cell r="F58">
            <v>71801.5</v>
          </cell>
          <cell r="G58">
            <v>67848.625</v>
          </cell>
          <cell r="H58">
            <v>98617.75</v>
          </cell>
          <cell r="I58">
            <v>92716.5</v>
          </cell>
          <cell r="J58">
            <v>95859.5</v>
          </cell>
          <cell r="K58">
            <v>100040</v>
          </cell>
          <cell r="L58">
            <v>105855</v>
          </cell>
          <cell r="M58">
            <v>137.34775735882957</v>
          </cell>
          <cell r="N58">
            <v>145.3496662607385</v>
          </cell>
          <cell r="O58">
            <v>162.8589148153637</v>
          </cell>
          <cell r="P58">
            <v>165.31069800187743</v>
          </cell>
        </row>
        <row r="59">
          <cell r="B59" t="str">
            <v xml:space="preserve">             - вычислительная техника</v>
          </cell>
          <cell r="C59" t="str">
            <v>тыс.руб</v>
          </cell>
          <cell r="D59">
            <v>61743.713543234706</v>
          </cell>
          <cell r="E59">
            <v>61907.5</v>
          </cell>
          <cell r="F59">
            <v>82817.041666666657</v>
          </cell>
          <cell r="G59">
            <v>83826.375</v>
          </cell>
          <cell r="H59">
            <v>136420.13263117324</v>
          </cell>
          <cell r="I59">
            <v>117065.25763117323</v>
          </cell>
          <cell r="J59">
            <v>125872.75763117324</v>
          </cell>
          <cell r="K59">
            <v>141016.75763117324</v>
          </cell>
          <cell r="L59">
            <v>161725.75763117324</v>
          </cell>
          <cell r="M59">
            <v>164.7247111050593</v>
          </cell>
          <cell r="N59">
            <v>162.74130025445243</v>
          </cell>
          <cell r="O59">
            <v>220.94578508895157</v>
          </cell>
          <cell r="P59">
            <v>220.3612367341166</v>
          </cell>
        </row>
        <row r="60">
          <cell r="B60" t="str">
            <v xml:space="preserve">             - прочие машины</v>
          </cell>
          <cell r="C60" t="str">
            <v>тыс.руб</v>
          </cell>
          <cell r="D60">
            <v>76382.944435971134</v>
          </cell>
          <cell r="E60">
            <v>63546</v>
          </cell>
          <cell r="F60">
            <v>74374.5</v>
          </cell>
          <cell r="G60">
            <v>108650.5</v>
          </cell>
          <cell r="H60">
            <v>132315.89128132968</v>
          </cell>
          <cell r="I60">
            <v>124438.64128132966</v>
          </cell>
          <cell r="J60">
            <v>126388.14128132966</v>
          </cell>
          <cell r="K60">
            <v>132506.64128132968</v>
          </cell>
          <cell r="L60">
            <v>145930.14128132968</v>
          </cell>
          <cell r="M60">
            <v>177.90491536928607</v>
          </cell>
          <cell r="N60">
            <v>121.78120789258189</v>
          </cell>
          <cell r="O60">
            <v>173.22701063487409</v>
          </cell>
          <cell r="P60">
            <v>208.22064532988648</v>
          </cell>
        </row>
        <row r="61">
          <cell r="B61" t="str">
            <v xml:space="preserve">   Транспортные средства</v>
          </cell>
          <cell r="C61" t="str">
            <v>тыс.руб</v>
          </cell>
          <cell r="D61">
            <v>39893.5</v>
          </cell>
          <cell r="E61">
            <v>34093.5</v>
          </cell>
          <cell r="F61">
            <v>37263.353444444445</v>
          </cell>
          <cell r="G61">
            <v>34403.936777777781</v>
          </cell>
          <cell r="H61">
            <v>68303.677537227544</v>
          </cell>
          <cell r="I61">
            <v>52998.677537227544</v>
          </cell>
          <cell r="J61">
            <v>68293.677537227544</v>
          </cell>
          <cell r="K61">
            <v>73238.677537227544</v>
          </cell>
          <cell r="L61">
            <v>78683.677537227544</v>
          </cell>
          <cell r="M61">
            <v>183.29986762748234</v>
          </cell>
          <cell r="N61">
            <v>198.53448161591297</v>
          </cell>
          <cell r="O61">
            <v>171.2150539241419</v>
          </cell>
          <cell r="P61">
            <v>200.3422280998652</v>
          </cell>
        </row>
        <row r="62">
          <cell r="B62" t="str">
            <v xml:space="preserve">   Инструмент</v>
          </cell>
          <cell r="C62" t="str">
            <v>тыс.руб</v>
          </cell>
          <cell r="D62">
            <v>385</v>
          </cell>
          <cell r="E62">
            <v>293</v>
          </cell>
          <cell r="F62">
            <v>459</v>
          </cell>
          <cell r="G62">
            <v>623</v>
          </cell>
          <cell r="H62">
            <v>2138</v>
          </cell>
          <cell r="I62">
            <v>882.5</v>
          </cell>
          <cell r="J62">
            <v>1569.5</v>
          </cell>
          <cell r="K62">
            <v>2706.5</v>
          </cell>
          <cell r="L62">
            <v>3393.5</v>
          </cell>
          <cell r="M62">
            <v>465.79520697167754</v>
          </cell>
          <cell r="N62">
            <v>343.17817014446229</v>
          </cell>
          <cell r="O62">
            <v>555.32467532467535</v>
          </cell>
          <cell r="P62">
            <v>729.69283276450506</v>
          </cell>
        </row>
        <row r="63">
          <cell r="B63" t="str">
            <v xml:space="preserve">   Производственный инвентарь</v>
          </cell>
          <cell r="C63" t="str">
            <v>тыс.руб</v>
          </cell>
          <cell r="D63">
            <v>20796</v>
          </cell>
          <cell r="E63">
            <v>18926</v>
          </cell>
          <cell r="F63">
            <v>25215.388888888891</v>
          </cell>
          <cell r="G63">
            <v>27073.513888888891</v>
          </cell>
          <cell r="H63">
            <v>48701.559441245736</v>
          </cell>
          <cell r="I63">
            <v>42136.309441245736</v>
          </cell>
          <cell r="J63">
            <v>45750.809441245736</v>
          </cell>
          <cell r="K63">
            <v>50521.309441245736</v>
          </cell>
          <cell r="L63">
            <v>56397.809441245736</v>
          </cell>
          <cell r="M63">
            <v>193.14221032183238</v>
          </cell>
          <cell r="N63">
            <v>179.88636289001667</v>
          </cell>
          <cell r="O63">
            <v>234.18714868842918</v>
          </cell>
          <cell r="P63">
            <v>257.32621494898939</v>
          </cell>
        </row>
        <row r="64">
          <cell r="B64" t="str">
            <v xml:space="preserve">   Прочие основные производственные фонды</v>
          </cell>
          <cell r="C64" t="str">
            <v>тыс.руб</v>
          </cell>
          <cell r="D64">
            <v>2340</v>
          </cell>
          <cell r="E64">
            <v>4476</v>
          </cell>
          <cell r="F64">
            <v>4711.125</v>
          </cell>
          <cell r="G64">
            <v>5286.625</v>
          </cell>
          <cell r="H64">
            <v>10514.75</v>
          </cell>
          <cell r="I64">
            <v>7005.5</v>
          </cell>
          <cell r="J64">
            <v>7768.5</v>
          </cell>
          <cell r="K64">
            <v>10055.5</v>
          </cell>
          <cell r="L64">
            <v>17229.5</v>
          </cell>
          <cell r="M64">
            <v>223.18979012443953</v>
          </cell>
          <cell r="N64">
            <v>198.89343390159129</v>
          </cell>
          <cell r="O64">
            <v>449.34829059829059</v>
          </cell>
          <cell r="P64">
            <v>234.91398570151921</v>
          </cell>
        </row>
        <row r="66">
          <cell r="A66" t="str">
            <v>5.</v>
          </cell>
          <cell r="B66" t="str">
            <v>НОРМА АМОРТИЗАЦИОННЫХ ОТЧИСЛЕНИЙ</v>
          </cell>
          <cell r="D66">
            <v>1.1703231051809104</v>
          </cell>
          <cell r="E66">
            <v>1.375244549000133</v>
          </cell>
          <cell r="F66">
            <v>7.7815235700065974</v>
          </cell>
          <cell r="G66">
            <v>7.979115173404268</v>
          </cell>
          <cell r="H66">
            <v>8.2622479450394266</v>
          </cell>
        </row>
        <row r="67">
          <cell r="B67" t="str">
            <v xml:space="preserve"> Здания</v>
          </cell>
          <cell r="C67" t="str">
            <v>%</v>
          </cell>
          <cell r="D67">
            <v>0.33771077923824755</v>
          </cell>
          <cell r="E67">
            <v>0.40621946006515186</v>
          </cell>
          <cell r="F67">
            <v>2.3500605559832426</v>
          </cell>
          <cell r="G67">
            <v>2.4494368478515169</v>
          </cell>
          <cell r="H67">
            <v>2.3601230352263034</v>
          </cell>
          <cell r="I67">
            <v>0.58743500447435149</v>
          </cell>
          <cell r="J67">
            <v>0.59698120078575134</v>
          </cell>
          <cell r="K67">
            <v>0.59438995709102482</v>
          </cell>
          <cell r="L67">
            <v>0.58166660621164357</v>
          </cell>
          <cell r="M67">
            <v>100.42817957254088</v>
          </cell>
          <cell r="N67">
            <v>96.353700128927443</v>
          </cell>
          <cell r="O67">
            <v>698.85925481854053</v>
          </cell>
          <cell r="P67">
            <v>580.99703909994196</v>
          </cell>
        </row>
        <row r="68">
          <cell r="B68" t="str">
            <v xml:space="preserve"> Сооружения</v>
          </cell>
          <cell r="C68" t="str">
            <v>%</v>
          </cell>
          <cell r="D68">
            <v>0.48082732032788322</v>
          </cell>
          <cell r="E68">
            <v>0.68718212315269434</v>
          </cell>
          <cell r="F68">
            <v>3.8233285893280935</v>
          </cell>
          <cell r="G68">
            <v>3.9569745848526785</v>
          </cell>
          <cell r="H68">
            <v>4.1608070530218102</v>
          </cell>
          <cell r="I68">
            <v>1.0408685116266438</v>
          </cell>
          <cell r="J68">
            <v>1.0412214486226483</v>
          </cell>
          <cell r="K68">
            <v>1.0411972095111082</v>
          </cell>
          <cell r="L68">
            <v>1.0375964062226097</v>
          </cell>
          <cell r="M68">
            <v>108.82682342908498</v>
          </cell>
          <cell r="N68">
            <v>105.15122004951469</v>
          </cell>
          <cell r="O68">
            <v>865.34331081363996</v>
          </cell>
          <cell r="P68">
            <v>605.48825600011492</v>
          </cell>
        </row>
        <row r="69">
          <cell r="B69" t="str">
            <v xml:space="preserve"> Передаточные устройства</v>
          </cell>
          <cell r="C69" t="str">
            <v>%</v>
          </cell>
          <cell r="D69">
            <v>2.3630045025398112</v>
          </cell>
          <cell r="E69">
            <v>2.57977919622172</v>
          </cell>
          <cell r="F69">
            <v>14.134202661014484</v>
          </cell>
          <cell r="G69">
            <v>14.449159632978532</v>
          </cell>
          <cell r="H69">
            <v>13.947363822986739</v>
          </cell>
          <cell r="I69">
            <v>3.277497362814457</v>
          </cell>
          <cell r="J69">
            <v>3.5535921094043168</v>
          </cell>
          <cell r="K69">
            <v>3.5888660559485857</v>
          </cell>
          <cell r="L69">
            <v>3.5223807682623747</v>
          </cell>
          <cell r="M69">
            <v>98.678108397701905</v>
          </cell>
          <cell r="N69">
            <v>96.527162667325641</v>
          </cell>
          <cell r="O69">
            <v>590.23856315109833</v>
          </cell>
          <cell r="P69">
            <v>540.6417666835091</v>
          </cell>
        </row>
        <row r="70">
          <cell r="B70" t="str">
            <v xml:space="preserve"> Машины и оборудование</v>
          </cell>
          <cell r="C70" t="str">
            <v>%</v>
          </cell>
          <cell r="D70">
            <v>1.6123457507436938</v>
          </cell>
          <cell r="E70">
            <v>1.9738021153185688</v>
          </cell>
          <cell r="F70">
            <v>11.297635718091403</v>
          </cell>
          <cell r="G70">
            <v>11.549203497622965</v>
          </cell>
          <cell r="H70">
            <v>12.004354332822706</v>
          </cell>
          <cell r="I70">
            <v>2.9714888540394915</v>
          </cell>
          <cell r="J70">
            <v>2.9963698405263859</v>
          </cell>
          <cell r="K70">
            <v>3.0182880161492007</v>
          </cell>
          <cell r="L70">
            <v>3.01649281185541</v>
          </cell>
          <cell r="M70">
            <v>106.25545585258695</v>
          </cell>
          <cell r="N70">
            <v>103.94097164616953</v>
          </cell>
          <cell r="O70">
            <v>744.52730298608105</v>
          </cell>
          <cell r="P70">
            <v>608.18428755636535</v>
          </cell>
        </row>
        <row r="71">
          <cell r="B71" t="str">
            <v xml:space="preserve"> в т.ч. - силовые машины</v>
          </cell>
          <cell r="C71" t="str">
            <v>%</v>
          </cell>
          <cell r="D71">
            <v>1.104248949835787</v>
          </cell>
          <cell r="E71">
            <v>1.5163177439422484</v>
          </cell>
          <cell r="F71">
            <v>8.4876640536723205</v>
          </cell>
          <cell r="G71">
            <v>9.6242612680405646</v>
          </cell>
          <cell r="H71">
            <v>9.853079617771936</v>
          </cell>
          <cell r="I71">
            <v>2.4864372492663911</v>
          </cell>
          <cell r="J71">
            <v>2.482430598640621</v>
          </cell>
          <cell r="K71">
            <v>2.4661185157176959</v>
          </cell>
          <cell r="L71">
            <v>2.4201189518600854</v>
          </cell>
          <cell r="M71">
            <v>116.087059472021</v>
          </cell>
          <cell r="N71">
            <v>102.37751598131706</v>
          </cell>
          <cell r="O71">
            <v>892.28788664342301</v>
          </cell>
          <cell r="P71">
            <v>649.8030941822974</v>
          </cell>
        </row>
        <row r="72">
          <cell r="B72" t="str">
            <v xml:space="preserve">             - рабочие машины</v>
          </cell>
          <cell r="C72" t="str">
            <v>%</v>
          </cell>
          <cell r="D72">
            <v>2.4314684209812754</v>
          </cell>
          <cell r="E72">
            <v>2.5825096961848946</v>
          </cell>
          <cell r="F72">
            <v>14.89093986621185</v>
          </cell>
          <cell r="G72">
            <v>13.49866761535567</v>
          </cell>
          <cell r="H72">
            <v>12.577384672189263</v>
          </cell>
          <cell r="I72">
            <v>3.0876581501606184</v>
          </cell>
          <cell r="J72">
            <v>3.1426215266771069</v>
          </cell>
          <cell r="K72">
            <v>3.156264241399473</v>
          </cell>
          <cell r="L72">
            <v>3.1864616196829947</v>
          </cell>
          <cell r="M72">
            <v>84.463336667740236</v>
          </cell>
          <cell r="N72">
            <v>93.17500830883202</v>
          </cell>
          <cell r="O72">
            <v>517.27526311500969</v>
          </cell>
          <cell r="P72">
            <v>487.02177927036081</v>
          </cell>
        </row>
        <row r="73">
          <cell r="B73" t="str">
            <v xml:space="preserve">             - приборы и лаборат. оборудование</v>
          </cell>
          <cell r="C73" t="str">
            <v>%</v>
          </cell>
          <cell r="D73">
            <v>3.285434261871762</v>
          </cell>
          <cell r="E73">
            <v>4.0677362779938315</v>
          </cell>
          <cell r="F73">
            <v>31.112870288376321</v>
          </cell>
          <cell r="G73">
            <v>17.294451959144336</v>
          </cell>
          <cell r="H73">
            <v>15.858452033999965</v>
          </cell>
          <cell r="I73">
            <v>3.9731189366186164</v>
          </cell>
          <cell r="J73">
            <v>3.9764153557028781</v>
          </cell>
          <cell r="K73">
            <v>3.97737122120152</v>
          </cell>
          <cell r="L73">
            <v>3.9344175658211697</v>
          </cell>
          <cell r="M73">
            <v>50.970713685405734</v>
          </cell>
          <cell r="N73">
            <v>91.696759581993604</v>
          </cell>
          <cell r="O73">
            <v>482.68967722291796</v>
          </cell>
          <cell r="P73">
            <v>389.85939476443156</v>
          </cell>
        </row>
        <row r="74">
          <cell r="B74" t="str">
            <v xml:space="preserve">             - вычислительная техника</v>
          </cell>
          <cell r="C74" t="str">
            <v>%</v>
          </cell>
          <cell r="D74">
            <v>8.0870506772758404</v>
          </cell>
          <cell r="E74">
            <v>8.5130650325081767</v>
          </cell>
          <cell r="F74">
            <v>45.368405239237433</v>
          </cell>
          <cell r="G74">
            <v>42.374360926012564</v>
          </cell>
          <cell r="H74">
            <v>39.351814609596211</v>
          </cell>
          <cell r="I74">
            <v>9.9146774399806876</v>
          </cell>
          <cell r="J74">
            <v>9.8366515894884863</v>
          </cell>
          <cell r="K74">
            <v>9.8172857466830781</v>
          </cell>
          <cell r="L74">
            <v>9.8014496606051722</v>
          </cell>
          <cell r="M74">
            <v>86.738368699727403</v>
          </cell>
          <cell r="N74">
            <v>92.867039760920889</v>
          </cell>
          <cell r="O74">
            <v>486.60279476388848</v>
          </cell>
          <cell r="P74">
            <v>462.25201451329821</v>
          </cell>
        </row>
        <row r="75">
          <cell r="B75" t="str">
            <v xml:space="preserve">             - прочие машины</v>
          </cell>
          <cell r="C75" t="str">
            <v>%</v>
          </cell>
          <cell r="D75">
            <v>5.4684409525879119</v>
          </cell>
          <cell r="E75">
            <v>4.8173723916532909</v>
          </cell>
          <cell r="F75">
            <v>16.30207228326913</v>
          </cell>
          <cell r="G75">
            <v>13.998136687271575</v>
          </cell>
          <cell r="H75">
            <v>14.190932186791175</v>
          </cell>
          <cell r="I75">
            <v>3.5858159316592699</v>
          </cell>
          <cell r="J75">
            <v>3.6157260663828286</v>
          </cell>
          <cell r="K75">
            <v>3.6113188281378896</v>
          </cell>
          <cell r="L75">
            <v>3.398076341243446</v>
          </cell>
          <cell r="M75">
            <v>87.049866668517808</v>
          </cell>
          <cell r="N75">
            <v>101.37729402010274</v>
          </cell>
          <cell r="O75">
            <v>259.50599649568107</v>
          </cell>
          <cell r="P75">
            <v>294.57826867150163</v>
          </cell>
        </row>
        <row r="76">
          <cell r="B76" t="str">
            <v xml:space="preserve">   Транспортные средства</v>
          </cell>
          <cell r="C76" t="str">
            <v>%</v>
          </cell>
          <cell r="D76">
            <v>3.1040117984132753</v>
          </cell>
          <cell r="E76">
            <v>4.0829104990687366</v>
          </cell>
          <cell r="F76">
            <v>23.163820672849951</v>
          </cell>
          <cell r="G76">
            <v>25.052101728528374</v>
          </cell>
          <cell r="H76">
            <v>31.299193635501528</v>
          </cell>
          <cell r="I76">
            <v>9.3065054098617601</v>
          </cell>
          <cell r="J76">
            <v>7.6427081904359913</v>
          </cell>
          <cell r="K76">
            <v>7.3632661041700587</v>
          </cell>
          <cell r="L76">
            <v>7.4144120507766296</v>
          </cell>
          <cell r="M76">
            <v>135.12103239595078</v>
          </cell>
          <cell r="N76">
            <v>124.9363984493932</v>
          </cell>
          <cell r="O76">
            <v>1008.3464776616252</v>
          </cell>
          <cell r="P76">
            <v>766.59024591992647</v>
          </cell>
        </row>
        <row r="77">
          <cell r="B77" t="str">
            <v xml:space="preserve">   Инструмент</v>
          </cell>
          <cell r="C77" t="str">
            <v>%</v>
          </cell>
          <cell r="D77">
            <v>14.211688311688311</v>
          </cell>
          <cell r="E77">
            <v>14.047752901023888</v>
          </cell>
          <cell r="F77">
            <v>43.094114161220041</v>
          </cell>
          <cell r="G77">
            <v>30.355878009630821</v>
          </cell>
          <cell r="H77">
            <v>8.8803929840972877</v>
          </cell>
          <cell r="I77">
            <v>5.306432067988669</v>
          </cell>
          <cell r="J77">
            <v>2.7872579165339282</v>
          </cell>
          <cell r="K77">
            <v>1.7677355625346387</v>
          </cell>
          <cell r="L77">
            <v>1.5159499926329749</v>
          </cell>
          <cell r="M77">
            <v>20.606974193447197</v>
          </cell>
          <cell r="N77">
            <v>29.254278137762512</v>
          </cell>
          <cell r="O77">
            <v>62.486544802658429</v>
          </cell>
          <cell r="P77">
            <v>63.215754481629794</v>
          </cell>
        </row>
        <row r="78">
          <cell r="B78" t="str">
            <v xml:space="preserve">   Производственный инвентарь</v>
          </cell>
          <cell r="C78" t="str">
            <v>%</v>
          </cell>
          <cell r="D78">
            <v>8.8385713117907283</v>
          </cell>
          <cell r="E78">
            <v>9.1148669555109372</v>
          </cell>
          <cell r="F78">
            <v>31.084467783020507</v>
          </cell>
          <cell r="G78">
            <v>25.8916577495533</v>
          </cell>
          <cell r="H78">
            <v>22.084053899993698</v>
          </cell>
          <cell r="I78">
            <v>5.7232919544198495</v>
          </cell>
          <cell r="J78">
            <v>5.4885790845752531</v>
          </cell>
          <cell r="K78">
            <v>5.4610438007384658</v>
          </cell>
          <cell r="L78">
            <v>5.4499281315967334</v>
          </cell>
          <cell r="M78">
            <v>71.045301641152207</v>
          </cell>
          <cell r="N78">
            <v>85.294090141349514</v>
          </cell>
          <cell r="O78">
            <v>249.85999570466083</v>
          </cell>
          <cell r="P78">
            <v>242.28608061735301</v>
          </cell>
        </row>
        <row r="79">
          <cell r="B79" t="str">
            <v xml:space="preserve">   Прочие основные производственные фонды</v>
          </cell>
          <cell r="C79" t="str">
            <v>%</v>
          </cell>
          <cell r="D79">
            <v>7.307603418803418</v>
          </cell>
          <cell r="E79">
            <v>10.991897676496873</v>
          </cell>
          <cell r="F79">
            <v>11.555525285352687</v>
          </cell>
          <cell r="G79">
            <v>12.247874978830003</v>
          </cell>
          <cell r="H79">
            <v>11.467727398812777</v>
          </cell>
          <cell r="I79">
            <v>2.6507120595722409</v>
          </cell>
          <cell r="J79">
            <v>2.4548823239149553</v>
          </cell>
          <cell r="K79">
            <v>2.607524903452505</v>
          </cell>
          <cell r="L79">
            <v>3.2920284009015539</v>
          </cell>
          <cell r="M79">
            <v>99.240208606949281</v>
          </cell>
          <cell r="N79">
            <v>93.630343374947216</v>
          </cell>
          <cell r="O79">
            <v>156.92870482413997</v>
          </cell>
          <cell r="P79">
            <v>104.32891331706384</v>
          </cell>
        </row>
        <row r="81">
          <cell r="A81" t="str">
            <v>6.</v>
          </cell>
          <cell r="B81" t="str">
            <v>СУММА АМОРТИЗАЦИОННЫХ ОТЧИСЛЕНИЙ</v>
          </cell>
          <cell r="C81" t="str">
            <v>тыс.руб</v>
          </cell>
          <cell r="D81">
            <v>99852.804267964006</v>
          </cell>
          <cell r="E81">
            <v>111476.81900480403</v>
          </cell>
          <cell r="F81">
            <v>659648.23856111709</v>
          </cell>
          <cell r="G81">
            <v>671987.48260154936</v>
          </cell>
          <cell r="H81">
            <v>740954.86769539688</v>
          </cell>
          <cell r="I81">
            <v>175995.07305480991</v>
          </cell>
          <cell r="J81">
            <v>182501.80810522501</v>
          </cell>
          <cell r="K81">
            <v>188172.37986131079</v>
          </cell>
          <cell r="L81">
            <v>194285.59765252136</v>
          </cell>
          <cell r="M81">
            <v>112.32575551351928</v>
          </cell>
          <cell r="N81">
            <v>110.26319490756664</v>
          </cell>
          <cell r="O81">
            <v>742.04712939956869</v>
          </cell>
          <cell r="P81">
            <v>664.67169974007413</v>
          </cell>
        </row>
        <row r="82">
          <cell r="B82" t="str">
            <v xml:space="preserve">   Здания</v>
          </cell>
          <cell r="C82" t="str">
            <v>тыс.руб</v>
          </cell>
          <cell r="D82">
            <v>9155.2885685320052</v>
          </cell>
          <cell r="E82">
            <v>10967.336403542005</v>
          </cell>
          <cell r="F82">
            <v>64922.845286000011</v>
          </cell>
          <cell r="G82">
            <v>66508.531909673766</v>
          </cell>
          <cell r="H82">
            <v>66931.560981527509</v>
          </cell>
          <cell r="I82">
            <v>16237.146273479</v>
          </cell>
          <cell r="J82">
            <v>16573.200286200001</v>
          </cell>
          <cell r="K82">
            <v>17014.539542910003</v>
          </cell>
          <cell r="L82">
            <v>17106.677440910003</v>
          </cell>
          <cell r="M82">
            <v>103.09400440889283</v>
          </cell>
          <cell r="N82">
            <v>100.636052337508</v>
          </cell>
          <cell r="O82">
            <v>731.06992183272689</v>
          </cell>
          <cell r="P82">
            <v>610.2809152449388</v>
          </cell>
        </row>
        <row r="83">
          <cell r="B83" t="str">
            <v xml:space="preserve">   Сооружения</v>
          </cell>
          <cell r="C83" t="str">
            <v>тыс.руб</v>
          </cell>
          <cell r="D83">
            <v>7042.5238961000005</v>
          </cell>
          <cell r="E83">
            <v>9150.0636116999976</v>
          </cell>
          <cell r="F83">
            <v>51879.015006666676</v>
          </cell>
          <cell r="G83">
            <v>54589.270709851953</v>
          </cell>
          <cell r="H83">
            <v>58310.77034588666</v>
          </cell>
          <cell r="I83">
            <v>14478.757644600002</v>
          </cell>
          <cell r="J83">
            <v>14483.667092019999</v>
          </cell>
          <cell r="K83">
            <v>14489.0148563</v>
          </cell>
          <cell r="L83">
            <v>14859.330752966667</v>
          </cell>
          <cell r="M83">
            <v>112.39760496299607</v>
          </cell>
          <cell r="N83">
            <v>106.81727304219703</v>
          </cell>
          <cell r="O83">
            <v>827.98115002744851</v>
          </cell>
          <cell r="P83">
            <v>637.27174826769385</v>
          </cell>
        </row>
        <row r="84">
          <cell r="B84" t="str">
            <v xml:space="preserve">   Передаточные устройства</v>
          </cell>
          <cell r="C84" t="str">
            <v>тыс.руб</v>
          </cell>
          <cell r="D84">
            <v>35051.458144561999</v>
          </cell>
          <cell r="E84">
            <v>35870.380971062004</v>
          </cell>
          <cell r="F84">
            <v>204155.38308490437</v>
          </cell>
          <cell r="G84">
            <v>211623.30097664444</v>
          </cell>
          <cell r="H84">
            <v>214417.83577141669</v>
          </cell>
          <cell r="I84">
            <v>49314.144924500004</v>
          </cell>
          <cell r="J84">
            <v>53520.528448766672</v>
          </cell>
          <cell r="K84">
            <v>55547.214796100016</v>
          </cell>
          <cell r="L84">
            <v>56035.937393750006</v>
          </cell>
          <cell r="M84">
            <v>105.02678525123406</v>
          </cell>
          <cell r="N84">
            <v>101.32052320414408</v>
          </cell>
          <cell r="O84">
            <v>611.72301274057611</v>
          </cell>
          <cell r="P84">
            <v>597.75734175891728</v>
          </cell>
        </row>
        <row r="85">
          <cell r="B85" t="str">
            <v xml:space="preserve">   Машины и оборудование</v>
          </cell>
          <cell r="C85" t="str">
            <v>тыс.руб</v>
          </cell>
          <cell r="D85">
            <v>45301.452501970009</v>
          </cell>
          <cell r="E85">
            <v>51838.793951500003</v>
          </cell>
          <cell r="F85">
            <v>321479.11215485504</v>
          </cell>
          <cell r="G85">
            <v>322801.07186770334</v>
          </cell>
          <cell r="H85">
            <v>367765.25599821168</v>
          </cell>
          <cell r="I85">
            <v>88388.590515600037</v>
          </cell>
          <cell r="J85">
            <v>89959.402887201271</v>
          </cell>
          <cell r="K85">
            <v>92659.817680799999</v>
          </cell>
          <cell r="L85">
            <v>96757.436116904195</v>
          </cell>
          <cell r="M85">
            <v>114.39786975057366</v>
          </cell>
          <cell r="N85">
            <v>113.92937881846206</v>
          </cell>
          <cell r="O85">
            <v>811.81780204998688</v>
          </cell>
          <cell r="P85">
            <v>709.44022413463199</v>
          </cell>
        </row>
        <row r="86">
          <cell r="B86" t="str">
            <v xml:space="preserve">   в т.ч. - силовые машины</v>
          </cell>
          <cell r="C86" t="str">
            <v>тыс.руб</v>
          </cell>
          <cell r="D86">
            <v>24413.490842773419</v>
          </cell>
          <cell r="E86">
            <v>31238.101575100001</v>
          </cell>
          <cell r="F86">
            <v>185819.33987682793</v>
          </cell>
          <cell r="G86">
            <v>203222.78107125015</v>
          </cell>
          <cell r="H86">
            <v>215020.21500371958</v>
          </cell>
          <cell r="I86">
            <v>53304.575727390729</v>
          </cell>
          <cell r="J86">
            <v>53447.287646931989</v>
          </cell>
          <cell r="K86">
            <v>53790.617800060703</v>
          </cell>
          <cell r="L86">
            <v>54477.723001706203</v>
          </cell>
          <cell r="M86">
            <v>115.71465873587094</v>
          </cell>
          <cell r="N86">
            <v>105.80517295860312</v>
          </cell>
          <cell r="O86">
            <v>880.74342333295283</v>
          </cell>
          <cell r="P86">
            <v>688.32676815134278</v>
          </cell>
        </row>
        <row r="87">
          <cell r="B87" t="str">
            <v xml:space="preserve">             - рабочие машины</v>
          </cell>
          <cell r="C87" t="str">
            <v>тыс.руб</v>
          </cell>
          <cell r="D87">
            <v>9728.5977915037984</v>
          </cell>
          <cell r="E87">
            <v>9842.0348400000003</v>
          </cell>
          <cell r="F87">
            <v>63623.484673317114</v>
          </cell>
          <cell r="G87">
            <v>57114.771242185459</v>
          </cell>
          <cell r="H87">
            <v>64645.364371189484</v>
          </cell>
          <cell r="I87">
            <v>15330.89736972983</v>
          </cell>
          <cell r="J87">
            <v>15748.834527103714</v>
          </cell>
          <cell r="K87">
            <v>16260.989731583713</v>
          </cell>
          <cell r="L87">
            <v>17304.648609992215</v>
          </cell>
          <cell r="M87">
            <v>101.60613600955581</v>
          </cell>
          <cell r="N87">
            <v>113.18501845533413</v>
          </cell>
          <cell r="O87">
            <v>664.48799463829948</v>
          </cell>
          <cell r="P87">
            <v>656.82925758866224</v>
          </cell>
        </row>
        <row r="88">
          <cell r="B88" t="str">
            <v xml:space="preserve">             - приборы и лаборат. оборудование</v>
          </cell>
          <cell r="C88" t="str">
            <v>тыс.руб</v>
          </cell>
          <cell r="D88">
            <v>1989.4651456202532</v>
          </cell>
          <cell r="E88">
            <v>2426.6487540000003</v>
          </cell>
          <cell r="F88">
            <v>22339.507560108523</v>
          </cell>
          <cell r="G88">
            <v>11734.047855564993</v>
          </cell>
          <cell r="H88">
            <v>15639.248580760001</v>
          </cell>
          <cell r="I88">
            <v>3683.7368188699993</v>
          </cell>
          <cell r="J88">
            <v>3811.7718779000006</v>
          </cell>
          <cell r="K88">
            <v>3978.9621696900008</v>
          </cell>
          <cell r="L88">
            <v>4164.7777142999994</v>
          </cell>
          <cell r="M88">
            <v>70.007132156694809</v>
          </cell>
          <cell r="N88">
            <v>133.2809340243395</v>
          </cell>
          <cell r="O88">
            <v>786.10317025102597</v>
          </cell>
          <cell r="P88">
            <v>644.47928671097645</v>
          </cell>
        </row>
        <row r="89">
          <cell r="B89" t="str">
            <v xml:space="preserve">             - вычислительная техника</v>
          </cell>
          <cell r="C89" t="str">
            <v>тыс.руб</v>
          </cell>
          <cell r="D89">
            <v>4993.2454042734171</v>
          </cell>
          <cell r="E89">
            <v>5270.2257349999991</v>
          </cell>
          <cell r="F89">
            <v>37572.771070481438</v>
          </cell>
          <cell r="G89">
            <v>35520.890693692767</v>
          </cell>
          <cell r="H89">
            <v>53683.797683184559</v>
          </cell>
          <cell r="I89">
            <v>11606.642688413202</v>
          </cell>
          <cell r="J89">
            <v>12381.664614259791</v>
          </cell>
          <cell r="K89">
            <v>13844.018047359794</v>
          </cell>
          <cell r="L89">
            <v>15851.468722451775</v>
          </cell>
          <cell r="M89">
            <v>142.87952725786715</v>
          </cell>
          <cell r="N89">
            <v>151.133028014742</v>
          </cell>
          <cell r="O89">
            <v>1075.1283651558531</v>
          </cell>
          <cell r="P89">
            <v>1018.6242560098719</v>
          </cell>
        </row>
        <row r="90">
          <cell r="B90" t="str">
            <v xml:space="preserve">             - прочие машины</v>
          </cell>
          <cell r="C90" t="str">
            <v>тыс.руб</v>
          </cell>
          <cell r="D90">
            <v>4176.956214329115</v>
          </cell>
          <cell r="E90">
            <v>3061.2474600000005</v>
          </cell>
          <cell r="F90">
            <v>12124.584750319998</v>
          </cell>
          <cell r="G90">
            <v>15209.045501404002</v>
          </cell>
          <cell r="H90">
            <v>18776.858404081831</v>
          </cell>
          <cell r="I90">
            <v>4462.1406242062485</v>
          </cell>
          <cell r="J90">
            <v>4569.8489691257928</v>
          </cell>
          <cell r="K90">
            <v>4785.2372851257924</v>
          </cell>
          <cell r="L90">
            <v>4958.817605623999</v>
          </cell>
          <cell r="M90">
            <v>154.86599162570297</v>
          </cell>
          <cell r="N90">
            <v>123.45849318649529</v>
          </cell>
          <cell r="O90">
            <v>449.53448014770947</v>
          </cell>
          <cell r="P90">
            <v>613.37277202940766</v>
          </cell>
        </row>
        <row r="91">
          <cell r="B91" t="str">
            <v xml:space="preserve">   Транспортные средства</v>
          </cell>
          <cell r="C91" t="str">
            <v>тыс.руб</v>
          </cell>
          <cell r="D91">
            <v>1238.2989468000001</v>
          </cell>
          <cell r="E91">
            <v>1392.0070909999997</v>
          </cell>
          <cell r="F91">
            <v>8631.6163685613665</v>
          </cell>
          <cell r="G91">
            <v>8618.9092401874768</v>
          </cell>
          <cell r="H91">
            <v>21378.500292545406</v>
          </cell>
          <cell r="I91">
            <v>4932.3247921572711</v>
          </cell>
          <cell r="J91">
            <v>5219.4864866876342</v>
          </cell>
          <cell r="K91">
            <v>5392.7587182410862</v>
          </cell>
          <cell r="L91">
            <v>5833.9320693144227</v>
          </cell>
          <cell r="M91">
            <v>247.67667351866524</v>
          </cell>
          <cell r="N91">
            <v>248.04183101109422</v>
          </cell>
          <cell r="O91">
            <v>1726.4409654705364</v>
          </cell>
          <cell r="P91">
            <v>1535.8039790722164</v>
          </cell>
        </row>
        <row r="92">
          <cell r="B92" t="str">
            <v xml:space="preserve">   Инструмент</v>
          </cell>
          <cell r="C92" t="str">
            <v>тыс.руб</v>
          </cell>
          <cell r="D92">
            <v>54.715000000000003</v>
          </cell>
          <cell r="E92">
            <v>41.159915999999996</v>
          </cell>
          <cell r="F92">
            <v>197.80198399999998</v>
          </cell>
          <cell r="G92">
            <v>189.11712000000003</v>
          </cell>
          <cell r="H92">
            <v>189.86280200000002</v>
          </cell>
          <cell r="I92">
            <v>46.829262999999997</v>
          </cell>
          <cell r="J92">
            <v>43.746013000000005</v>
          </cell>
          <cell r="K92">
            <v>47.843762999999996</v>
          </cell>
          <cell r="L92">
            <v>51.443763000000011</v>
          </cell>
          <cell r="M92">
            <v>95.986298094967552</v>
          </cell>
          <cell r="N92">
            <v>100.39429640214487</v>
          </cell>
          <cell r="O92">
            <v>347.00320204697067</v>
          </cell>
          <cell r="P92">
            <v>461.28082963045898</v>
          </cell>
        </row>
        <row r="93">
          <cell r="B93" t="str">
            <v xml:space="preserve">   Производственный инвентарь</v>
          </cell>
          <cell r="C93" t="str">
            <v>тыс.руб</v>
          </cell>
          <cell r="D93">
            <v>1838.0692899999997</v>
          </cell>
          <cell r="E93">
            <v>1725.0797200000002</v>
          </cell>
          <cell r="F93">
            <v>7838.0694355300002</v>
          </cell>
          <cell r="G93">
            <v>7009.78155688889</v>
          </cell>
          <cell r="H93">
            <v>10755.278637142179</v>
          </cell>
          <cell r="I93">
            <v>2411.5840081402685</v>
          </cell>
          <cell r="J93">
            <v>2511.0693580160937</v>
          </cell>
          <cell r="K93">
            <v>2758.9908372930472</v>
          </cell>
          <cell r="L93">
            <v>3073.6400823427698</v>
          </cell>
          <cell r="M93">
            <v>137.21846591953442</v>
          </cell>
          <cell r="N93">
            <v>153.43243651540595</v>
          </cell>
          <cell r="O93">
            <v>585.13999965377684</v>
          </cell>
          <cell r="P93">
            <v>623.46560060089166</v>
          </cell>
        </row>
        <row r="94">
          <cell r="B94" t="str">
            <v xml:space="preserve">   Прочие основные производственные фонды</v>
          </cell>
          <cell r="C94" t="str">
            <v>тыс.руб</v>
          </cell>
          <cell r="D94">
            <v>170.99791999999997</v>
          </cell>
          <cell r="E94">
            <v>491.99734000000007</v>
          </cell>
          <cell r="F94">
            <v>544.39524059957182</v>
          </cell>
          <cell r="G94">
            <v>647.49922059957169</v>
          </cell>
          <cell r="H94">
            <v>1205.8028666666664</v>
          </cell>
          <cell r="I94">
            <v>185.69563333333332</v>
          </cell>
          <cell r="J94">
            <v>190.70753333333332</v>
          </cell>
          <cell r="K94">
            <v>262.19966666666664</v>
          </cell>
          <cell r="L94">
            <v>567.20003333333318</v>
          </cell>
          <cell r="M94">
            <v>221.49401330890606</v>
          </cell>
          <cell r="N94">
            <v>186.2246051122836</v>
          </cell>
          <cell r="O94">
            <v>705.15645258531003</v>
          </cell>
          <cell r="P94">
            <v>245.0832085121977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5Теплосеть (2)"/>
      <sheetName val="Книга10"/>
    </sheetNames>
    <definedNames>
      <definedName name="АААААААА" refersTo="#ССЫЛКА!"/>
      <definedName name="ап" refersTo="#ССЫЛКА!"/>
      <definedName name="ук" refersTo="#ССЫЛКА!"/>
      <definedName name="щ" refersTo="#ССЫЛКА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97"/>
  <sheetViews>
    <sheetView tabSelected="1" topLeftCell="A70" zoomScale="80" zoomScaleNormal="80" workbookViewId="0">
      <selection activeCell="D82" sqref="D82:F82"/>
    </sheetView>
  </sheetViews>
  <sheetFormatPr defaultRowHeight="15.75"/>
  <cols>
    <col min="1" max="1" width="8" style="1" customWidth="1"/>
    <col min="2" max="2" width="47.28515625" style="1" customWidth="1"/>
    <col min="3" max="3" width="19.42578125" style="1" customWidth="1"/>
    <col min="4" max="4" width="19.140625" style="1" customWidth="1"/>
    <col min="5" max="5" width="16.7109375" style="1" customWidth="1"/>
    <col min="6" max="6" width="19.140625" style="1" customWidth="1"/>
    <col min="7" max="7" width="23.85546875" style="1" customWidth="1"/>
    <col min="8" max="217" width="9.140625" style="1"/>
    <col min="218" max="218" width="5.85546875" style="1" customWidth="1"/>
    <col min="219" max="219" width="38" style="1" customWidth="1"/>
    <col min="220" max="220" width="14.140625" style="1" customWidth="1"/>
    <col min="221" max="221" width="14.7109375" style="1" customWidth="1"/>
    <col min="222" max="222" width="15" style="1" customWidth="1"/>
    <col min="223" max="223" width="13.28515625" style="1" customWidth="1"/>
    <col min="224" max="224" width="14.7109375" style="1" customWidth="1"/>
    <col min="225" max="225" width="11.140625" style="1" customWidth="1"/>
    <col min="226" max="226" width="27.28515625" style="1" customWidth="1"/>
    <col min="227" max="473" width="9.140625" style="1"/>
    <col min="474" max="474" width="5.85546875" style="1" customWidth="1"/>
    <col min="475" max="475" width="38" style="1" customWidth="1"/>
    <col min="476" max="476" width="14.140625" style="1" customWidth="1"/>
    <col min="477" max="477" width="14.7109375" style="1" customWidth="1"/>
    <col min="478" max="478" width="15" style="1" customWidth="1"/>
    <col min="479" max="479" width="13.28515625" style="1" customWidth="1"/>
    <col min="480" max="480" width="14.7109375" style="1" customWidth="1"/>
    <col min="481" max="481" width="11.140625" style="1" customWidth="1"/>
    <col min="482" max="482" width="27.28515625" style="1" customWidth="1"/>
    <col min="483" max="729" width="9.140625" style="1"/>
    <col min="730" max="730" width="5.85546875" style="1" customWidth="1"/>
    <col min="731" max="731" width="38" style="1" customWidth="1"/>
    <col min="732" max="732" width="14.140625" style="1" customWidth="1"/>
    <col min="733" max="733" width="14.7109375" style="1" customWidth="1"/>
    <col min="734" max="734" width="15" style="1" customWidth="1"/>
    <col min="735" max="735" width="13.28515625" style="1" customWidth="1"/>
    <col min="736" max="736" width="14.7109375" style="1" customWidth="1"/>
    <col min="737" max="737" width="11.140625" style="1" customWidth="1"/>
    <col min="738" max="738" width="27.28515625" style="1" customWidth="1"/>
    <col min="739" max="985" width="9.140625" style="1"/>
    <col min="986" max="986" width="5.85546875" style="1" customWidth="1"/>
    <col min="987" max="987" width="38" style="1" customWidth="1"/>
    <col min="988" max="988" width="14.140625" style="1" customWidth="1"/>
    <col min="989" max="989" width="14.7109375" style="1" customWidth="1"/>
    <col min="990" max="990" width="15" style="1" customWidth="1"/>
    <col min="991" max="991" width="13.28515625" style="1" customWidth="1"/>
    <col min="992" max="992" width="14.7109375" style="1" customWidth="1"/>
    <col min="993" max="993" width="11.140625" style="1" customWidth="1"/>
    <col min="994" max="994" width="27.28515625" style="1" customWidth="1"/>
    <col min="995" max="1241" width="9.140625" style="1"/>
    <col min="1242" max="1242" width="5.85546875" style="1" customWidth="1"/>
    <col min="1243" max="1243" width="38" style="1" customWidth="1"/>
    <col min="1244" max="1244" width="14.140625" style="1" customWidth="1"/>
    <col min="1245" max="1245" width="14.7109375" style="1" customWidth="1"/>
    <col min="1246" max="1246" width="15" style="1" customWidth="1"/>
    <col min="1247" max="1247" width="13.28515625" style="1" customWidth="1"/>
    <col min="1248" max="1248" width="14.7109375" style="1" customWidth="1"/>
    <col min="1249" max="1249" width="11.140625" style="1" customWidth="1"/>
    <col min="1250" max="1250" width="27.28515625" style="1" customWidth="1"/>
    <col min="1251" max="1497" width="9.140625" style="1"/>
    <col min="1498" max="1498" width="5.85546875" style="1" customWidth="1"/>
    <col min="1499" max="1499" width="38" style="1" customWidth="1"/>
    <col min="1500" max="1500" width="14.140625" style="1" customWidth="1"/>
    <col min="1501" max="1501" width="14.7109375" style="1" customWidth="1"/>
    <col min="1502" max="1502" width="15" style="1" customWidth="1"/>
    <col min="1503" max="1503" width="13.28515625" style="1" customWidth="1"/>
    <col min="1504" max="1504" width="14.7109375" style="1" customWidth="1"/>
    <col min="1505" max="1505" width="11.140625" style="1" customWidth="1"/>
    <col min="1506" max="1506" width="27.28515625" style="1" customWidth="1"/>
    <col min="1507" max="1753" width="9.140625" style="1"/>
    <col min="1754" max="1754" width="5.85546875" style="1" customWidth="1"/>
    <col min="1755" max="1755" width="38" style="1" customWidth="1"/>
    <col min="1756" max="1756" width="14.140625" style="1" customWidth="1"/>
    <col min="1757" max="1757" width="14.7109375" style="1" customWidth="1"/>
    <col min="1758" max="1758" width="15" style="1" customWidth="1"/>
    <col min="1759" max="1759" width="13.28515625" style="1" customWidth="1"/>
    <col min="1760" max="1760" width="14.7109375" style="1" customWidth="1"/>
    <col min="1761" max="1761" width="11.140625" style="1" customWidth="1"/>
    <col min="1762" max="1762" width="27.28515625" style="1" customWidth="1"/>
    <col min="1763" max="2009" width="9.140625" style="1"/>
    <col min="2010" max="2010" width="5.85546875" style="1" customWidth="1"/>
    <col min="2011" max="2011" width="38" style="1" customWidth="1"/>
    <col min="2012" max="2012" width="14.140625" style="1" customWidth="1"/>
    <col min="2013" max="2013" width="14.7109375" style="1" customWidth="1"/>
    <col min="2014" max="2014" width="15" style="1" customWidth="1"/>
    <col min="2015" max="2015" width="13.28515625" style="1" customWidth="1"/>
    <col min="2016" max="2016" width="14.7109375" style="1" customWidth="1"/>
    <col min="2017" max="2017" width="11.140625" style="1" customWidth="1"/>
    <col min="2018" max="2018" width="27.28515625" style="1" customWidth="1"/>
    <col min="2019" max="2265" width="9.140625" style="1"/>
    <col min="2266" max="2266" width="5.85546875" style="1" customWidth="1"/>
    <col min="2267" max="2267" width="38" style="1" customWidth="1"/>
    <col min="2268" max="2268" width="14.140625" style="1" customWidth="1"/>
    <col min="2269" max="2269" width="14.7109375" style="1" customWidth="1"/>
    <col min="2270" max="2270" width="15" style="1" customWidth="1"/>
    <col min="2271" max="2271" width="13.28515625" style="1" customWidth="1"/>
    <col min="2272" max="2272" width="14.7109375" style="1" customWidth="1"/>
    <col min="2273" max="2273" width="11.140625" style="1" customWidth="1"/>
    <col min="2274" max="2274" width="27.28515625" style="1" customWidth="1"/>
    <col min="2275" max="2521" width="9.140625" style="1"/>
    <col min="2522" max="2522" width="5.85546875" style="1" customWidth="1"/>
    <col min="2523" max="2523" width="38" style="1" customWidth="1"/>
    <col min="2524" max="2524" width="14.140625" style="1" customWidth="1"/>
    <col min="2525" max="2525" width="14.7109375" style="1" customWidth="1"/>
    <col min="2526" max="2526" width="15" style="1" customWidth="1"/>
    <col min="2527" max="2527" width="13.28515625" style="1" customWidth="1"/>
    <col min="2528" max="2528" width="14.7109375" style="1" customWidth="1"/>
    <col min="2529" max="2529" width="11.140625" style="1" customWidth="1"/>
    <col min="2530" max="2530" width="27.28515625" style="1" customWidth="1"/>
    <col min="2531" max="2777" width="9.140625" style="1"/>
    <col min="2778" max="2778" width="5.85546875" style="1" customWidth="1"/>
    <col min="2779" max="2779" width="38" style="1" customWidth="1"/>
    <col min="2780" max="2780" width="14.140625" style="1" customWidth="1"/>
    <col min="2781" max="2781" width="14.7109375" style="1" customWidth="1"/>
    <col min="2782" max="2782" width="15" style="1" customWidth="1"/>
    <col min="2783" max="2783" width="13.28515625" style="1" customWidth="1"/>
    <col min="2784" max="2784" width="14.7109375" style="1" customWidth="1"/>
    <col min="2785" max="2785" width="11.140625" style="1" customWidth="1"/>
    <col min="2786" max="2786" width="27.28515625" style="1" customWidth="1"/>
    <col min="2787" max="3033" width="9.140625" style="1"/>
    <col min="3034" max="3034" width="5.85546875" style="1" customWidth="1"/>
    <col min="3035" max="3035" width="38" style="1" customWidth="1"/>
    <col min="3036" max="3036" width="14.140625" style="1" customWidth="1"/>
    <col min="3037" max="3037" width="14.7109375" style="1" customWidth="1"/>
    <col min="3038" max="3038" width="15" style="1" customWidth="1"/>
    <col min="3039" max="3039" width="13.28515625" style="1" customWidth="1"/>
    <col min="3040" max="3040" width="14.7109375" style="1" customWidth="1"/>
    <col min="3041" max="3041" width="11.140625" style="1" customWidth="1"/>
    <col min="3042" max="3042" width="27.28515625" style="1" customWidth="1"/>
    <col min="3043" max="3289" width="9.140625" style="1"/>
    <col min="3290" max="3290" width="5.85546875" style="1" customWidth="1"/>
    <col min="3291" max="3291" width="38" style="1" customWidth="1"/>
    <col min="3292" max="3292" width="14.140625" style="1" customWidth="1"/>
    <col min="3293" max="3293" width="14.7109375" style="1" customWidth="1"/>
    <col min="3294" max="3294" width="15" style="1" customWidth="1"/>
    <col min="3295" max="3295" width="13.28515625" style="1" customWidth="1"/>
    <col min="3296" max="3296" width="14.7109375" style="1" customWidth="1"/>
    <col min="3297" max="3297" width="11.140625" style="1" customWidth="1"/>
    <col min="3298" max="3298" width="27.28515625" style="1" customWidth="1"/>
    <col min="3299" max="3545" width="9.140625" style="1"/>
    <col min="3546" max="3546" width="5.85546875" style="1" customWidth="1"/>
    <col min="3547" max="3547" width="38" style="1" customWidth="1"/>
    <col min="3548" max="3548" width="14.140625" style="1" customWidth="1"/>
    <col min="3549" max="3549" width="14.7109375" style="1" customWidth="1"/>
    <col min="3550" max="3550" width="15" style="1" customWidth="1"/>
    <col min="3551" max="3551" width="13.28515625" style="1" customWidth="1"/>
    <col min="3552" max="3552" width="14.7109375" style="1" customWidth="1"/>
    <col min="3553" max="3553" width="11.140625" style="1" customWidth="1"/>
    <col min="3554" max="3554" width="27.28515625" style="1" customWidth="1"/>
    <col min="3555" max="3801" width="9.140625" style="1"/>
    <col min="3802" max="3802" width="5.85546875" style="1" customWidth="1"/>
    <col min="3803" max="3803" width="38" style="1" customWidth="1"/>
    <col min="3804" max="3804" width="14.140625" style="1" customWidth="1"/>
    <col min="3805" max="3805" width="14.7109375" style="1" customWidth="1"/>
    <col min="3806" max="3806" width="15" style="1" customWidth="1"/>
    <col min="3807" max="3807" width="13.28515625" style="1" customWidth="1"/>
    <col min="3808" max="3808" width="14.7109375" style="1" customWidth="1"/>
    <col min="3809" max="3809" width="11.140625" style="1" customWidth="1"/>
    <col min="3810" max="3810" width="27.28515625" style="1" customWidth="1"/>
    <col min="3811" max="4057" width="9.140625" style="1"/>
    <col min="4058" max="4058" width="5.85546875" style="1" customWidth="1"/>
    <col min="4059" max="4059" width="38" style="1" customWidth="1"/>
    <col min="4060" max="4060" width="14.140625" style="1" customWidth="1"/>
    <col min="4061" max="4061" width="14.7109375" style="1" customWidth="1"/>
    <col min="4062" max="4062" width="15" style="1" customWidth="1"/>
    <col min="4063" max="4063" width="13.28515625" style="1" customWidth="1"/>
    <col min="4064" max="4064" width="14.7109375" style="1" customWidth="1"/>
    <col min="4065" max="4065" width="11.140625" style="1" customWidth="1"/>
    <col min="4066" max="4066" width="27.28515625" style="1" customWidth="1"/>
    <col min="4067" max="4313" width="9.140625" style="1"/>
    <col min="4314" max="4314" width="5.85546875" style="1" customWidth="1"/>
    <col min="4315" max="4315" width="38" style="1" customWidth="1"/>
    <col min="4316" max="4316" width="14.140625" style="1" customWidth="1"/>
    <col min="4317" max="4317" width="14.7109375" style="1" customWidth="1"/>
    <col min="4318" max="4318" width="15" style="1" customWidth="1"/>
    <col min="4319" max="4319" width="13.28515625" style="1" customWidth="1"/>
    <col min="4320" max="4320" width="14.7109375" style="1" customWidth="1"/>
    <col min="4321" max="4321" width="11.140625" style="1" customWidth="1"/>
    <col min="4322" max="4322" width="27.28515625" style="1" customWidth="1"/>
    <col min="4323" max="4569" width="9.140625" style="1"/>
    <col min="4570" max="4570" width="5.85546875" style="1" customWidth="1"/>
    <col min="4571" max="4571" width="38" style="1" customWidth="1"/>
    <col min="4572" max="4572" width="14.140625" style="1" customWidth="1"/>
    <col min="4573" max="4573" width="14.7109375" style="1" customWidth="1"/>
    <col min="4574" max="4574" width="15" style="1" customWidth="1"/>
    <col min="4575" max="4575" width="13.28515625" style="1" customWidth="1"/>
    <col min="4576" max="4576" width="14.7109375" style="1" customWidth="1"/>
    <col min="4577" max="4577" width="11.140625" style="1" customWidth="1"/>
    <col min="4578" max="4578" width="27.28515625" style="1" customWidth="1"/>
    <col min="4579" max="4825" width="9.140625" style="1"/>
    <col min="4826" max="4826" width="5.85546875" style="1" customWidth="1"/>
    <col min="4827" max="4827" width="38" style="1" customWidth="1"/>
    <col min="4828" max="4828" width="14.140625" style="1" customWidth="1"/>
    <col min="4829" max="4829" width="14.7109375" style="1" customWidth="1"/>
    <col min="4830" max="4830" width="15" style="1" customWidth="1"/>
    <col min="4831" max="4831" width="13.28515625" style="1" customWidth="1"/>
    <col min="4832" max="4832" width="14.7109375" style="1" customWidth="1"/>
    <col min="4833" max="4833" width="11.140625" style="1" customWidth="1"/>
    <col min="4834" max="4834" width="27.28515625" style="1" customWidth="1"/>
    <col min="4835" max="5081" width="9.140625" style="1"/>
    <col min="5082" max="5082" width="5.85546875" style="1" customWidth="1"/>
    <col min="5083" max="5083" width="38" style="1" customWidth="1"/>
    <col min="5084" max="5084" width="14.140625" style="1" customWidth="1"/>
    <col min="5085" max="5085" width="14.7109375" style="1" customWidth="1"/>
    <col min="5086" max="5086" width="15" style="1" customWidth="1"/>
    <col min="5087" max="5087" width="13.28515625" style="1" customWidth="1"/>
    <col min="5088" max="5088" width="14.7109375" style="1" customWidth="1"/>
    <col min="5089" max="5089" width="11.140625" style="1" customWidth="1"/>
    <col min="5090" max="5090" width="27.28515625" style="1" customWidth="1"/>
    <col min="5091" max="5337" width="9.140625" style="1"/>
    <col min="5338" max="5338" width="5.85546875" style="1" customWidth="1"/>
    <col min="5339" max="5339" width="38" style="1" customWidth="1"/>
    <col min="5340" max="5340" width="14.140625" style="1" customWidth="1"/>
    <col min="5341" max="5341" width="14.7109375" style="1" customWidth="1"/>
    <col min="5342" max="5342" width="15" style="1" customWidth="1"/>
    <col min="5343" max="5343" width="13.28515625" style="1" customWidth="1"/>
    <col min="5344" max="5344" width="14.7109375" style="1" customWidth="1"/>
    <col min="5345" max="5345" width="11.140625" style="1" customWidth="1"/>
    <col min="5346" max="5346" width="27.28515625" style="1" customWidth="1"/>
    <col min="5347" max="5593" width="9.140625" style="1"/>
    <col min="5594" max="5594" width="5.85546875" style="1" customWidth="1"/>
    <col min="5595" max="5595" width="38" style="1" customWidth="1"/>
    <col min="5596" max="5596" width="14.140625" style="1" customWidth="1"/>
    <col min="5597" max="5597" width="14.7109375" style="1" customWidth="1"/>
    <col min="5598" max="5598" width="15" style="1" customWidth="1"/>
    <col min="5599" max="5599" width="13.28515625" style="1" customWidth="1"/>
    <col min="5600" max="5600" width="14.7109375" style="1" customWidth="1"/>
    <col min="5601" max="5601" width="11.140625" style="1" customWidth="1"/>
    <col min="5602" max="5602" width="27.28515625" style="1" customWidth="1"/>
    <col min="5603" max="5849" width="9.140625" style="1"/>
    <col min="5850" max="5850" width="5.85546875" style="1" customWidth="1"/>
    <col min="5851" max="5851" width="38" style="1" customWidth="1"/>
    <col min="5852" max="5852" width="14.140625" style="1" customWidth="1"/>
    <col min="5853" max="5853" width="14.7109375" style="1" customWidth="1"/>
    <col min="5854" max="5854" width="15" style="1" customWidth="1"/>
    <col min="5855" max="5855" width="13.28515625" style="1" customWidth="1"/>
    <col min="5856" max="5856" width="14.7109375" style="1" customWidth="1"/>
    <col min="5857" max="5857" width="11.140625" style="1" customWidth="1"/>
    <col min="5858" max="5858" width="27.28515625" style="1" customWidth="1"/>
    <col min="5859" max="6105" width="9.140625" style="1"/>
    <col min="6106" max="6106" width="5.85546875" style="1" customWidth="1"/>
    <col min="6107" max="6107" width="38" style="1" customWidth="1"/>
    <col min="6108" max="6108" width="14.140625" style="1" customWidth="1"/>
    <col min="6109" max="6109" width="14.7109375" style="1" customWidth="1"/>
    <col min="6110" max="6110" width="15" style="1" customWidth="1"/>
    <col min="6111" max="6111" width="13.28515625" style="1" customWidth="1"/>
    <col min="6112" max="6112" width="14.7109375" style="1" customWidth="1"/>
    <col min="6113" max="6113" width="11.140625" style="1" customWidth="1"/>
    <col min="6114" max="6114" width="27.28515625" style="1" customWidth="1"/>
    <col min="6115" max="6361" width="9.140625" style="1"/>
    <col min="6362" max="6362" width="5.85546875" style="1" customWidth="1"/>
    <col min="6363" max="6363" width="38" style="1" customWidth="1"/>
    <col min="6364" max="6364" width="14.140625" style="1" customWidth="1"/>
    <col min="6365" max="6365" width="14.7109375" style="1" customWidth="1"/>
    <col min="6366" max="6366" width="15" style="1" customWidth="1"/>
    <col min="6367" max="6367" width="13.28515625" style="1" customWidth="1"/>
    <col min="6368" max="6368" width="14.7109375" style="1" customWidth="1"/>
    <col min="6369" max="6369" width="11.140625" style="1" customWidth="1"/>
    <col min="6370" max="6370" width="27.28515625" style="1" customWidth="1"/>
    <col min="6371" max="6617" width="9.140625" style="1"/>
    <col min="6618" max="6618" width="5.85546875" style="1" customWidth="1"/>
    <col min="6619" max="6619" width="38" style="1" customWidth="1"/>
    <col min="6620" max="6620" width="14.140625" style="1" customWidth="1"/>
    <col min="6621" max="6621" width="14.7109375" style="1" customWidth="1"/>
    <col min="6622" max="6622" width="15" style="1" customWidth="1"/>
    <col min="6623" max="6623" width="13.28515625" style="1" customWidth="1"/>
    <col min="6624" max="6624" width="14.7109375" style="1" customWidth="1"/>
    <col min="6625" max="6625" width="11.140625" style="1" customWidth="1"/>
    <col min="6626" max="6626" width="27.28515625" style="1" customWidth="1"/>
    <col min="6627" max="6873" width="9.140625" style="1"/>
    <col min="6874" max="6874" width="5.85546875" style="1" customWidth="1"/>
    <col min="6875" max="6875" width="38" style="1" customWidth="1"/>
    <col min="6876" max="6876" width="14.140625" style="1" customWidth="1"/>
    <col min="6877" max="6877" width="14.7109375" style="1" customWidth="1"/>
    <col min="6878" max="6878" width="15" style="1" customWidth="1"/>
    <col min="6879" max="6879" width="13.28515625" style="1" customWidth="1"/>
    <col min="6880" max="6880" width="14.7109375" style="1" customWidth="1"/>
    <col min="6881" max="6881" width="11.140625" style="1" customWidth="1"/>
    <col min="6882" max="6882" width="27.28515625" style="1" customWidth="1"/>
    <col min="6883" max="7129" width="9.140625" style="1"/>
    <col min="7130" max="7130" width="5.85546875" style="1" customWidth="1"/>
    <col min="7131" max="7131" width="38" style="1" customWidth="1"/>
    <col min="7132" max="7132" width="14.140625" style="1" customWidth="1"/>
    <col min="7133" max="7133" width="14.7109375" style="1" customWidth="1"/>
    <col min="7134" max="7134" width="15" style="1" customWidth="1"/>
    <col min="7135" max="7135" width="13.28515625" style="1" customWidth="1"/>
    <col min="7136" max="7136" width="14.7109375" style="1" customWidth="1"/>
    <col min="7137" max="7137" width="11.140625" style="1" customWidth="1"/>
    <col min="7138" max="7138" width="27.28515625" style="1" customWidth="1"/>
    <col min="7139" max="7385" width="9.140625" style="1"/>
    <col min="7386" max="7386" width="5.85546875" style="1" customWidth="1"/>
    <col min="7387" max="7387" width="38" style="1" customWidth="1"/>
    <col min="7388" max="7388" width="14.140625" style="1" customWidth="1"/>
    <col min="7389" max="7389" width="14.7109375" style="1" customWidth="1"/>
    <col min="7390" max="7390" width="15" style="1" customWidth="1"/>
    <col min="7391" max="7391" width="13.28515625" style="1" customWidth="1"/>
    <col min="7392" max="7392" width="14.7109375" style="1" customWidth="1"/>
    <col min="7393" max="7393" width="11.140625" style="1" customWidth="1"/>
    <col min="7394" max="7394" width="27.28515625" style="1" customWidth="1"/>
    <col min="7395" max="7641" width="9.140625" style="1"/>
    <col min="7642" max="7642" width="5.85546875" style="1" customWidth="1"/>
    <col min="7643" max="7643" width="38" style="1" customWidth="1"/>
    <col min="7644" max="7644" width="14.140625" style="1" customWidth="1"/>
    <col min="7645" max="7645" width="14.7109375" style="1" customWidth="1"/>
    <col min="7646" max="7646" width="15" style="1" customWidth="1"/>
    <col min="7647" max="7647" width="13.28515625" style="1" customWidth="1"/>
    <col min="7648" max="7648" width="14.7109375" style="1" customWidth="1"/>
    <col min="7649" max="7649" width="11.140625" style="1" customWidth="1"/>
    <col min="7650" max="7650" width="27.28515625" style="1" customWidth="1"/>
    <col min="7651" max="7897" width="9.140625" style="1"/>
    <col min="7898" max="7898" width="5.85546875" style="1" customWidth="1"/>
    <col min="7899" max="7899" width="38" style="1" customWidth="1"/>
    <col min="7900" max="7900" width="14.140625" style="1" customWidth="1"/>
    <col min="7901" max="7901" width="14.7109375" style="1" customWidth="1"/>
    <col min="7902" max="7902" width="15" style="1" customWidth="1"/>
    <col min="7903" max="7903" width="13.28515625" style="1" customWidth="1"/>
    <col min="7904" max="7904" width="14.7109375" style="1" customWidth="1"/>
    <col min="7905" max="7905" width="11.140625" style="1" customWidth="1"/>
    <col min="7906" max="7906" width="27.28515625" style="1" customWidth="1"/>
    <col min="7907" max="8153" width="9.140625" style="1"/>
    <col min="8154" max="8154" width="5.85546875" style="1" customWidth="1"/>
    <col min="8155" max="8155" width="38" style="1" customWidth="1"/>
    <col min="8156" max="8156" width="14.140625" style="1" customWidth="1"/>
    <col min="8157" max="8157" width="14.7109375" style="1" customWidth="1"/>
    <col min="8158" max="8158" width="15" style="1" customWidth="1"/>
    <col min="8159" max="8159" width="13.28515625" style="1" customWidth="1"/>
    <col min="8160" max="8160" width="14.7109375" style="1" customWidth="1"/>
    <col min="8161" max="8161" width="11.140625" style="1" customWidth="1"/>
    <col min="8162" max="8162" width="27.28515625" style="1" customWidth="1"/>
    <col min="8163" max="8409" width="9.140625" style="1"/>
    <col min="8410" max="8410" width="5.85546875" style="1" customWidth="1"/>
    <col min="8411" max="8411" width="38" style="1" customWidth="1"/>
    <col min="8412" max="8412" width="14.140625" style="1" customWidth="1"/>
    <col min="8413" max="8413" width="14.7109375" style="1" customWidth="1"/>
    <col min="8414" max="8414" width="15" style="1" customWidth="1"/>
    <col min="8415" max="8415" width="13.28515625" style="1" customWidth="1"/>
    <col min="8416" max="8416" width="14.7109375" style="1" customWidth="1"/>
    <col min="8417" max="8417" width="11.140625" style="1" customWidth="1"/>
    <col min="8418" max="8418" width="27.28515625" style="1" customWidth="1"/>
    <col min="8419" max="8665" width="9.140625" style="1"/>
    <col min="8666" max="8666" width="5.85546875" style="1" customWidth="1"/>
    <col min="8667" max="8667" width="38" style="1" customWidth="1"/>
    <col min="8668" max="8668" width="14.140625" style="1" customWidth="1"/>
    <col min="8669" max="8669" width="14.7109375" style="1" customWidth="1"/>
    <col min="8670" max="8670" width="15" style="1" customWidth="1"/>
    <col min="8671" max="8671" width="13.28515625" style="1" customWidth="1"/>
    <col min="8672" max="8672" width="14.7109375" style="1" customWidth="1"/>
    <col min="8673" max="8673" width="11.140625" style="1" customWidth="1"/>
    <col min="8674" max="8674" width="27.28515625" style="1" customWidth="1"/>
    <col min="8675" max="8921" width="9.140625" style="1"/>
    <col min="8922" max="8922" width="5.85546875" style="1" customWidth="1"/>
    <col min="8923" max="8923" width="38" style="1" customWidth="1"/>
    <col min="8924" max="8924" width="14.140625" style="1" customWidth="1"/>
    <col min="8925" max="8925" width="14.7109375" style="1" customWidth="1"/>
    <col min="8926" max="8926" width="15" style="1" customWidth="1"/>
    <col min="8927" max="8927" width="13.28515625" style="1" customWidth="1"/>
    <col min="8928" max="8928" width="14.7109375" style="1" customWidth="1"/>
    <col min="8929" max="8929" width="11.140625" style="1" customWidth="1"/>
    <col min="8930" max="8930" width="27.28515625" style="1" customWidth="1"/>
    <col min="8931" max="9177" width="9.140625" style="1"/>
    <col min="9178" max="9178" width="5.85546875" style="1" customWidth="1"/>
    <col min="9179" max="9179" width="38" style="1" customWidth="1"/>
    <col min="9180" max="9180" width="14.140625" style="1" customWidth="1"/>
    <col min="9181" max="9181" width="14.7109375" style="1" customWidth="1"/>
    <col min="9182" max="9182" width="15" style="1" customWidth="1"/>
    <col min="9183" max="9183" width="13.28515625" style="1" customWidth="1"/>
    <col min="9184" max="9184" width="14.7109375" style="1" customWidth="1"/>
    <col min="9185" max="9185" width="11.140625" style="1" customWidth="1"/>
    <col min="9186" max="9186" width="27.28515625" style="1" customWidth="1"/>
    <col min="9187" max="9433" width="9.140625" style="1"/>
    <col min="9434" max="9434" width="5.85546875" style="1" customWidth="1"/>
    <col min="9435" max="9435" width="38" style="1" customWidth="1"/>
    <col min="9436" max="9436" width="14.140625" style="1" customWidth="1"/>
    <col min="9437" max="9437" width="14.7109375" style="1" customWidth="1"/>
    <col min="9438" max="9438" width="15" style="1" customWidth="1"/>
    <col min="9439" max="9439" width="13.28515625" style="1" customWidth="1"/>
    <col min="9440" max="9440" width="14.7109375" style="1" customWidth="1"/>
    <col min="9441" max="9441" width="11.140625" style="1" customWidth="1"/>
    <col min="9442" max="9442" width="27.28515625" style="1" customWidth="1"/>
    <col min="9443" max="9689" width="9.140625" style="1"/>
    <col min="9690" max="9690" width="5.85546875" style="1" customWidth="1"/>
    <col min="9691" max="9691" width="38" style="1" customWidth="1"/>
    <col min="9692" max="9692" width="14.140625" style="1" customWidth="1"/>
    <col min="9693" max="9693" width="14.7109375" style="1" customWidth="1"/>
    <col min="9694" max="9694" width="15" style="1" customWidth="1"/>
    <col min="9695" max="9695" width="13.28515625" style="1" customWidth="1"/>
    <col min="9696" max="9696" width="14.7109375" style="1" customWidth="1"/>
    <col min="9697" max="9697" width="11.140625" style="1" customWidth="1"/>
    <col min="9698" max="9698" width="27.28515625" style="1" customWidth="1"/>
    <col min="9699" max="9945" width="9.140625" style="1"/>
    <col min="9946" max="9946" width="5.85546875" style="1" customWidth="1"/>
    <col min="9947" max="9947" width="38" style="1" customWidth="1"/>
    <col min="9948" max="9948" width="14.140625" style="1" customWidth="1"/>
    <col min="9949" max="9949" width="14.7109375" style="1" customWidth="1"/>
    <col min="9950" max="9950" width="15" style="1" customWidth="1"/>
    <col min="9951" max="9951" width="13.28515625" style="1" customWidth="1"/>
    <col min="9952" max="9952" width="14.7109375" style="1" customWidth="1"/>
    <col min="9953" max="9953" width="11.140625" style="1" customWidth="1"/>
    <col min="9954" max="9954" width="27.28515625" style="1" customWidth="1"/>
    <col min="9955" max="10201" width="9.140625" style="1"/>
    <col min="10202" max="10202" width="5.85546875" style="1" customWidth="1"/>
    <col min="10203" max="10203" width="38" style="1" customWidth="1"/>
    <col min="10204" max="10204" width="14.140625" style="1" customWidth="1"/>
    <col min="10205" max="10205" width="14.7109375" style="1" customWidth="1"/>
    <col min="10206" max="10206" width="15" style="1" customWidth="1"/>
    <col min="10207" max="10207" width="13.28515625" style="1" customWidth="1"/>
    <col min="10208" max="10208" width="14.7109375" style="1" customWidth="1"/>
    <col min="10209" max="10209" width="11.140625" style="1" customWidth="1"/>
    <col min="10210" max="10210" width="27.28515625" style="1" customWidth="1"/>
    <col min="10211" max="10457" width="9.140625" style="1"/>
    <col min="10458" max="10458" width="5.85546875" style="1" customWidth="1"/>
    <col min="10459" max="10459" width="38" style="1" customWidth="1"/>
    <col min="10460" max="10460" width="14.140625" style="1" customWidth="1"/>
    <col min="10461" max="10461" width="14.7109375" style="1" customWidth="1"/>
    <col min="10462" max="10462" width="15" style="1" customWidth="1"/>
    <col min="10463" max="10463" width="13.28515625" style="1" customWidth="1"/>
    <col min="10464" max="10464" width="14.7109375" style="1" customWidth="1"/>
    <col min="10465" max="10465" width="11.140625" style="1" customWidth="1"/>
    <col min="10466" max="10466" width="27.28515625" style="1" customWidth="1"/>
    <col min="10467" max="10713" width="9.140625" style="1"/>
    <col min="10714" max="10714" width="5.85546875" style="1" customWidth="1"/>
    <col min="10715" max="10715" width="38" style="1" customWidth="1"/>
    <col min="10716" max="10716" width="14.140625" style="1" customWidth="1"/>
    <col min="10717" max="10717" width="14.7109375" style="1" customWidth="1"/>
    <col min="10718" max="10718" width="15" style="1" customWidth="1"/>
    <col min="10719" max="10719" width="13.28515625" style="1" customWidth="1"/>
    <col min="10720" max="10720" width="14.7109375" style="1" customWidth="1"/>
    <col min="10721" max="10721" width="11.140625" style="1" customWidth="1"/>
    <col min="10722" max="10722" width="27.28515625" style="1" customWidth="1"/>
    <col min="10723" max="10969" width="9.140625" style="1"/>
    <col min="10970" max="10970" width="5.85546875" style="1" customWidth="1"/>
    <col min="10971" max="10971" width="38" style="1" customWidth="1"/>
    <col min="10972" max="10972" width="14.140625" style="1" customWidth="1"/>
    <col min="10973" max="10973" width="14.7109375" style="1" customWidth="1"/>
    <col min="10974" max="10974" width="15" style="1" customWidth="1"/>
    <col min="10975" max="10975" width="13.28515625" style="1" customWidth="1"/>
    <col min="10976" max="10976" width="14.7109375" style="1" customWidth="1"/>
    <col min="10977" max="10977" width="11.140625" style="1" customWidth="1"/>
    <col min="10978" max="10978" width="27.28515625" style="1" customWidth="1"/>
    <col min="10979" max="11225" width="9.140625" style="1"/>
    <col min="11226" max="11226" width="5.85546875" style="1" customWidth="1"/>
    <col min="11227" max="11227" width="38" style="1" customWidth="1"/>
    <col min="11228" max="11228" width="14.140625" style="1" customWidth="1"/>
    <col min="11229" max="11229" width="14.7109375" style="1" customWidth="1"/>
    <col min="11230" max="11230" width="15" style="1" customWidth="1"/>
    <col min="11231" max="11231" width="13.28515625" style="1" customWidth="1"/>
    <col min="11232" max="11232" width="14.7109375" style="1" customWidth="1"/>
    <col min="11233" max="11233" width="11.140625" style="1" customWidth="1"/>
    <col min="11234" max="11234" width="27.28515625" style="1" customWidth="1"/>
    <col min="11235" max="11481" width="9.140625" style="1"/>
    <col min="11482" max="11482" width="5.85546875" style="1" customWidth="1"/>
    <col min="11483" max="11483" width="38" style="1" customWidth="1"/>
    <col min="11484" max="11484" width="14.140625" style="1" customWidth="1"/>
    <col min="11485" max="11485" width="14.7109375" style="1" customWidth="1"/>
    <col min="11486" max="11486" width="15" style="1" customWidth="1"/>
    <col min="11487" max="11487" width="13.28515625" style="1" customWidth="1"/>
    <col min="11488" max="11488" width="14.7109375" style="1" customWidth="1"/>
    <col min="11489" max="11489" width="11.140625" style="1" customWidth="1"/>
    <col min="11490" max="11490" width="27.28515625" style="1" customWidth="1"/>
    <col min="11491" max="11737" width="9.140625" style="1"/>
    <col min="11738" max="11738" width="5.85546875" style="1" customWidth="1"/>
    <col min="11739" max="11739" width="38" style="1" customWidth="1"/>
    <col min="11740" max="11740" width="14.140625" style="1" customWidth="1"/>
    <col min="11741" max="11741" width="14.7109375" style="1" customWidth="1"/>
    <col min="11742" max="11742" width="15" style="1" customWidth="1"/>
    <col min="11743" max="11743" width="13.28515625" style="1" customWidth="1"/>
    <col min="11744" max="11744" width="14.7109375" style="1" customWidth="1"/>
    <col min="11745" max="11745" width="11.140625" style="1" customWidth="1"/>
    <col min="11746" max="11746" width="27.28515625" style="1" customWidth="1"/>
    <col min="11747" max="11993" width="9.140625" style="1"/>
    <col min="11994" max="11994" width="5.85546875" style="1" customWidth="1"/>
    <col min="11995" max="11995" width="38" style="1" customWidth="1"/>
    <col min="11996" max="11996" width="14.140625" style="1" customWidth="1"/>
    <col min="11997" max="11997" width="14.7109375" style="1" customWidth="1"/>
    <col min="11998" max="11998" width="15" style="1" customWidth="1"/>
    <col min="11999" max="11999" width="13.28515625" style="1" customWidth="1"/>
    <col min="12000" max="12000" width="14.7109375" style="1" customWidth="1"/>
    <col min="12001" max="12001" width="11.140625" style="1" customWidth="1"/>
    <col min="12002" max="12002" width="27.28515625" style="1" customWidth="1"/>
    <col min="12003" max="12249" width="9.140625" style="1"/>
    <col min="12250" max="12250" width="5.85546875" style="1" customWidth="1"/>
    <col min="12251" max="12251" width="38" style="1" customWidth="1"/>
    <col min="12252" max="12252" width="14.140625" style="1" customWidth="1"/>
    <col min="12253" max="12253" width="14.7109375" style="1" customWidth="1"/>
    <col min="12254" max="12254" width="15" style="1" customWidth="1"/>
    <col min="12255" max="12255" width="13.28515625" style="1" customWidth="1"/>
    <col min="12256" max="12256" width="14.7109375" style="1" customWidth="1"/>
    <col min="12257" max="12257" width="11.140625" style="1" customWidth="1"/>
    <col min="12258" max="12258" width="27.28515625" style="1" customWidth="1"/>
    <col min="12259" max="12505" width="9.140625" style="1"/>
    <col min="12506" max="12506" width="5.85546875" style="1" customWidth="1"/>
    <col min="12507" max="12507" width="38" style="1" customWidth="1"/>
    <col min="12508" max="12508" width="14.140625" style="1" customWidth="1"/>
    <col min="12509" max="12509" width="14.7109375" style="1" customWidth="1"/>
    <col min="12510" max="12510" width="15" style="1" customWidth="1"/>
    <col min="12511" max="12511" width="13.28515625" style="1" customWidth="1"/>
    <col min="12512" max="12512" width="14.7109375" style="1" customWidth="1"/>
    <col min="12513" max="12513" width="11.140625" style="1" customWidth="1"/>
    <col min="12514" max="12514" width="27.28515625" style="1" customWidth="1"/>
    <col min="12515" max="12761" width="9.140625" style="1"/>
    <col min="12762" max="12762" width="5.85546875" style="1" customWidth="1"/>
    <col min="12763" max="12763" width="38" style="1" customWidth="1"/>
    <col min="12764" max="12764" width="14.140625" style="1" customWidth="1"/>
    <col min="12765" max="12765" width="14.7109375" style="1" customWidth="1"/>
    <col min="12766" max="12766" width="15" style="1" customWidth="1"/>
    <col min="12767" max="12767" width="13.28515625" style="1" customWidth="1"/>
    <col min="12768" max="12768" width="14.7109375" style="1" customWidth="1"/>
    <col min="12769" max="12769" width="11.140625" style="1" customWidth="1"/>
    <col min="12770" max="12770" width="27.28515625" style="1" customWidth="1"/>
    <col min="12771" max="13017" width="9.140625" style="1"/>
    <col min="13018" max="13018" width="5.85546875" style="1" customWidth="1"/>
    <col min="13019" max="13019" width="38" style="1" customWidth="1"/>
    <col min="13020" max="13020" width="14.140625" style="1" customWidth="1"/>
    <col min="13021" max="13021" width="14.7109375" style="1" customWidth="1"/>
    <col min="13022" max="13022" width="15" style="1" customWidth="1"/>
    <col min="13023" max="13023" width="13.28515625" style="1" customWidth="1"/>
    <col min="13024" max="13024" width="14.7109375" style="1" customWidth="1"/>
    <col min="13025" max="13025" width="11.140625" style="1" customWidth="1"/>
    <col min="13026" max="13026" width="27.28515625" style="1" customWidth="1"/>
    <col min="13027" max="13273" width="9.140625" style="1"/>
    <col min="13274" max="13274" width="5.85546875" style="1" customWidth="1"/>
    <col min="13275" max="13275" width="38" style="1" customWidth="1"/>
    <col min="13276" max="13276" width="14.140625" style="1" customWidth="1"/>
    <col min="13277" max="13277" width="14.7109375" style="1" customWidth="1"/>
    <col min="13278" max="13278" width="15" style="1" customWidth="1"/>
    <col min="13279" max="13279" width="13.28515625" style="1" customWidth="1"/>
    <col min="13280" max="13280" width="14.7109375" style="1" customWidth="1"/>
    <col min="13281" max="13281" width="11.140625" style="1" customWidth="1"/>
    <col min="13282" max="13282" width="27.28515625" style="1" customWidth="1"/>
    <col min="13283" max="13529" width="9.140625" style="1"/>
    <col min="13530" max="13530" width="5.85546875" style="1" customWidth="1"/>
    <col min="13531" max="13531" width="38" style="1" customWidth="1"/>
    <col min="13532" max="13532" width="14.140625" style="1" customWidth="1"/>
    <col min="13533" max="13533" width="14.7109375" style="1" customWidth="1"/>
    <col min="13534" max="13534" width="15" style="1" customWidth="1"/>
    <col min="13535" max="13535" width="13.28515625" style="1" customWidth="1"/>
    <col min="13536" max="13536" width="14.7109375" style="1" customWidth="1"/>
    <col min="13537" max="13537" width="11.140625" style="1" customWidth="1"/>
    <col min="13538" max="13538" width="27.28515625" style="1" customWidth="1"/>
    <col min="13539" max="13785" width="9.140625" style="1"/>
    <col min="13786" max="13786" width="5.85546875" style="1" customWidth="1"/>
    <col min="13787" max="13787" width="38" style="1" customWidth="1"/>
    <col min="13788" max="13788" width="14.140625" style="1" customWidth="1"/>
    <col min="13789" max="13789" width="14.7109375" style="1" customWidth="1"/>
    <col min="13790" max="13790" width="15" style="1" customWidth="1"/>
    <col min="13791" max="13791" width="13.28515625" style="1" customWidth="1"/>
    <col min="13792" max="13792" width="14.7109375" style="1" customWidth="1"/>
    <col min="13793" max="13793" width="11.140625" style="1" customWidth="1"/>
    <col min="13794" max="13794" width="27.28515625" style="1" customWidth="1"/>
    <col min="13795" max="14041" width="9.140625" style="1"/>
    <col min="14042" max="14042" width="5.85546875" style="1" customWidth="1"/>
    <col min="14043" max="14043" width="38" style="1" customWidth="1"/>
    <col min="14044" max="14044" width="14.140625" style="1" customWidth="1"/>
    <col min="14045" max="14045" width="14.7109375" style="1" customWidth="1"/>
    <col min="14046" max="14046" width="15" style="1" customWidth="1"/>
    <col min="14047" max="14047" width="13.28515625" style="1" customWidth="1"/>
    <col min="14048" max="14048" width="14.7109375" style="1" customWidth="1"/>
    <col min="14049" max="14049" width="11.140625" style="1" customWidth="1"/>
    <col min="14050" max="14050" width="27.28515625" style="1" customWidth="1"/>
    <col min="14051" max="14297" width="9.140625" style="1"/>
    <col min="14298" max="14298" width="5.85546875" style="1" customWidth="1"/>
    <col min="14299" max="14299" width="38" style="1" customWidth="1"/>
    <col min="14300" max="14300" width="14.140625" style="1" customWidth="1"/>
    <col min="14301" max="14301" width="14.7109375" style="1" customWidth="1"/>
    <col min="14302" max="14302" width="15" style="1" customWidth="1"/>
    <col min="14303" max="14303" width="13.28515625" style="1" customWidth="1"/>
    <col min="14304" max="14304" width="14.7109375" style="1" customWidth="1"/>
    <col min="14305" max="14305" width="11.140625" style="1" customWidth="1"/>
    <col min="14306" max="14306" width="27.28515625" style="1" customWidth="1"/>
    <col min="14307" max="14553" width="9.140625" style="1"/>
    <col min="14554" max="14554" width="5.85546875" style="1" customWidth="1"/>
    <col min="14555" max="14555" width="38" style="1" customWidth="1"/>
    <col min="14556" max="14556" width="14.140625" style="1" customWidth="1"/>
    <col min="14557" max="14557" width="14.7109375" style="1" customWidth="1"/>
    <col min="14558" max="14558" width="15" style="1" customWidth="1"/>
    <col min="14559" max="14559" width="13.28515625" style="1" customWidth="1"/>
    <col min="14560" max="14560" width="14.7109375" style="1" customWidth="1"/>
    <col min="14561" max="14561" width="11.140625" style="1" customWidth="1"/>
    <col min="14562" max="14562" width="27.28515625" style="1" customWidth="1"/>
    <col min="14563" max="14809" width="9.140625" style="1"/>
    <col min="14810" max="14810" width="5.85546875" style="1" customWidth="1"/>
    <col min="14811" max="14811" width="38" style="1" customWidth="1"/>
    <col min="14812" max="14812" width="14.140625" style="1" customWidth="1"/>
    <col min="14813" max="14813" width="14.7109375" style="1" customWidth="1"/>
    <col min="14814" max="14814" width="15" style="1" customWidth="1"/>
    <col min="14815" max="14815" width="13.28515625" style="1" customWidth="1"/>
    <col min="14816" max="14816" width="14.7109375" style="1" customWidth="1"/>
    <col min="14817" max="14817" width="11.140625" style="1" customWidth="1"/>
    <col min="14818" max="14818" width="27.28515625" style="1" customWidth="1"/>
    <col min="14819" max="15065" width="9.140625" style="1"/>
    <col min="15066" max="15066" width="5.85546875" style="1" customWidth="1"/>
    <col min="15067" max="15067" width="38" style="1" customWidth="1"/>
    <col min="15068" max="15068" width="14.140625" style="1" customWidth="1"/>
    <col min="15069" max="15069" width="14.7109375" style="1" customWidth="1"/>
    <col min="15070" max="15070" width="15" style="1" customWidth="1"/>
    <col min="15071" max="15071" width="13.28515625" style="1" customWidth="1"/>
    <col min="15072" max="15072" width="14.7109375" style="1" customWidth="1"/>
    <col min="15073" max="15073" width="11.140625" style="1" customWidth="1"/>
    <col min="15074" max="15074" width="27.28515625" style="1" customWidth="1"/>
    <col min="15075" max="15321" width="9.140625" style="1"/>
    <col min="15322" max="15322" width="5.85546875" style="1" customWidth="1"/>
    <col min="15323" max="15323" width="38" style="1" customWidth="1"/>
    <col min="15324" max="15324" width="14.140625" style="1" customWidth="1"/>
    <col min="15325" max="15325" width="14.7109375" style="1" customWidth="1"/>
    <col min="15326" max="15326" width="15" style="1" customWidth="1"/>
    <col min="15327" max="15327" width="13.28515625" style="1" customWidth="1"/>
    <col min="15328" max="15328" width="14.7109375" style="1" customWidth="1"/>
    <col min="15329" max="15329" width="11.140625" style="1" customWidth="1"/>
    <col min="15330" max="15330" width="27.28515625" style="1" customWidth="1"/>
    <col min="15331" max="15577" width="9.140625" style="1"/>
    <col min="15578" max="15578" width="5.85546875" style="1" customWidth="1"/>
    <col min="15579" max="15579" width="38" style="1" customWidth="1"/>
    <col min="15580" max="15580" width="14.140625" style="1" customWidth="1"/>
    <col min="15581" max="15581" width="14.7109375" style="1" customWidth="1"/>
    <col min="15582" max="15582" width="15" style="1" customWidth="1"/>
    <col min="15583" max="15583" width="13.28515625" style="1" customWidth="1"/>
    <col min="15584" max="15584" width="14.7109375" style="1" customWidth="1"/>
    <col min="15585" max="15585" width="11.140625" style="1" customWidth="1"/>
    <col min="15586" max="15586" width="27.28515625" style="1" customWidth="1"/>
    <col min="15587" max="15833" width="9.140625" style="1"/>
    <col min="15834" max="15834" width="5.85546875" style="1" customWidth="1"/>
    <col min="15835" max="15835" width="38" style="1" customWidth="1"/>
    <col min="15836" max="15836" width="14.140625" style="1" customWidth="1"/>
    <col min="15837" max="15837" width="14.7109375" style="1" customWidth="1"/>
    <col min="15838" max="15838" width="15" style="1" customWidth="1"/>
    <col min="15839" max="15839" width="13.28515625" style="1" customWidth="1"/>
    <col min="15840" max="15840" width="14.7109375" style="1" customWidth="1"/>
    <col min="15841" max="15841" width="11.140625" style="1" customWidth="1"/>
    <col min="15842" max="15842" width="27.28515625" style="1" customWidth="1"/>
    <col min="15843" max="16089" width="9.140625" style="1"/>
    <col min="16090" max="16090" width="5.85546875" style="1" customWidth="1"/>
    <col min="16091" max="16091" width="38" style="1" customWidth="1"/>
    <col min="16092" max="16092" width="14.140625" style="1" customWidth="1"/>
    <col min="16093" max="16093" width="14.7109375" style="1" customWidth="1"/>
    <col min="16094" max="16094" width="15" style="1" customWidth="1"/>
    <col min="16095" max="16095" width="13.28515625" style="1" customWidth="1"/>
    <col min="16096" max="16096" width="14.7109375" style="1" customWidth="1"/>
    <col min="16097" max="16097" width="11.140625" style="1" customWidth="1"/>
    <col min="16098" max="16098" width="27.28515625" style="1" customWidth="1"/>
    <col min="16099" max="16384" width="9.140625" style="1"/>
  </cols>
  <sheetData>
    <row r="1" spans="1:7">
      <c r="G1" s="24" t="s">
        <v>0</v>
      </c>
    </row>
    <row r="3" spans="1:7">
      <c r="A3" s="64" t="s">
        <v>1</v>
      </c>
      <c r="B3" s="64"/>
      <c r="C3" s="64"/>
      <c r="D3" s="64"/>
      <c r="E3" s="64"/>
      <c r="F3" s="64"/>
      <c r="G3" s="64"/>
    </row>
    <row r="4" spans="1:7">
      <c r="A4" s="64" t="s">
        <v>2</v>
      </c>
      <c r="B4" s="64"/>
      <c r="C4" s="64"/>
      <c r="D4" s="64"/>
      <c r="E4" s="64"/>
      <c r="F4" s="64"/>
      <c r="G4" s="64"/>
    </row>
    <row r="5" spans="1:7">
      <c r="A5" s="64" t="s">
        <v>3</v>
      </c>
      <c r="B5" s="64"/>
      <c r="C5" s="64"/>
      <c r="D5" s="64"/>
      <c r="E5" s="64"/>
      <c r="F5" s="64"/>
      <c r="G5" s="64"/>
    </row>
    <row r="6" spans="1:7">
      <c r="A6" s="65" t="s">
        <v>4</v>
      </c>
      <c r="B6" s="65"/>
      <c r="C6" s="65"/>
      <c r="D6" s="65"/>
      <c r="E6" s="65"/>
      <c r="F6" s="65"/>
      <c r="G6" s="65"/>
    </row>
    <row r="7" spans="1:7" ht="19.5" customHeight="1">
      <c r="A7" s="64" t="s">
        <v>5</v>
      </c>
      <c r="B7" s="64"/>
      <c r="C7" s="64"/>
      <c r="D7" s="64"/>
      <c r="E7" s="64"/>
      <c r="F7" s="64"/>
      <c r="G7" s="64"/>
    </row>
    <row r="8" spans="1:7" ht="19.5" customHeight="1">
      <c r="B8" s="25"/>
      <c r="C8" s="25"/>
      <c r="D8" s="25"/>
      <c r="E8" s="25"/>
      <c r="F8" s="25"/>
      <c r="G8" s="25" t="s">
        <v>6</v>
      </c>
    </row>
    <row r="9" spans="1:7" ht="36.75" customHeight="1">
      <c r="A9" s="66" t="s">
        <v>7</v>
      </c>
      <c r="B9" s="67" t="s">
        <v>8</v>
      </c>
      <c r="C9" s="62" t="s">
        <v>9</v>
      </c>
      <c r="D9" s="62" t="s">
        <v>10</v>
      </c>
      <c r="E9" s="62"/>
      <c r="F9" s="62" t="s">
        <v>11</v>
      </c>
      <c r="G9" s="62" t="s">
        <v>12</v>
      </c>
    </row>
    <row r="10" spans="1:7" ht="47.25" customHeight="1">
      <c r="A10" s="66"/>
      <c r="B10" s="67"/>
      <c r="C10" s="62"/>
      <c r="D10" s="2" t="s">
        <v>13</v>
      </c>
      <c r="E10" s="2" t="s">
        <v>14</v>
      </c>
      <c r="F10" s="62"/>
      <c r="G10" s="62"/>
    </row>
    <row r="11" spans="1:7" s="27" customFormat="1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</row>
    <row r="12" spans="1:7" s="27" customFormat="1" ht="25.5">
      <c r="A12" s="26"/>
      <c r="B12" s="28" t="s">
        <v>15</v>
      </c>
      <c r="C12" s="29"/>
      <c r="D12" s="26"/>
      <c r="E12" s="26"/>
      <c r="F12" s="26"/>
      <c r="G12" s="26"/>
    </row>
    <row r="13" spans="1:7" s="27" customFormat="1" ht="25.5">
      <c r="A13" s="26"/>
      <c r="B13" s="28" t="s">
        <v>16</v>
      </c>
      <c r="C13" s="29"/>
      <c r="D13" s="26"/>
      <c r="E13" s="26"/>
      <c r="F13" s="26"/>
      <c r="G13" s="26"/>
    </row>
    <row r="14" spans="1:7" s="34" customFormat="1" ht="17.25" customHeight="1">
      <c r="A14" s="30">
        <v>1</v>
      </c>
      <c r="B14" s="31" t="s">
        <v>17</v>
      </c>
      <c r="C14" s="32"/>
      <c r="D14" s="31"/>
      <c r="E14" s="31"/>
      <c r="F14" s="31"/>
      <c r="G14" s="33"/>
    </row>
    <row r="15" spans="1:7">
      <c r="A15" s="30">
        <v>2</v>
      </c>
      <c r="B15" s="31" t="s">
        <v>18</v>
      </c>
      <c r="C15" s="35"/>
      <c r="D15" s="3">
        <v>104.35</v>
      </c>
      <c r="E15" s="4"/>
      <c r="F15" s="3">
        <v>135.80000000000001</v>
      </c>
      <c r="G15" s="36"/>
    </row>
    <row r="16" spans="1:7">
      <c r="A16" s="30">
        <v>3</v>
      </c>
      <c r="B16" s="31" t="s">
        <v>19</v>
      </c>
      <c r="C16" s="35"/>
      <c r="D16" s="5">
        <v>260.64999999999998</v>
      </c>
      <c r="E16" s="4"/>
      <c r="F16" s="4">
        <v>226.25264639999997</v>
      </c>
      <c r="G16" s="37"/>
    </row>
    <row r="17" spans="1:7">
      <c r="A17" s="38"/>
      <c r="B17" s="33" t="s">
        <v>20</v>
      </c>
      <c r="C17" s="43"/>
      <c r="D17" s="6">
        <v>1</v>
      </c>
      <c r="E17" s="6"/>
      <c r="F17" s="6">
        <v>1</v>
      </c>
      <c r="G17" s="2"/>
    </row>
    <row r="18" spans="1:7">
      <c r="A18" s="38"/>
      <c r="B18" s="33" t="s">
        <v>21</v>
      </c>
      <c r="C18" s="43"/>
      <c r="D18" s="7">
        <v>4741.3999999999996</v>
      </c>
      <c r="E18" s="6"/>
      <c r="F18" s="7">
        <v>7877</v>
      </c>
      <c r="G18" s="2"/>
    </row>
    <row r="19" spans="1:7">
      <c r="A19" s="38"/>
      <c r="B19" s="33" t="s">
        <v>22</v>
      </c>
      <c r="C19" s="43"/>
      <c r="D19" s="6">
        <v>4</v>
      </c>
      <c r="E19" s="6"/>
      <c r="F19" s="6">
        <v>4</v>
      </c>
      <c r="G19" s="2"/>
    </row>
    <row r="20" spans="1:7" ht="40.5" customHeight="1">
      <c r="A20" s="38"/>
      <c r="B20" s="33" t="s">
        <v>23</v>
      </c>
      <c r="C20" s="61"/>
      <c r="D20" s="8">
        <v>18592.79</v>
      </c>
      <c r="E20" s="8"/>
      <c r="F20" s="8">
        <f>F16/12*1000</f>
        <v>18854.387199999997</v>
      </c>
      <c r="G20" s="39"/>
    </row>
    <row r="21" spans="1:7">
      <c r="A21" s="30">
        <v>4</v>
      </c>
      <c r="B21" s="31" t="s">
        <v>24</v>
      </c>
      <c r="C21" s="17"/>
      <c r="D21" s="4">
        <f>ROUND((D16*D22%),2)</f>
        <v>78.72</v>
      </c>
      <c r="E21" s="12"/>
      <c r="F21" s="4">
        <f>ROUND((F16*F22%),2)</f>
        <v>68.33</v>
      </c>
      <c r="G21" s="37"/>
    </row>
    <row r="22" spans="1:7">
      <c r="A22" s="38"/>
      <c r="B22" s="33" t="s">
        <v>25</v>
      </c>
      <c r="C22" s="53"/>
      <c r="D22" s="9">
        <v>30.2</v>
      </c>
      <c r="E22" s="10"/>
      <c r="F22" s="9">
        <v>30.2</v>
      </c>
      <c r="G22" s="2"/>
    </row>
    <row r="23" spans="1:7">
      <c r="A23" s="30">
        <v>5</v>
      </c>
      <c r="B23" s="31" t="s">
        <v>26</v>
      </c>
      <c r="C23" s="17"/>
      <c r="D23" s="11">
        <f t="shared" ref="D23:E23" si="0">D24+D25</f>
        <v>70.08</v>
      </c>
      <c r="E23" s="11">
        <f t="shared" si="0"/>
        <v>0</v>
      </c>
      <c r="F23" s="11">
        <f>F24+F25</f>
        <v>57.7</v>
      </c>
      <c r="G23" s="2"/>
    </row>
    <row r="24" spans="1:7">
      <c r="A24" s="38"/>
      <c r="B24" s="33" t="s">
        <v>27</v>
      </c>
      <c r="C24" s="40"/>
      <c r="D24" s="9">
        <v>70.08</v>
      </c>
      <c r="E24" s="10"/>
      <c r="F24" s="10">
        <v>57.7</v>
      </c>
      <c r="G24" s="2"/>
    </row>
    <row r="25" spans="1:7">
      <c r="A25" s="38"/>
      <c r="B25" s="33" t="s">
        <v>28</v>
      </c>
      <c r="C25" s="40"/>
      <c r="D25" s="9"/>
      <c r="E25" s="9"/>
      <c r="F25" s="9"/>
      <c r="G25" s="36"/>
    </row>
    <row r="26" spans="1:7">
      <c r="A26" s="30">
        <v>6</v>
      </c>
      <c r="B26" s="31" t="s">
        <v>29</v>
      </c>
      <c r="C26" s="41">
        <f>+C27+C28+C32+C33+C34+C35</f>
        <v>0</v>
      </c>
      <c r="D26" s="41">
        <f t="shared" ref="D26:F26" si="1">+D27+D28+D32+D33+D34+D35</f>
        <v>0</v>
      </c>
      <c r="E26" s="41">
        <f t="shared" si="1"/>
        <v>0</v>
      </c>
      <c r="F26" s="41">
        <f t="shared" si="1"/>
        <v>814.08900000000006</v>
      </c>
      <c r="G26" s="2"/>
    </row>
    <row r="27" spans="1:7">
      <c r="A27" s="38" t="s">
        <v>30</v>
      </c>
      <c r="B27" s="42" t="s">
        <v>31</v>
      </c>
      <c r="C27" s="40"/>
      <c r="D27" s="9"/>
      <c r="E27" s="10"/>
      <c r="F27" s="6">
        <v>466.70800000000003</v>
      </c>
      <c r="G27" s="2"/>
    </row>
    <row r="28" spans="1:7">
      <c r="A28" s="38" t="s">
        <v>32</v>
      </c>
      <c r="B28" s="42" t="s">
        <v>33</v>
      </c>
      <c r="C28" s="40"/>
      <c r="D28" s="9"/>
      <c r="E28" s="10"/>
      <c r="F28" s="6">
        <v>266.80568356374806</v>
      </c>
      <c r="G28" s="2"/>
    </row>
    <row r="29" spans="1:7">
      <c r="A29" s="38"/>
      <c r="B29" s="42" t="s">
        <v>34</v>
      </c>
      <c r="C29" s="43"/>
      <c r="D29" s="9"/>
      <c r="E29" s="10"/>
      <c r="F29" s="6">
        <v>1</v>
      </c>
      <c r="G29" s="2"/>
    </row>
    <row r="30" spans="1:7">
      <c r="A30" s="38"/>
      <c r="B30" s="42" t="s">
        <v>35</v>
      </c>
      <c r="C30" s="40"/>
      <c r="D30" s="6"/>
      <c r="E30" s="6"/>
      <c r="F30" s="6">
        <v>4</v>
      </c>
      <c r="G30" s="2"/>
    </row>
    <row r="31" spans="1:7" ht="39" customHeight="1">
      <c r="A31" s="38"/>
      <c r="B31" s="42" t="s">
        <v>36</v>
      </c>
      <c r="C31" s="40"/>
      <c r="D31" s="9"/>
      <c r="E31" s="10"/>
      <c r="F31" s="6">
        <f>F28/12*1000</f>
        <v>22233.806963645671</v>
      </c>
      <c r="G31" s="2"/>
    </row>
    <row r="32" spans="1:7">
      <c r="A32" s="38" t="s">
        <v>37</v>
      </c>
      <c r="B32" s="42" t="s">
        <v>38</v>
      </c>
      <c r="C32" s="40"/>
      <c r="D32" s="9"/>
      <c r="E32" s="10"/>
      <c r="F32" s="10">
        <f>F28*F22%</f>
        <v>80.57531643625191</v>
      </c>
      <c r="G32" s="2"/>
    </row>
    <row r="33" spans="1:7">
      <c r="A33" s="38" t="s">
        <v>39</v>
      </c>
      <c r="B33" s="42" t="s">
        <v>40</v>
      </c>
      <c r="C33" s="40"/>
      <c r="D33" s="9"/>
      <c r="E33" s="10"/>
      <c r="F33" s="10"/>
      <c r="G33" s="2"/>
    </row>
    <row r="34" spans="1:7">
      <c r="A34" s="38" t="s">
        <v>41</v>
      </c>
      <c r="B34" s="42" t="s">
        <v>42</v>
      </c>
      <c r="C34" s="40"/>
      <c r="D34" s="9"/>
      <c r="E34" s="10"/>
      <c r="F34" s="10"/>
      <c r="G34" s="2"/>
    </row>
    <row r="35" spans="1:7">
      <c r="A35" s="38" t="s">
        <v>43</v>
      </c>
      <c r="B35" s="42" t="s">
        <v>44</v>
      </c>
      <c r="C35" s="44"/>
      <c r="D35" s="9"/>
      <c r="E35" s="9"/>
      <c r="F35" s="10"/>
      <c r="G35" s="2"/>
    </row>
    <row r="36" spans="1:7" ht="28.5">
      <c r="A36" s="30">
        <v>7</v>
      </c>
      <c r="B36" s="31" t="s">
        <v>45</v>
      </c>
      <c r="C36" s="17"/>
      <c r="D36" s="12"/>
      <c r="E36" s="12"/>
      <c r="F36" s="3"/>
      <c r="G36" s="2"/>
    </row>
    <row r="37" spans="1:7">
      <c r="A37" s="30">
        <v>8</v>
      </c>
      <c r="B37" s="31" t="s">
        <v>46</v>
      </c>
      <c r="C37" s="45">
        <f>C38+C39</f>
        <v>0</v>
      </c>
      <c r="D37" s="12">
        <f>D38+D39</f>
        <v>41.082999999999998</v>
      </c>
      <c r="E37" s="11">
        <f>E38+E39</f>
        <v>0</v>
      </c>
      <c r="F37" s="11">
        <f>F38+F39</f>
        <v>17.8</v>
      </c>
      <c r="G37" s="2"/>
    </row>
    <row r="38" spans="1:7">
      <c r="A38" s="38" t="s">
        <v>47</v>
      </c>
      <c r="B38" s="33" t="s">
        <v>48</v>
      </c>
      <c r="C38" s="40"/>
      <c r="D38" s="9">
        <v>41.082999999999998</v>
      </c>
      <c r="E38" s="10"/>
      <c r="F38" s="10">
        <v>17.8</v>
      </c>
      <c r="G38" s="2"/>
    </row>
    <row r="39" spans="1:7">
      <c r="A39" s="38" t="s">
        <v>49</v>
      </c>
      <c r="B39" s="33" t="s">
        <v>50</v>
      </c>
      <c r="C39" s="40"/>
      <c r="D39" s="9"/>
      <c r="E39" s="10"/>
      <c r="F39" s="10"/>
      <c r="G39" s="2"/>
    </row>
    <row r="40" spans="1:7">
      <c r="A40" s="30">
        <v>9</v>
      </c>
      <c r="B40" s="31" t="s">
        <v>51</v>
      </c>
      <c r="C40" s="30"/>
      <c r="D40" s="31"/>
      <c r="E40" s="30"/>
      <c r="F40" s="31"/>
      <c r="G40" s="30"/>
    </row>
    <row r="41" spans="1:7">
      <c r="A41" s="38"/>
      <c r="B41" s="42" t="s">
        <v>52</v>
      </c>
      <c r="C41" s="40"/>
      <c r="D41" s="9"/>
      <c r="E41" s="10"/>
      <c r="F41" s="10"/>
      <c r="G41" s="2"/>
    </row>
    <row r="42" spans="1:7">
      <c r="A42" s="38"/>
      <c r="B42" s="42" t="s">
        <v>53</v>
      </c>
      <c r="C42" s="44"/>
      <c r="D42" s="13"/>
      <c r="E42" s="9"/>
      <c r="F42" s="10"/>
      <c r="G42" s="2"/>
    </row>
    <row r="43" spans="1:7">
      <c r="A43" s="38"/>
      <c r="B43" s="42" t="s">
        <v>54</v>
      </c>
      <c r="C43" s="44"/>
      <c r="D43" s="10"/>
      <c r="E43" s="9"/>
      <c r="F43" s="10"/>
      <c r="G43" s="46"/>
    </row>
    <row r="44" spans="1:7">
      <c r="A44" s="30">
        <v>10</v>
      </c>
      <c r="B44" s="31" t="s">
        <v>55</v>
      </c>
      <c r="C44" s="47">
        <f>C45+C56</f>
        <v>0</v>
      </c>
      <c r="D44" s="12">
        <f>D45+D56</f>
        <v>44.67</v>
      </c>
      <c r="E44" s="11">
        <f t="shared" ref="E44:F44" si="2">E45+E56</f>
        <v>0</v>
      </c>
      <c r="F44" s="11">
        <f t="shared" si="2"/>
        <v>16.8</v>
      </c>
      <c r="G44" s="2"/>
    </row>
    <row r="45" spans="1:7">
      <c r="A45" s="48" t="s">
        <v>56</v>
      </c>
      <c r="B45" s="49" t="s">
        <v>57</v>
      </c>
      <c r="C45" s="50">
        <f>+C46+C50+C51+C52+C53+C55</f>
        <v>0</v>
      </c>
      <c r="D45" s="50">
        <f t="shared" ref="D45:F45" si="3">+D46+D50+D51+D52+D53+D55</f>
        <v>44.67</v>
      </c>
      <c r="E45" s="50">
        <f t="shared" si="3"/>
        <v>0</v>
      </c>
      <c r="F45" s="50">
        <f t="shared" si="3"/>
        <v>16.8</v>
      </c>
      <c r="G45" s="2"/>
    </row>
    <row r="46" spans="1:7">
      <c r="A46" s="38" t="s">
        <v>58</v>
      </c>
      <c r="B46" s="33" t="s">
        <v>59</v>
      </c>
      <c r="C46" s="40"/>
      <c r="D46" s="10"/>
      <c r="E46" s="9"/>
      <c r="F46" s="10"/>
      <c r="G46" s="2"/>
    </row>
    <row r="47" spans="1:7">
      <c r="A47" s="38"/>
      <c r="B47" s="33" t="s">
        <v>60</v>
      </c>
      <c r="C47" s="40"/>
      <c r="D47" s="10"/>
      <c r="E47" s="9"/>
      <c r="F47" s="10"/>
      <c r="G47" s="2"/>
    </row>
    <row r="48" spans="1:7">
      <c r="A48" s="38"/>
      <c r="B48" s="33" t="s">
        <v>22</v>
      </c>
      <c r="C48" s="40"/>
      <c r="D48" s="10"/>
      <c r="E48" s="9"/>
      <c r="F48" s="10"/>
      <c r="G48" s="46"/>
    </row>
    <row r="49" spans="1:7" ht="30">
      <c r="A49" s="38"/>
      <c r="B49" s="33" t="s">
        <v>61</v>
      </c>
      <c r="C49" s="40"/>
      <c r="D49" s="10"/>
      <c r="E49" s="10"/>
      <c r="F49" s="6"/>
      <c r="G49" s="37"/>
    </row>
    <row r="50" spans="1:7">
      <c r="A50" s="38" t="s">
        <v>62</v>
      </c>
      <c r="B50" s="33" t="s">
        <v>24</v>
      </c>
      <c r="C50" s="40"/>
      <c r="D50" s="9"/>
      <c r="E50" s="9"/>
      <c r="F50" s="9"/>
      <c r="G50" s="2"/>
    </row>
    <row r="51" spans="1:7">
      <c r="A51" s="38" t="s">
        <v>63</v>
      </c>
      <c r="B51" s="33" t="s">
        <v>64</v>
      </c>
      <c r="C51" s="40"/>
      <c r="D51" s="9">
        <v>12.53</v>
      </c>
      <c r="E51" s="10"/>
      <c r="F51" s="10">
        <v>9.9</v>
      </c>
      <c r="G51" s="2"/>
    </row>
    <row r="52" spans="1:7">
      <c r="A52" s="51" t="s">
        <v>65</v>
      </c>
      <c r="B52" s="33" t="s">
        <v>66</v>
      </c>
      <c r="C52" s="40"/>
      <c r="D52" s="9"/>
      <c r="E52" s="10"/>
      <c r="F52" s="10">
        <v>0</v>
      </c>
      <c r="G52" s="2"/>
    </row>
    <row r="53" spans="1:7">
      <c r="A53" s="38" t="s">
        <v>67</v>
      </c>
      <c r="B53" s="33" t="s">
        <v>68</v>
      </c>
      <c r="C53" s="40"/>
      <c r="D53" s="9"/>
      <c r="E53" s="10"/>
      <c r="F53" s="10">
        <v>0</v>
      </c>
      <c r="G53" s="2"/>
    </row>
    <row r="54" spans="1:7">
      <c r="A54" s="38" t="s">
        <v>69</v>
      </c>
      <c r="B54" s="33" t="s">
        <v>70</v>
      </c>
      <c r="C54" s="40"/>
      <c r="D54" s="9"/>
      <c r="E54" s="10"/>
      <c r="F54" s="10">
        <v>0</v>
      </c>
      <c r="G54" s="2"/>
    </row>
    <row r="55" spans="1:7">
      <c r="A55" s="38" t="s">
        <v>67</v>
      </c>
      <c r="B55" s="33" t="s">
        <v>71</v>
      </c>
      <c r="C55" s="40"/>
      <c r="D55" s="9">
        <v>32.14</v>
      </c>
      <c r="E55" s="10"/>
      <c r="F55" s="10">
        <v>6.9</v>
      </c>
      <c r="G55" s="2"/>
    </row>
    <row r="56" spans="1:7">
      <c r="A56" s="48" t="s">
        <v>72</v>
      </c>
      <c r="B56" s="49" t="s">
        <v>73</v>
      </c>
      <c r="C56" s="52">
        <f>+C57+C60+C61+C63+C64+C65</f>
        <v>0</v>
      </c>
      <c r="D56" s="52">
        <f>+D57+D60+D61+D63+D64+D65</f>
        <v>0</v>
      </c>
      <c r="E56" s="52">
        <f>+E57+E60+E61+E63+E64+E65</f>
        <v>0</v>
      </c>
      <c r="F56" s="52">
        <f>+F57+F60+F61+F63+F64+F65</f>
        <v>0</v>
      </c>
      <c r="G56" s="2"/>
    </row>
    <row r="57" spans="1:7">
      <c r="A57" s="38" t="s">
        <v>74</v>
      </c>
      <c r="B57" s="33" t="s">
        <v>75</v>
      </c>
      <c r="C57" s="40"/>
      <c r="D57" s="9"/>
      <c r="E57" s="10"/>
      <c r="F57" s="10"/>
      <c r="G57" s="2"/>
    </row>
    <row r="58" spans="1:7" ht="30">
      <c r="A58" s="38"/>
      <c r="B58" s="33" t="s">
        <v>76</v>
      </c>
      <c r="C58" s="40"/>
      <c r="D58" s="9"/>
      <c r="E58" s="10"/>
      <c r="F58" s="10"/>
      <c r="G58" s="2"/>
    </row>
    <row r="59" spans="1:7">
      <c r="A59" s="38"/>
      <c r="B59" s="33" t="s">
        <v>77</v>
      </c>
      <c r="C59" s="40"/>
      <c r="D59" s="9"/>
      <c r="E59" s="10"/>
      <c r="F59" s="10"/>
      <c r="G59" s="2"/>
    </row>
    <row r="60" spans="1:7">
      <c r="A60" s="38" t="s">
        <v>78</v>
      </c>
      <c r="B60" s="33" t="s">
        <v>24</v>
      </c>
      <c r="C60" s="53"/>
      <c r="D60" s="10"/>
      <c r="E60" s="10"/>
      <c r="F60" s="10"/>
      <c r="G60" s="37"/>
    </row>
    <row r="61" spans="1:7" ht="30">
      <c r="A61" s="38" t="s">
        <v>79</v>
      </c>
      <c r="B61" s="33" t="s">
        <v>80</v>
      </c>
      <c r="C61" s="53"/>
      <c r="D61" s="13"/>
      <c r="E61" s="10"/>
      <c r="F61" s="14"/>
      <c r="G61" s="37"/>
    </row>
    <row r="62" spans="1:7" ht="45">
      <c r="A62" s="38"/>
      <c r="B62" s="33" t="s">
        <v>81</v>
      </c>
      <c r="C62" s="44"/>
      <c r="D62" s="9"/>
      <c r="E62" s="9"/>
      <c r="F62" s="9"/>
      <c r="G62" s="37"/>
    </row>
    <row r="63" spans="1:7" ht="30">
      <c r="A63" s="38" t="s">
        <v>82</v>
      </c>
      <c r="B63" s="33" t="s">
        <v>83</v>
      </c>
      <c r="C63" s="53"/>
      <c r="D63" s="15"/>
      <c r="E63" s="10"/>
      <c r="F63" s="16"/>
      <c r="G63" s="2"/>
    </row>
    <row r="64" spans="1:7">
      <c r="A64" s="38" t="s">
        <v>84</v>
      </c>
      <c r="B64" s="33" t="s">
        <v>64</v>
      </c>
      <c r="C64" s="53"/>
      <c r="D64" s="15"/>
      <c r="E64" s="10"/>
      <c r="F64" s="16"/>
      <c r="G64" s="2"/>
    </row>
    <row r="65" spans="1:7">
      <c r="A65" s="38" t="s">
        <v>85</v>
      </c>
      <c r="B65" s="33" t="s">
        <v>71</v>
      </c>
      <c r="C65" s="53"/>
      <c r="D65" s="15"/>
      <c r="E65" s="10"/>
      <c r="F65" s="16"/>
      <c r="G65" s="2"/>
    </row>
    <row r="66" spans="1:7">
      <c r="A66" s="30">
        <v>11</v>
      </c>
      <c r="B66" s="31" t="s">
        <v>86</v>
      </c>
      <c r="C66" s="45">
        <f>C15+C14+C16+C21+C23+C26+C37+C40+C44</f>
        <v>0</v>
      </c>
      <c r="D66" s="12">
        <f>D15+D14+D16+D21+D23+D26+D37+D40+D44</f>
        <v>599.553</v>
      </c>
      <c r="E66" s="12">
        <f>E15+E14+E16+E21+E23+E26+E37+E40+E44</f>
        <v>0</v>
      </c>
      <c r="F66" s="12">
        <f>F15+F14+F16+F21+F23+F26+F37+F40+F44</f>
        <v>1336.7716464</v>
      </c>
      <c r="G66" s="2"/>
    </row>
    <row r="67" spans="1:7">
      <c r="A67" s="30">
        <v>12</v>
      </c>
      <c r="B67" s="31" t="s">
        <v>87</v>
      </c>
      <c r="C67" s="17"/>
      <c r="D67" s="12">
        <v>130.02000000000001</v>
      </c>
      <c r="E67" s="12">
        <v>25.75</v>
      </c>
      <c r="F67" s="11">
        <v>117.94</v>
      </c>
      <c r="G67" s="2"/>
    </row>
    <row r="68" spans="1:7">
      <c r="A68" s="30">
        <v>13</v>
      </c>
      <c r="B68" s="31" t="s">
        <v>88</v>
      </c>
      <c r="C68" s="45">
        <v>0</v>
      </c>
      <c r="D68" s="12">
        <f xml:space="preserve"> ROUND((D66/D67),2)</f>
        <v>4.6100000000000003</v>
      </c>
      <c r="E68" s="12">
        <f xml:space="preserve"> ROUND((E66/E67),2)</f>
        <v>0</v>
      </c>
      <c r="F68" s="12">
        <f xml:space="preserve"> ROUND((F66/F67),2)</f>
        <v>11.33</v>
      </c>
      <c r="G68" s="2"/>
    </row>
    <row r="69" spans="1:7">
      <c r="A69" s="30">
        <v>14</v>
      </c>
      <c r="B69" s="31" t="s">
        <v>89</v>
      </c>
      <c r="C69" s="17"/>
      <c r="D69" s="12">
        <f>1.046/2</f>
        <v>0.52300000000000002</v>
      </c>
      <c r="E69" s="11"/>
      <c r="F69" s="12">
        <v>0.01</v>
      </c>
      <c r="G69" s="2"/>
    </row>
    <row r="70" spans="1:7">
      <c r="A70" s="30">
        <v>15</v>
      </c>
      <c r="B70" s="31" t="s">
        <v>90</v>
      </c>
      <c r="C70" s="45">
        <f t="shared" ref="C70" si="4">C66*C69%</f>
        <v>0</v>
      </c>
      <c r="D70" s="12">
        <f>D66*D69%</f>
        <v>3.1356621900000001</v>
      </c>
      <c r="E70" s="11">
        <f t="shared" ref="E70" si="5">E66*E69%</f>
        <v>0</v>
      </c>
      <c r="F70" s="12">
        <f>F66*F69%</f>
        <v>0.13367716464000001</v>
      </c>
      <c r="G70" s="2"/>
    </row>
    <row r="71" spans="1:7">
      <c r="A71" s="51" t="s">
        <v>91</v>
      </c>
      <c r="B71" s="33" t="s">
        <v>92</v>
      </c>
      <c r="C71" s="40"/>
      <c r="D71" s="9"/>
      <c r="E71" s="10"/>
      <c r="F71" s="9"/>
      <c r="G71" s="2"/>
    </row>
    <row r="72" spans="1:7" ht="17.25" customHeight="1">
      <c r="A72" s="51" t="s">
        <v>93</v>
      </c>
      <c r="B72" s="33" t="s">
        <v>94</v>
      </c>
      <c r="C72" s="40"/>
      <c r="D72" s="9"/>
      <c r="E72" s="10"/>
      <c r="F72" s="9"/>
      <c r="G72" s="2"/>
    </row>
    <row r="73" spans="1:7" ht="17.25" customHeight="1">
      <c r="A73" s="51" t="s">
        <v>95</v>
      </c>
      <c r="B73" s="33" t="s">
        <v>42</v>
      </c>
      <c r="C73" s="40"/>
      <c r="D73" s="9"/>
      <c r="E73" s="10"/>
      <c r="F73" s="9"/>
      <c r="G73" s="2"/>
    </row>
    <row r="74" spans="1:7" ht="17.25" customHeight="1">
      <c r="A74" s="51" t="s">
        <v>96</v>
      </c>
      <c r="B74" s="33" t="s">
        <v>97</v>
      </c>
      <c r="C74" s="40"/>
      <c r="D74" s="9"/>
      <c r="E74" s="10"/>
      <c r="F74" s="9"/>
      <c r="G74" s="2"/>
    </row>
    <row r="75" spans="1:7" ht="35.25" customHeight="1">
      <c r="A75" s="51" t="s">
        <v>98</v>
      </c>
      <c r="B75" s="33" t="s">
        <v>99</v>
      </c>
      <c r="C75" s="40"/>
      <c r="D75" s="10">
        <v>2.54</v>
      </c>
      <c r="E75" s="10"/>
      <c r="F75" s="10"/>
      <c r="G75" s="54"/>
    </row>
    <row r="76" spans="1:7">
      <c r="A76" s="51" t="s">
        <v>100</v>
      </c>
      <c r="B76" s="33" t="s">
        <v>101</v>
      </c>
      <c r="C76" s="9">
        <f>C70-C75-C77</f>
        <v>0</v>
      </c>
      <c r="D76" s="9">
        <f>D70-D75-D77</f>
        <v>-4.3378099999998865E-3</v>
      </c>
      <c r="E76" s="9"/>
      <c r="F76" s="10">
        <f>F70-F75-F77</f>
        <v>0.13367716464000001</v>
      </c>
      <c r="G76" s="39"/>
    </row>
    <row r="77" spans="1:7">
      <c r="A77" s="51" t="s">
        <v>102</v>
      </c>
      <c r="B77" s="33" t="s">
        <v>103</v>
      </c>
      <c r="C77" s="10">
        <f t="shared" ref="C77:E77" si="6">+C78+C79</f>
        <v>0</v>
      </c>
      <c r="D77" s="10">
        <f t="shared" si="6"/>
        <v>0.6</v>
      </c>
      <c r="E77" s="10">
        <f t="shared" si="6"/>
        <v>0</v>
      </c>
      <c r="F77" s="10">
        <f>+F78+F79</f>
        <v>0</v>
      </c>
      <c r="G77" s="2"/>
    </row>
    <row r="78" spans="1:7">
      <c r="A78" s="51" t="s">
        <v>104</v>
      </c>
      <c r="B78" s="33" t="s">
        <v>105</v>
      </c>
      <c r="C78" s="40"/>
      <c r="D78" s="9"/>
      <c r="E78" s="18"/>
      <c r="F78" s="9">
        <v>0</v>
      </c>
      <c r="G78" s="2"/>
    </row>
    <row r="79" spans="1:7">
      <c r="A79" s="51" t="s">
        <v>106</v>
      </c>
      <c r="B79" s="33" t="s">
        <v>107</v>
      </c>
      <c r="C79" s="40"/>
      <c r="D79" s="9">
        <v>0.6</v>
      </c>
      <c r="E79" s="18"/>
      <c r="F79" s="10"/>
      <c r="G79" s="2"/>
    </row>
    <row r="80" spans="1:7">
      <c r="A80" s="30">
        <v>16</v>
      </c>
      <c r="B80" s="31" t="s">
        <v>108</v>
      </c>
      <c r="C80" s="11">
        <f>C66+C70</f>
        <v>0</v>
      </c>
      <c r="D80" s="11">
        <f>D66+D70</f>
        <v>602.68866218999995</v>
      </c>
      <c r="E80" s="11">
        <f>E66+E70</f>
        <v>0</v>
      </c>
      <c r="F80" s="11">
        <f>F66+F70</f>
        <v>1336.90532356464</v>
      </c>
      <c r="G80" s="2"/>
    </row>
    <row r="81" spans="1:7" ht="30">
      <c r="A81" s="38" t="s">
        <v>109</v>
      </c>
      <c r="B81" s="33" t="s">
        <v>110</v>
      </c>
      <c r="C81" s="9"/>
      <c r="D81" s="23"/>
      <c r="E81" s="23"/>
      <c r="F81" s="23"/>
      <c r="G81" s="55"/>
    </row>
    <row r="82" spans="1:7">
      <c r="A82" s="30">
        <v>17</v>
      </c>
      <c r="B82" s="31" t="s">
        <v>111</v>
      </c>
      <c r="C82" s="17"/>
      <c r="D82" s="12">
        <f>ROUND((D80/D67),2)</f>
        <v>4.6399999999999997</v>
      </c>
      <c r="E82" s="12">
        <f>ROUND((E80/E67),2)</f>
        <v>0</v>
      </c>
      <c r="F82" s="12">
        <f>ROUND((F80/F67),2)</f>
        <v>11.34</v>
      </c>
      <c r="G82" s="55"/>
    </row>
    <row r="83" spans="1:7">
      <c r="A83" s="30">
        <v>18</v>
      </c>
      <c r="B83" s="31" t="s">
        <v>112</v>
      </c>
      <c r="C83" s="45"/>
      <c r="D83" s="12">
        <f>D82*1.18</f>
        <v>5.4751999999999992</v>
      </c>
      <c r="E83" s="12">
        <f>E82*1.18</f>
        <v>0</v>
      </c>
      <c r="F83" s="12">
        <f>F82*1.18</f>
        <v>13.3812</v>
      </c>
      <c r="G83" s="37"/>
    </row>
    <row r="84" spans="1:7">
      <c r="A84" s="30">
        <v>19</v>
      </c>
      <c r="B84" s="56" t="s">
        <v>113</v>
      </c>
      <c r="C84" s="12"/>
      <c r="D84" s="12">
        <f>D82</f>
        <v>4.6399999999999997</v>
      </c>
      <c r="E84" s="12">
        <f>E82</f>
        <v>0</v>
      </c>
      <c r="F84" s="12">
        <f>F82</f>
        <v>11.34</v>
      </c>
      <c r="G84" s="63"/>
    </row>
    <row r="85" spans="1:7" ht="30.75" customHeight="1">
      <c r="A85" s="30">
        <v>20</v>
      </c>
      <c r="B85" s="31" t="s">
        <v>114</v>
      </c>
      <c r="C85" s="12"/>
      <c r="D85" s="12">
        <f t="shared" ref="D85:E85" si="7">D83</f>
        <v>5.4751999999999992</v>
      </c>
      <c r="E85" s="12">
        <f t="shared" si="7"/>
        <v>0</v>
      </c>
      <c r="F85" s="12">
        <f>F83</f>
        <v>13.3812</v>
      </c>
      <c r="G85" s="63"/>
    </row>
    <row r="86" spans="1:7" ht="28.5">
      <c r="A86" s="30">
        <v>21</v>
      </c>
      <c r="B86" s="31" t="s">
        <v>115</v>
      </c>
      <c r="C86" s="17"/>
      <c r="D86" s="12"/>
      <c r="E86" s="12"/>
      <c r="F86" s="12"/>
      <c r="G86" s="57"/>
    </row>
    <row r="87" spans="1:7">
      <c r="A87" s="30">
        <v>22</v>
      </c>
      <c r="B87" s="31" t="s">
        <v>116</v>
      </c>
      <c r="C87" s="17"/>
      <c r="D87" s="12"/>
      <c r="E87" s="12"/>
      <c r="F87" s="12"/>
      <c r="G87" s="57"/>
    </row>
    <row r="88" spans="1:7">
      <c r="A88" s="30">
        <v>23</v>
      </c>
      <c r="B88" s="31" t="s">
        <v>117</v>
      </c>
      <c r="C88" s="17"/>
      <c r="D88" s="12"/>
      <c r="E88" s="12"/>
      <c r="F88" s="12"/>
      <c r="G88" s="57"/>
    </row>
    <row r="89" spans="1:7">
      <c r="A89" s="30">
        <v>24</v>
      </c>
      <c r="B89" s="31" t="s">
        <v>118</v>
      </c>
      <c r="C89" s="17"/>
      <c r="D89" s="12"/>
      <c r="E89" s="12"/>
      <c r="F89" s="12"/>
      <c r="G89" s="57"/>
    </row>
    <row r="90" spans="1:7" ht="42.75">
      <c r="A90" s="30">
        <v>25</v>
      </c>
      <c r="B90" s="31" t="s">
        <v>119</v>
      </c>
      <c r="C90" s="12">
        <f>C91+C92</f>
        <v>0</v>
      </c>
      <c r="D90" s="12">
        <f>D91+D92</f>
        <v>72.615662189999995</v>
      </c>
      <c r="E90" s="12">
        <f>E91+E92</f>
        <v>0</v>
      </c>
      <c r="F90" s="12">
        <f>F91+F92</f>
        <v>57.833677164640001</v>
      </c>
      <c r="G90" s="57"/>
    </row>
    <row r="91" spans="1:7">
      <c r="A91" s="51" t="s">
        <v>120</v>
      </c>
      <c r="B91" s="33" t="s">
        <v>121</v>
      </c>
      <c r="C91" s="19">
        <f t="shared" ref="C91:D91" si="8">C23</f>
        <v>0</v>
      </c>
      <c r="D91" s="20">
        <f t="shared" si="8"/>
        <v>70.08</v>
      </c>
      <c r="E91" s="20">
        <f>E23</f>
        <v>0</v>
      </c>
      <c r="F91" s="20">
        <f>F23</f>
        <v>57.7</v>
      </c>
      <c r="G91" s="57"/>
    </row>
    <row r="92" spans="1:7">
      <c r="A92" s="51" t="s">
        <v>122</v>
      </c>
      <c r="B92" s="33" t="s">
        <v>123</v>
      </c>
      <c r="C92" s="20">
        <f t="shared" ref="C92:E92" si="9">C70-C77</f>
        <v>0</v>
      </c>
      <c r="D92" s="21">
        <f>D70-D77</f>
        <v>2.53566219</v>
      </c>
      <c r="E92" s="20">
        <f t="shared" si="9"/>
        <v>0</v>
      </c>
      <c r="F92" s="21">
        <f>F70-F77</f>
        <v>0.13367716464000001</v>
      </c>
      <c r="G92" s="23"/>
    </row>
    <row r="93" spans="1:7">
      <c r="A93" s="51" t="s">
        <v>124</v>
      </c>
      <c r="B93" s="33" t="s">
        <v>125</v>
      </c>
      <c r="C93" s="58"/>
      <c r="D93" s="9"/>
      <c r="E93" s="22"/>
      <c r="F93" s="23"/>
      <c r="G93" s="23"/>
    </row>
    <row r="94" spans="1:7">
      <c r="A94" s="51" t="s">
        <v>126</v>
      </c>
      <c r="B94" s="33" t="s">
        <v>127</v>
      </c>
      <c r="C94" s="58"/>
      <c r="D94" s="9"/>
      <c r="E94" s="22"/>
      <c r="F94" s="23"/>
      <c r="G94" s="23"/>
    </row>
    <row r="95" spans="1:7">
      <c r="A95" s="51" t="s">
        <v>128</v>
      </c>
      <c r="B95" s="33" t="s">
        <v>129</v>
      </c>
      <c r="C95" s="59"/>
      <c r="D95" s="9"/>
      <c r="E95" s="23"/>
      <c r="F95" s="23"/>
      <c r="G95" s="23"/>
    </row>
    <row r="96" spans="1:7">
      <c r="A96" s="60" t="s">
        <v>130</v>
      </c>
    </row>
    <row r="97" spans="1:1">
      <c r="A97" s="60" t="s">
        <v>131</v>
      </c>
    </row>
  </sheetData>
  <mergeCells count="12">
    <mergeCell ref="G9:G10"/>
    <mergeCell ref="G84:G85"/>
    <mergeCell ref="A3:G3"/>
    <mergeCell ref="A4:G4"/>
    <mergeCell ref="A5:G5"/>
    <mergeCell ref="A6:G6"/>
    <mergeCell ref="A7:G7"/>
    <mergeCell ref="A9:A10"/>
    <mergeCell ref="B9:B10"/>
    <mergeCell ref="C9:C10"/>
    <mergeCell ref="D9:E9"/>
    <mergeCell ref="F9:F10"/>
  </mergeCells>
  <pageMargins left="0.70866141732283472" right="0.19685039370078741" top="0.31496062992125984" bottom="0.27559055118110237" header="0.31496062992125984" footer="0.31496062992125984"/>
  <pageSetup paperSize="9" scale="58" fitToHeight="2" orientation="portrait" r:id="rId1"/>
  <rowBreaks count="1" manualBreakCount="1"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Пр.6_Расч_ФП</vt:lpstr>
      <vt:lpstr>Пр.6_Расч_ФП!Область_печати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BelkovaNG</dc:creator>
  <cp:lastModifiedBy>BelkovaNG</cp:lastModifiedBy>
  <dcterms:created xsi:type="dcterms:W3CDTF">2013-04-25T06:02:51Z</dcterms:created>
  <dcterms:modified xsi:type="dcterms:W3CDTF">2013-04-26T00:22:32Z</dcterms:modified>
</cp:coreProperties>
</file>