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<sst xmlns="http://schemas.openxmlformats.org/spreadsheetml/2006/main" count="175" uniqueCount="130">
  <si>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</si>
  <si>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</si>
  <si>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</si>
  <si>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</si>
  <si>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</si>
  <si>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</si>
  <si>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</si>
  <si>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</si>
  <si>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</si>
  <si>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</si>
  <si>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</si>
  <si>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</si>
  <si>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</si>
  <si>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</si>
  <si>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</si>
  <si>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</si>
  <si>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</si>
  <si>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</si>
  <si>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</si>
  <si>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</si>
  <si>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</si>
  <si>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</si>
  <si>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</si>
  <si>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</si>
  <si>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</si>
  <si>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</si>
  <si>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</si>
  <si>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</si>
  <si>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</si>
  <si>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</si>
  <si>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</si>
  <si>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</si>
  <si>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</si>
  <si>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</si>
  <si>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</si>
  <si>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</si>
  <si>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</si>
  <si>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</si>
  <si>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</si>
  <si>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</si>
  <si>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</si>
  <si>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</si>
  <si>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</si>
  <si>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</si>
  <si>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</si>
  <si>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</si>
  <si>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</si>
  <si>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</si>
  <si>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</si>
  <si>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</si>
  <si>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</si>
  <si>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</si>
  <si>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</si>
  <si>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</si>
  <si>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</si>
  <si>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</si>
  <si>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</si>
  <si>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</si>
  <si>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</si>
  <si>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</si>
  <si>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</si>
  <si>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</si>
  <si>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</si>
  <si>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</si>
  <si>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</si>
  <si>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</si>
  <si>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</si>
  <si>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</si>
  <si>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</si>
  <si>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</si>
  <si>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</si>
  <si>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</si>
  <si>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</si>
  <si>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</si>
  <si>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</si>
  <si>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</si>
  <si>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</si>
  <si>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</si>
  <si>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</si>
  <si>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</si>
  <si>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</si>
  <si>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</si>
  <si>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</si>
  <si>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</si>
  <si>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</si>
  <si>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</si>
  <si>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</si>
  <si>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</si>
  <si>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</si>
  <si>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</si>
  <si>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</si>
  <si>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</si>
  <si>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</si>
  <si>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</si>
  <si>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</si>
  <si>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</si>
  <si>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</si>
  <si>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</si>
  <si>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</si>
  <si>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</si>
  <si>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</si>
  <si>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</si>
  <si>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</si>
  <si>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</si>
  <si>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</si>
  <si>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</si>
  <si>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</si>
  <si>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</si>
  <si>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</si>
  <si>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</si>
  <si>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</si>
  <si>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</si>
  <si>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</si>
  <si>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</si>
  <si>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</si>
  <si>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</si>
  <si>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</si>
  <si>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</si>
  <si>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</si>
  <si>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</si>
  <si>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</si>
  <si>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</si>
  <si>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</si>
  <si>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</si>
  <si>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</si>
  <si>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</si>
  <si>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"Ачинский РЖКС"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</si>
  <si>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</si>
  <si>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_____2012_____год</t>
  </si>
  <si>
    <t>Плановый показатель на 12 мес.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</si>
</sst>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176" fontId="9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3" width="13.375" style="11" customWidth="1"/>
    <col min="4" max="4" width="13.375" style="2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32" t="s">
        <v>128</v>
      </c>
      <c r="B3" s="33"/>
      <c r="C3" s="33"/>
      <c r="D3" s="33"/>
      <c r="E3" s="33"/>
      <c r="F3" s="34"/>
    </row>
    <row r="4" spans="1:6" ht="33" customHeight="1" thickBot="1">
      <c r="A4" s="20"/>
      <c r="B4" s="39" t="s">
        <v>126</v>
      </c>
      <c r="C4" s="39"/>
      <c r="D4" s="39"/>
      <c r="E4" s="39"/>
      <c r="F4" s="20"/>
    </row>
    <row r="5" spans="1:6" ht="23.25" customHeight="1">
      <c r="A5" s="20"/>
      <c r="B5" s="40" t="s">
        <v>120</v>
      </c>
      <c r="C5" s="40"/>
      <c r="D5" s="40"/>
      <c r="E5" s="40"/>
      <c r="F5" s="20"/>
    </row>
    <row r="6" spans="1:6" ht="12" customHeight="1">
      <c r="A6" s="5"/>
      <c r="B6" s="5"/>
      <c r="C6" s="5"/>
      <c r="D6" s="2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5" t="s">
        <v>121</v>
      </c>
      <c r="E7" s="36"/>
      <c r="F7" s="8" t="s">
        <v>94</v>
      </c>
    </row>
    <row r="8" spans="1:6" ht="47.25">
      <c r="A8" s="3"/>
      <c r="B8" s="3"/>
      <c r="C8" s="3"/>
      <c r="D8" s="3" t="s">
        <v>129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5" t="s">
        <v>127</v>
      </c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7">
        <f>D12+D41</f>
        <v>11090.939999999999</v>
      </c>
      <c r="E11" s="29">
        <v>8535.4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7">
        <f>D13+D20+D23+D24+D26+D27+D28+D29+D32+D35+D40</f>
        <v>11086.679999999998</v>
      </c>
      <c r="E12" s="27">
        <f>E13+E20+E23+E24+E26+E27+E28+E29+E32+E35+E40</f>
        <v>9919.07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8">
        <v>0</v>
      </c>
      <c r="E13" s="28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28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8">
        <v>0</v>
      </c>
      <c r="E15" s="28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8">
        <v>0</v>
      </c>
      <c r="E16" s="28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28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8">
        <v>0</v>
      </c>
      <c r="E18" s="28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8">
        <v>0</v>
      </c>
      <c r="E19" s="28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7">
        <v>3782.92</v>
      </c>
      <c r="E20" s="28">
        <v>3228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0">
        <f>D20/D22</f>
        <v>2.3638374585241797</v>
      </c>
      <c r="E21" s="30">
        <f>E20/E22</f>
        <v>1.8059751594494795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7">
        <f>329.4+1270.93</f>
        <v>1600.33</v>
      </c>
      <c r="E22" s="28">
        <v>1787.4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27">
        <v>2.08</v>
      </c>
      <c r="E23" s="28">
        <v>2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7">
        <v>1368.79</v>
      </c>
      <c r="E24" s="28">
        <v>1268.2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27">
        <v>9</v>
      </c>
      <c r="E25" s="28">
        <v>9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7">
        <v>468.13</v>
      </c>
      <c r="E26" s="28">
        <v>382.7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8">
        <v>0</v>
      </c>
      <c r="E27" s="28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7">
        <v>475.2</v>
      </c>
      <c r="E28" s="28">
        <v>447.56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7">
        <v>1467.31</v>
      </c>
      <c r="E29" s="28">
        <v>823.36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7">
        <v>655.34</v>
      </c>
      <c r="E30" s="28">
        <v>429.28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1">
        <f>D30*34.2%</f>
        <v>224.12628000000004</v>
      </c>
      <c r="E31" s="28">
        <v>129.64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7">
        <v>1753.96</v>
      </c>
      <c r="E32" s="28">
        <v>1279.3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7">
        <v>946.01</v>
      </c>
      <c r="E33" s="28">
        <v>526.46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1">
        <f>D33*34.2%</f>
        <v>323.53542000000004</v>
      </c>
      <c r="E34" s="28">
        <v>182.29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7">
        <f>D37+D38+D39</f>
        <v>1676.56</v>
      </c>
      <c r="E35" s="28">
        <v>2300.62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28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7">
        <f>168.99+713.71</f>
        <v>882.7</v>
      </c>
      <c r="E37" s="28">
        <f>394.7+1437.95</f>
        <v>1832.65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7">
        <v>591.55</v>
      </c>
      <c r="E38" s="28">
        <v>339.24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7">
        <v>202.31</v>
      </c>
      <c r="E39" s="28">
        <v>128.73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7">
        <v>91.73</v>
      </c>
      <c r="E40" s="28">
        <v>187.33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7">
        <v>4.26</v>
      </c>
      <c r="E41" s="28">
        <v>-1383.67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3.7</v>
      </c>
      <c r="E42" s="28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8">
        <v>0</v>
      </c>
      <c r="E43" s="28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8">
        <v>0</v>
      </c>
      <c r="E44" s="28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8">
        <v>0</v>
      </c>
      <c r="E45" s="28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28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7">
        <v>353.28</v>
      </c>
      <c r="E47" s="28">
        <v>306.53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7">
        <v>0</v>
      </c>
      <c r="E48" s="28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7">
        <v>0</v>
      </c>
      <c r="E49" s="28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7">
        <v>0</v>
      </c>
      <c r="E50" s="28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7">
        <v>0</v>
      </c>
      <c r="E51" s="28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7">
        <v>320.28</v>
      </c>
      <c r="E52" s="28">
        <v>268.34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7">
        <v>0</v>
      </c>
      <c r="E53" s="28">
        <v>40.7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7">
        <v>320.28</v>
      </c>
      <c r="E54" s="28">
        <f>E52-E53</f>
        <v>227.64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42">
        <f>100-(D52*100/D47)</f>
        <v>9.341032608695656</v>
      </c>
      <c r="E55" s="42">
        <f>100-(E52*100/E47)</f>
        <v>12.458813166737357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7">
        <v>11.6</v>
      </c>
      <c r="E56" s="28">
        <v>11.6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7">
        <v>4</v>
      </c>
      <c r="E57" s="28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7">
        <v>2</v>
      </c>
      <c r="E58" s="28">
        <v>2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1">
        <f>D22/D47</f>
        <v>4.529919610507246</v>
      </c>
      <c r="E59" s="31">
        <f>E22/E47</f>
        <v>5.8310768929631696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7">
        <v>177.3</v>
      </c>
      <c r="E60" s="28">
        <v>59.61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7">
        <v>177.3</v>
      </c>
      <c r="E61" s="28">
        <v>59.61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8">
        <v>80</v>
      </c>
      <c r="E62" s="28">
        <v>80</v>
      </c>
      <c r="F62" s="9"/>
    </row>
    <row r="63" spans="1:6" s="7" customFormat="1" ht="15.75">
      <c r="A63" s="15" t="s">
        <v>122</v>
      </c>
      <c r="B63" s="16" t="s">
        <v>111</v>
      </c>
      <c r="C63" s="37"/>
      <c r="D63" s="37"/>
      <c r="E63" s="37"/>
      <c r="F63" s="37"/>
    </row>
    <row r="64" spans="1:6" s="7" customFormat="1" ht="15.75">
      <c r="A64" s="15"/>
      <c r="B64" s="16" t="s">
        <v>112</v>
      </c>
      <c r="C64" s="37"/>
      <c r="D64" s="37"/>
      <c r="E64" s="37"/>
      <c r="F64" s="37"/>
    </row>
    <row r="65" spans="1:6" s="7" customFormat="1" ht="15.75">
      <c r="A65" s="15"/>
      <c r="B65" s="16" t="s">
        <v>113</v>
      </c>
      <c r="C65" s="37"/>
      <c r="D65" s="37"/>
      <c r="E65" s="37"/>
      <c r="F65" s="37"/>
    </row>
    <row r="66" spans="1:6" s="7" customFormat="1" ht="15.75">
      <c r="A66" s="15"/>
      <c r="B66" s="16" t="s">
        <v>114</v>
      </c>
      <c r="C66" s="37"/>
      <c r="D66" s="37"/>
      <c r="E66" s="37"/>
      <c r="F66" s="37"/>
    </row>
    <row r="67" spans="1:6" s="7" customFormat="1" ht="31.5">
      <c r="A67" s="15"/>
      <c r="B67" s="16" t="s">
        <v>115</v>
      </c>
      <c r="C67" s="37"/>
      <c r="D67" s="37"/>
      <c r="E67" s="37"/>
      <c r="F67" s="37"/>
    </row>
    <row r="68" spans="1:6" s="7" customFormat="1" ht="15.75">
      <c r="A68" s="15"/>
      <c r="B68" s="16" t="s">
        <v>116</v>
      </c>
      <c r="C68" s="37"/>
      <c r="D68" s="37"/>
      <c r="E68" s="37"/>
      <c r="F68" s="37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41" t="s">
        <v>124</v>
      </c>
      <c r="B70" s="41"/>
      <c r="C70" s="41"/>
      <c r="D70" s="41"/>
      <c r="E70" s="41"/>
      <c r="F70" s="41"/>
    </row>
    <row r="71" spans="1:6" s="7" customFormat="1" ht="17.25" customHeight="1">
      <c r="A71" s="22"/>
      <c r="B71" s="22"/>
      <c r="C71" s="22"/>
      <c r="D71" s="26"/>
      <c r="E71" s="22"/>
      <c r="F71" s="22"/>
    </row>
    <row r="72" spans="1:6" s="7" customFormat="1" ht="39.75" customHeight="1">
      <c r="A72" s="38" t="s">
        <v>123</v>
      </c>
      <c r="B72" s="38"/>
      <c r="C72" s="38"/>
      <c r="D72" s="38"/>
      <c r="E72" s="38"/>
      <c r="F72" s="38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2013-05-30T00:22:05Z</dcterms:modified>
  <cp:category/>
  <cp:version/>
  <cp:contentType/>
  <cp:contentStatus/>
</cp:coreProperties>
</file>