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activity">'[1]Титульный'!$F$30</definedName>
    <definedName name="code">'[1]Инструкция'!$B$2</definedName>
    <definedName name="fil">'[1]Титульный'!$F$25</definedName>
    <definedName name="godEnd">'[1]Титульный'!$F$17</definedName>
    <definedName name="godStart">'[1]Титульный'!$F$16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<sst xmlns="http://schemas.openxmlformats.org/spreadsheetml/2006/main" count="156" uniqueCount="113">
  <si>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</si>
  <si>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</si>
  <si>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</si>
  <si>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</si>
  <si>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</si>
  <si>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</si>
  <si>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</si>
  <si>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</si>
  <si>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</si>
  <si>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</si>
  <si>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</si>
  <si>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</si>
  <si>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</si>
  <si>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</si>
  <si>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</si>
  <si>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</si>
  <si>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</si>
  <si>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</si>
  <si>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</si>
  <si>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</si>
  <si>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</si>
  <si>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</si>
  <si>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 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</si>
  <si>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</si>
  <si>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</si>
  <si>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</si>
  <si>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</si>
  <si>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</si>
  <si>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</si>
  <si>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</si>
  <si>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</si>
  <si>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</si>
  <si>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</si>
  <si>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</si>
  <si>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</si>
  <si>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</si>
  <si>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</si>
  <si>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</si>
  <si>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</si>
  <si>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</si>
  <si>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</si>
  <si>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</si>
  <si>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</si>
  <si>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</si>
  <si>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</si>
  <si>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</si>
  <si>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</si>
  <si>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</si>
  <si>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</si>
  <si>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</si>
  <si>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</si>
  <si>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</si>
  <si>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</si>
  <si>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</si>
  <si>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</si>
  <si>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</si>
  <si>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</si>
  <si>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</si>
  <si>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</si>
  <si>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</si>
  <si>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</si>
  <si>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</si>
  <si>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</si>
  <si>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</si>
  <si>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</si>
  <si>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</si>
  <si>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</si>
  <si>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</si>
  <si>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</si>
  <si>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</si>
  <si>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</si>
  <si>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</si>
  <si>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</si>
  <si>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</si>
  <si>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</si>
  <si>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</si>
  <si>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</si>
  <si>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</si>
  <si>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</si>
  <si>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</si>
  <si>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</si>
  <si>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</si>
  <si>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</si>
  <si>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</si>
  <si>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</si>
  <si>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</si>
  <si>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</si>
  <si>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6</t>
  </si>
  <si>
    <t>Объем сточных вод, принятых от потребителей оказываемых услуг</t>
  </si>
  <si>
    <t>тыс.куб.м</t>
  </si>
  <si>
    <t>7</t>
  </si>
  <si>
    <t>Объем сточных вод, принятых от других регулируемых организаций в сфере водоотведения и (или) очистки сточных вод</t>
  </si>
  <si>
    <t>8</t>
  </si>
  <si>
    <t>Объем сточных вод, пропущенных через очистные сооружения</t>
  </si>
  <si>
    <t>9</t>
  </si>
  <si>
    <t>Протяженность самотечных канализационных сетей (в однотрубном исчислении)</t>
  </si>
  <si>
    <t>км</t>
  </si>
  <si>
    <t>10</t>
  </si>
  <si>
    <t>Протяженность напорных канализационных сетей (в однотрубном исчислении)</t>
  </si>
  <si>
    <t>11</t>
  </si>
  <si>
    <t>Количество насосных станций</t>
  </si>
  <si>
    <t>ед.</t>
  </si>
  <si>
    <t>12</t>
  </si>
  <si>
    <t>Количество очистных сооружений</t>
  </si>
  <si>
    <t>13</t>
  </si>
  <si>
    <t>Среднесписочная численность основного производственного персонала</t>
  </si>
  <si>
    <t>чел</t>
  </si>
  <si>
    <t>14</t>
  </si>
  <si>
    <t>Комментарии</t>
  </si>
  <si>
    <t>0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</si>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</sst>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11">
    <font>
      <sz val="10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19" applyNumberFormat="1" applyFont="1" applyFill="1" applyAlignment="1" applyProtection="1">
      <alignment horizontal="center"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2" fillId="0" borderId="0" xfId="20" applyFont="1" applyAlignment="1" applyProtection="1">
      <alignment vertical="center" wrapText="1"/>
      <protection/>
    </xf>
    <xf numFmtId="0" fontId="1" fillId="0" borderId="0" xfId="20" applyNumberFormat="1" applyFont="1" applyAlignment="1" applyProtection="1">
      <alignment vertical="center" wrapText="1"/>
      <protection/>
    </xf>
    <xf numFmtId="0" fontId="3" fillId="2" borderId="1" xfId="15" applyFont="1" applyFill="1" applyBorder="1" applyAlignment="1" applyProtection="1">
      <alignment horizontal="center" vertical="center" wrapText="1"/>
      <protection/>
    </xf>
    <xf numFmtId="0" fontId="2" fillId="3" borderId="2" xfId="20" applyFont="1" applyFill="1" applyBorder="1" applyAlignment="1" applyProtection="1">
      <alignment horizontal="left" vertical="center" wrapText="1"/>
      <protection locked="0"/>
    </xf>
    <xf numFmtId="3" fontId="2" fillId="3" borderId="3" xfId="20" applyNumberFormat="1" applyFont="1" applyFill="1" applyBorder="1" applyAlignment="1" applyProtection="1">
      <alignment horizontal="center" vertical="center" wrapText="1"/>
      <protection locked="0"/>
    </xf>
    <xf numFmtId="3" fontId="2" fillId="3" borderId="4" xfId="20" applyNumberFormat="1" applyFont="1" applyFill="1" applyBorder="1" applyAlignment="1" applyProtection="1">
      <alignment horizontal="center" vertical="center" wrapText="1"/>
      <protection locked="0"/>
    </xf>
    <xf numFmtId="3" fontId="2" fillId="3" borderId="5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20" applyFont="1" applyFill="1" applyBorder="1" applyAlignment="1" applyProtection="1">
      <alignment horizontal="center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2" borderId="6" xfId="20" applyFont="1" applyFill="1" applyBorder="1" applyAlignment="1" applyProtection="1">
      <alignment horizontal="center" vertical="center" wrapText="1"/>
      <protection/>
    </xf>
    <xf numFmtId="0" fontId="2" fillId="3" borderId="7" xfId="20" applyFont="1" applyFill="1" applyBorder="1" applyAlignment="1" applyProtection="1">
      <alignment horizontal="left" vertical="center" wrapText="1"/>
      <protection locked="0"/>
    </xf>
    <xf numFmtId="49" fontId="1" fillId="0" borderId="0" xfId="19" applyNumberFormat="1" applyFont="1" applyFill="1" applyAlignment="1" applyProtection="1">
      <alignment horizontal="center" vertical="center" wrapText="1"/>
      <protection/>
    </xf>
    <xf numFmtId="0" fontId="2" fillId="0" borderId="0" xfId="20" applyFont="1" applyFill="1" applyAlignment="1" applyProtection="1">
      <alignment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20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wrapText="1"/>
      <protection/>
    </xf>
    <xf numFmtId="0" fontId="5" fillId="2" borderId="0" xfId="0" applyNumberFormat="1" applyFont="1" applyFill="1" applyBorder="1" applyAlignment="1" applyProtection="1">
      <alignment horizontal="center" wrapText="1"/>
      <protection/>
    </xf>
    <xf numFmtId="0" fontId="5" fillId="2" borderId="8" xfId="0" applyNumberFormat="1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1" xfId="20" applyFont="1" applyBorder="1" applyAlignment="1" applyProtection="1">
      <alignment vertical="center" wrapText="1"/>
      <protection/>
    </xf>
    <xf numFmtId="49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Font="1" applyBorder="1" applyAlignment="1" applyProtection="1">
      <alignment vertical="center" wrapText="1"/>
      <protection/>
    </xf>
    <xf numFmtId="49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left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4" borderId="13" xfId="21" applyFont="1" applyFill="1" applyBorder="1" applyAlignment="1" applyProtection="1">
      <alignment horizontal="center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2" fillId="5" borderId="14" xfId="0" applyNumberFormat="1" applyFont="1" applyFill="1" applyBorder="1" applyAlignment="1" applyProtection="1">
      <alignment horizontal="center" vertical="center"/>
      <protection locked="0"/>
    </xf>
    <xf numFmtId="4" fontId="2" fillId="4" borderId="14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2" borderId="10" xfId="0" applyNumberFormat="1" applyFill="1" applyBorder="1" applyAlignment="1" applyProtection="1">
      <alignment horizontal="left" vertical="center" wrapText="1" indent="2"/>
      <protection/>
    </xf>
    <xf numFmtId="0" fontId="2" fillId="2" borderId="10" xfId="0" applyNumberFormat="1" applyFont="1" applyFill="1" applyBorder="1" applyAlignment="1" applyProtection="1">
      <alignment horizontal="left" vertical="center" wrapText="1" indent="2"/>
      <protection/>
    </xf>
    <xf numFmtId="0" fontId="0" fillId="2" borderId="10" xfId="0" applyNumberFormat="1" applyFill="1" applyBorder="1" applyAlignment="1" applyProtection="1">
      <alignment horizontal="left" vertical="center" wrapText="1" indent="1"/>
      <protection/>
    </xf>
    <xf numFmtId="180" fontId="2" fillId="4" borderId="14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left" vertical="center" wrapText="1" indent="3"/>
      <protection/>
    </xf>
    <xf numFmtId="180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22" applyFont="1" applyFill="1" applyBorder="1" applyAlignment="1" applyProtection="1">
      <alignment horizontal="left" vertical="center" wrapText="1" indent="2"/>
      <protection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10" xfId="22" applyNumberFormat="1" applyFont="1" applyFill="1" applyBorder="1" applyAlignment="1" applyProtection="1">
      <alignment horizontal="center" vertical="center"/>
      <protection/>
    </xf>
    <xf numFmtId="0" fontId="2" fillId="2" borderId="10" xfId="22" applyFont="1" applyFill="1" applyBorder="1" applyAlignment="1" applyProtection="1">
      <alignment horizontal="left" vertical="center" wrapText="1" indent="1"/>
      <protection/>
    </xf>
    <xf numFmtId="0" fontId="2" fillId="0" borderId="10" xfId="22" applyFont="1" applyFill="1" applyBorder="1" applyAlignment="1" applyProtection="1">
      <alignment horizontal="center" vertical="center" wrapText="1"/>
      <protection/>
    </xf>
    <xf numFmtId="0" fontId="2" fillId="2" borderId="10" xfId="22" applyFont="1" applyFill="1" applyBorder="1" applyAlignment="1" applyProtection="1">
      <alignment horizontal="center" vertical="center" wrapText="1"/>
      <protection/>
    </xf>
    <xf numFmtId="1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6" borderId="15" xfId="16" applyFont="1" applyFill="1" applyBorder="1" applyAlignment="1" applyProtection="1">
      <alignment horizontal="center" vertical="center" wrapText="1"/>
      <protection/>
    </xf>
    <xf numFmtId="0" fontId="9" fillId="6" borderId="12" xfId="15" applyFont="1" applyFill="1" applyBorder="1" applyAlignment="1" applyProtection="1">
      <alignment vertical="center" wrapText="1"/>
      <protection/>
    </xf>
    <xf numFmtId="0" fontId="9" fillId="6" borderId="12" xfId="16" applyFont="1" applyFill="1" applyBorder="1" applyAlignment="1" applyProtection="1">
      <alignment vertical="center" wrapText="1"/>
      <protection/>
    </xf>
    <xf numFmtId="0" fontId="9" fillId="6" borderId="16" xfId="16" applyFont="1" applyFill="1" applyBorder="1" applyAlignment="1" applyProtection="1">
      <alignment vertical="center" wrapText="1"/>
      <protection/>
    </xf>
    <xf numFmtId="0" fontId="0" fillId="2" borderId="10" xfId="0" applyNumberFormat="1" applyFill="1" applyBorder="1" applyAlignment="1" applyProtection="1">
      <alignment horizontal="left" vertical="center" wrapText="1"/>
      <protection/>
    </xf>
    <xf numFmtId="49" fontId="0" fillId="2" borderId="10" xfId="0" applyNumberFormat="1" applyFill="1" applyBorder="1" applyAlignment="1" applyProtection="1">
      <alignment horizontal="center" vertical="center"/>
      <protection/>
    </xf>
    <xf numFmtId="180" fontId="2" fillId="5" borderId="14" xfId="0" applyNumberFormat="1" applyFont="1" applyFill="1" applyBorder="1" applyAlignment="1" applyProtection="1">
      <alignment horizontal="center" vertical="center"/>
      <protection locked="0"/>
    </xf>
    <xf numFmtId="3" fontId="2" fillId="5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0" applyNumberFormat="1" applyFont="1" applyFill="1" applyBorder="1" applyAlignment="1" applyProtection="1">
      <alignment horizontal="right" vertical="top" wrapText="1"/>
      <protection/>
    </xf>
    <xf numFmtId="0" fontId="0" fillId="2" borderId="18" xfId="0" applyNumberFormat="1" applyFill="1" applyBorder="1" applyAlignment="1" applyProtection="1">
      <alignment horizontal="left" vertical="center" wrapText="1"/>
      <protection/>
    </xf>
  </cellXfs>
  <cellStyles count="12">
    <cellStyle name="Normal" xfId="0"/>
    <cellStyle name="Hyperlink" xfId="15"/>
    <cellStyle name="Гиперссылка 3" xfId="16"/>
    <cellStyle name="Currency" xfId="17"/>
    <cellStyle name="Currency [0]" xfId="18"/>
    <cellStyle name="Обычный_Forma_3_Книга2" xfId="19"/>
    <cellStyle name="Обычный_Forma_5_Книга2" xfId="20"/>
    <cellStyle name="Обычный_ЖКУ_проект3" xfId="21"/>
    <cellStyle name="Обычный_ХВС показатели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JKH.OPEN.INFO.TARIFF.VO</v>
          </cell>
        </row>
      </sheetData>
      <sheetData sheetId="5">
        <row r="16">
          <cell r="F16" t="str">
            <v>01.01.2015</v>
          </cell>
        </row>
        <row r="17">
          <cell r="F17" t="str">
            <v>31.12.2015</v>
          </cell>
        </row>
        <row r="23">
          <cell r="F23" t="str">
            <v>Краснотуранское РМПП ЖКХ</v>
          </cell>
        </row>
        <row r="30">
          <cell r="F30" t="str">
            <v>Оказание услуг в сфере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2"/>
  <sheetViews>
    <sheetView tabSelected="1" workbookViewId="0" topLeftCell="C6">
      <selection activeCell="A1" sqref="A1:IV16384"/>
    </sheetView>
  </sheetViews>
  <sheetFormatPr defaultColWidth="9.140625" defaultRowHeight="12.75"/>
  <cols>
    <col min="1" max="1" width="8.00390625" style="16" hidden="1" customWidth="1"/>
    <col min="2" max="2" width="48.28125" style="16" hidden="1" customWidth="1"/>
    <col min="3" max="3" width="4.8515625" style="3" customWidth="1"/>
    <col min="4" max="4" width="5.7109375" style="3" customWidth="1"/>
    <col min="5" max="5" width="7.00390625" style="3" bestFit="1" customWidth="1"/>
    <col min="6" max="6" width="66.421875" style="3" customWidth="1"/>
    <col min="7" max="7" width="13.7109375" style="3" customWidth="1"/>
    <col min="8" max="8" width="21.00390625" style="3" customWidth="1"/>
    <col min="9" max="9" width="7.00390625" style="3" bestFit="1" customWidth="1"/>
    <col min="10" max="10" width="25.140625" style="3" customWidth="1"/>
    <col min="11" max="11" width="40.7109375" style="3" customWidth="1"/>
    <col min="12" max="12" width="11.421875" style="3" bestFit="1" customWidth="1"/>
    <col min="13" max="13" width="26.57421875" style="3" customWidth="1"/>
    <col min="14" max="14" width="5.7109375" style="3" customWidth="1"/>
    <col min="15" max="15" width="1.7109375" style="3" bestFit="1" customWidth="1"/>
    <col min="16" max="16" width="20.140625" style="3" customWidth="1"/>
    <col min="17" max="17" width="4.421875" style="3" customWidth="1"/>
    <col min="18" max="22" width="9.140625" style="3" customWidth="1"/>
    <col min="23" max="23" width="3.28125" style="3" bestFit="1" customWidth="1"/>
    <col min="24" max="24" width="9.00390625" style="3" bestFit="1" customWidth="1"/>
    <col min="25" max="25" width="2.00390625" style="3" bestFit="1" customWidth="1"/>
    <col min="26" max="26" width="7.57421875" style="3" bestFit="1" customWidth="1"/>
    <col min="27" max="30" width="9.140625" style="3" customWidth="1"/>
    <col min="31" max="31" width="2.00390625" style="3" bestFit="1" customWidth="1"/>
    <col min="32" max="36" width="9.140625" style="3" customWidth="1"/>
    <col min="37" max="37" width="3.28125" style="3" bestFit="1" customWidth="1"/>
    <col min="38" max="38" width="10.28125" style="3" bestFit="1" customWidth="1"/>
    <col min="39" max="39" width="2.00390625" style="3" bestFit="1" customWidth="1"/>
    <col min="40" max="40" width="7.57421875" style="3" bestFit="1" customWidth="1"/>
    <col min="41" max="44" width="9.140625" style="3" customWidth="1"/>
    <col min="45" max="45" width="2.00390625" style="3" bestFit="1" customWidth="1"/>
    <col min="46" max="16384" width="9.140625" style="3" customWidth="1"/>
  </cols>
  <sheetData>
    <row r="1" spans="1:2" s="2" customFormat="1" ht="11.25" hidden="1">
      <c r="A1" s="1"/>
      <c r="B1" s="1"/>
    </row>
    <row r="2" spans="1:49" ht="15" customHeight="1" hidden="1">
      <c r="A2" s="1"/>
      <c r="B2" s="1"/>
      <c r="W2" s="2"/>
      <c r="X2" s="2"/>
      <c r="Y2" s="4"/>
      <c r="Z2" s="5"/>
      <c r="AA2" s="6"/>
      <c r="AB2" s="7"/>
      <c r="AC2" s="8"/>
      <c r="AD2" s="9"/>
      <c r="AE2" s="10"/>
      <c r="AF2" s="11"/>
      <c r="AG2" s="11"/>
      <c r="AH2" s="11"/>
      <c r="AI2" s="12"/>
      <c r="AK2" s="2"/>
      <c r="AL2" s="2"/>
      <c r="AM2" s="4"/>
      <c r="AN2" s="5"/>
      <c r="AO2" s="13"/>
      <c r="AP2" s="7"/>
      <c r="AQ2" s="8"/>
      <c r="AR2" s="9"/>
      <c r="AS2" s="10"/>
      <c r="AT2" s="11"/>
      <c r="AU2" s="11"/>
      <c r="AV2" s="11"/>
      <c r="AW2" s="12"/>
    </row>
    <row r="3" spans="1:2" ht="11.25" hidden="1">
      <c r="A3" s="1"/>
      <c r="B3" s="14"/>
    </row>
    <row r="4" spans="1:18" ht="11.25" hidden="1">
      <c r="A4" s="1"/>
      <c r="B4" s="1"/>
      <c r="P4" s="15"/>
      <c r="Q4" s="15"/>
      <c r="R4" s="15"/>
    </row>
    <row r="5" spans="3:5" ht="11.25" hidden="1">
      <c r="C5" s="15"/>
      <c r="D5" s="15"/>
      <c r="E5" s="15"/>
    </row>
    <row r="6" spans="3:5" ht="26.25" customHeight="1">
      <c r="C6" s="15"/>
      <c r="D6" s="17" t="str">
        <f>code</f>
        <v>Код шаблона: JKH.OPEN.INFO.TARIFF.VO</v>
      </c>
      <c r="E6" s="15"/>
    </row>
    <row r="7" spans="3:14" ht="54.75" customHeight="1">
      <c r="C7" s="18"/>
      <c r="D7" s="19"/>
      <c r="E7" s="20" t="s">
        <v>112</v>
      </c>
      <c r="F7" s="20"/>
      <c r="G7" s="20"/>
      <c r="H7" s="20"/>
      <c r="I7" s="21"/>
      <c r="J7" s="21"/>
      <c r="K7" s="21"/>
      <c r="L7" s="21"/>
      <c r="M7" s="19"/>
      <c r="N7" s="18"/>
    </row>
    <row r="8" spans="3:14" ht="24.75" customHeight="1">
      <c r="C8" s="18"/>
      <c r="D8" s="22"/>
      <c r="E8" s="23" t="str">
        <f>IF(org="","",IF(fil="",org,org&amp;" ("&amp;fil&amp;")"))&amp;IF(OR(godStart="",godEnd=""),"",", "&amp;YEAR(godStart)&amp;"-"&amp;YEAR(godEnd)&amp;" гг.")</f>
        <v>Краснотуранское РМПП ЖКХ, 2015-2015 гг.</v>
      </c>
      <c r="F8" s="23"/>
      <c r="G8" s="23"/>
      <c r="H8" s="23"/>
      <c r="I8" s="24"/>
      <c r="J8" s="24"/>
      <c r="K8" s="24"/>
      <c r="L8" s="24"/>
      <c r="M8" s="22"/>
      <c r="N8" s="18"/>
    </row>
    <row r="9" spans="4:13" ht="11.25">
      <c r="D9" s="25"/>
      <c r="E9" s="26"/>
      <c r="F9" s="26"/>
      <c r="G9" s="26"/>
      <c r="H9" s="26"/>
      <c r="I9" s="26"/>
      <c r="J9" s="26"/>
      <c r="K9" s="26"/>
      <c r="L9" s="26"/>
      <c r="M9" s="26"/>
    </row>
    <row r="10" spans="3:14" ht="11.25">
      <c r="C10" s="18"/>
      <c r="D10" s="25"/>
      <c r="E10" s="27"/>
      <c r="F10" s="27"/>
      <c r="G10" s="27"/>
      <c r="H10" s="27"/>
      <c r="I10" s="26"/>
      <c r="J10" s="26"/>
      <c r="K10" s="26"/>
      <c r="L10" s="26"/>
      <c r="M10" s="26"/>
      <c r="N10" s="18"/>
    </row>
    <row r="11" spans="3:14" ht="22.5">
      <c r="C11" s="18"/>
      <c r="D11" s="28"/>
      <c r="E11" s="29" t="s">
        <v>0</v>
      </c>
      <c r="F11" s="29" t="s">
        <v>1</v>
      </c>
      <c r="G11" s="29" t="s">
        <v>2</v>
      </c>
      <c r="H11" s="29" t="s">
        <v>3</v>
      </c>
      <c r="I11" s="30"/>
      <c r="N11" s="18"/>
    </row>
    <row r="12" spans="3:14" ht="14.25" customHeight="1">
      <c r="C12" s="18"/>
      <c r="D12" s="25"/>
      <c r="E12" s="31" t="s">
        <v>4</v>
      </c>
      <c r="F12" s="31" t="s">
        <v>5</v>
      </c>
      <c r="G12" s="31" t="s">
        <v>6</v>
      </c>
      <c r="H12" s="31" t="s">
        <v>7</v>
      </c>
      <c r="N12" s="18"/>
    </row>
    <row r="13" spans="4:9" ht="33.75">
      <c r="D13" s="32"/>
      <c r="E13" s="33" t="s">
        <v>4</v>
      </c>
      <c r="F13" s="34" t="s">
        <v>8</v>
      </c>
      <c r="G13" s="35" t="s">
        <v>9</v>
      </c>
      <c r="H13" s="36" t="str">
        <f>IF(activity="","",activity)</f>
        <v>Оказание услуг в сфере водоотведения и очистки сточных вод</v>
      </c>
      <c r="I13" s="30"/>
    </row>
    <row r="14" spans="4:9" ht="19.5" customHeight="1">
      <c r="D14" s="32"/>
      <c r="E14" s="33" t="s">
        <v>5</v>
      </c>
      <c r="F14" s="37" t="s">
        <v>10</v>
      </c>
      <c r="G14" s="38" t="s">
        <v>11</v>
      </c>
      <c r="H14" s="39">
        <v>13636.51</v>
      </c>
      <c r="I14" s="30"/>
    </row>
    <row r="15" spans="4:9" ht="22.5">
      <c r="D15" s="32"/>
      <c r="E15" s="33" t="s">
        <v>6</v>
      </c>
      <c r="F15" s="37" t="s">
        <v>12</v>
      </c>
      <c r="G15" s="38" t="s">
        <v>11</v>
      </c>
      <c r="H15" s="40">
        <f>SUM(H16:H17,H20,H30:H34,H37,H40,H43,H48:H49)</f>
        <v>13636.51</v>
      </c>
      <c r="I15" s="30"/>
    </row>
    <row r="16" spans="1:14" ht="22.5">
      <c r="A16" s="3"/>
      <c r="B16" s="3"/>
      <c r="C16" s="18"/>
      <c r="D16" s="41"/>
      <c r="E16" s="33" t="s">
        <v>13</v>
      </c>
      <c r="F16" s="42" t="s">
        <v>14</v>
      </c>
      <c r="G16" s="38" t="s">
        <v>11</v>
      </c>
      <c r="H16" s="39">
        <v>0</v>
      </c>
      <c r="I16" s="30"/>
      <c r="N16" s="18"/>
    </row>
    <row r="17" spans="4:9" ht="33.75">
      <c r="D17" s="32"/>
      <c r="E17" s="33" t="s">
        <v>15</v>
      </c>
      <c r="F17" s="42" t="s">
        <v>16</v>
      </c>
      <c r="G17" s="38" t="s">
        <v>11</v>
      </c>
      <c r="H17" s="39">
        <v>508.55</v>
      </c>
      <c r="I17" s="30"/>
    </row>
    <row r="18" spans="4:9" ht="19.5" customHeight="1">
      <c r="D18" s="32"/>
      <c r="E18" s="33" t="s">
        <v>17</v>
      </c>
      <c r="F18" s="43" t="s">
        <v>18</v>
      </c>
      <c r="G18" s="38" t="s">
        <v>19</v>
      </c>
      <c r="H18" s="40" t="e">
        <f>nerr(H17/H19)</f>
        <v>#NAME?</v>
      </c>
      <c r="I18" s="30"/>
    </row>
    <row r="19" spans="4:9" ht="19.5" customHeight="1">
      <c r="D19" s="32"/>
      <c r="E19" s="33" t="s">
        <v>20</v>
      </c>
      <c r="F19" s="44" t="s">
        <v>21</v>
      </c>
      <c r="G19" s="38" t="s">
        <v>22</v>
      </c>
      <c r="H19" s="39">
        <v>191.1</v>
      </c>
      <c r="I19" s="30"/>
    </row>
    <row r="20" spans="4:9" ht="19.5" customHeight="1">
      <c r="D20" s="32"/>
      <c r="E20" s="33" t="s">
        <v>23</v>
      </c>
      <c r="F20" s="45" t="s">
        <v>24</v>
      </c>
      <c r="G20" s="38" t="s">
        <v>11</v>
      </c>
      <c r="H20" s="39">
        <v>158.1</v>
      </c>
      <c r="I20" s="30"/>
    </row>
    <row r="21" spans="4:9" ht="19.5" customHeight="1">
      <c r="D21" s="32"/>
      <c r="E21" s="33" t="s">
        <v>25</v>
      </c>
      <c r="F21" s="43" t="s">
        <v>26</v>
      </c>
      <c r="G21" s="38" t="s">
        <v>27</v>
      </c>
      <c r="H21" s="46">
        <f>SUM(H22:H29)</f>
        <v>14.2</v>
      </c>
      <c r="I21" s="30"/>
    </row>
    <row r="22" spans="4:9" ht="19.5" customHeight="1">
      <c r="D22" s="32"/>
      <c r="E22" s="33" t="s">
        <v>28</v>
      </c>
      <c r="F22" s="47" t="s">
        <v>29</v>
      </c>
      <c r="G22" s="38" t="s">
        <v>27</v>
      </c>
      <c r="H22" s="48">
        <v>0</v>
      </c>
      <c r="I22" s="30"/>
    </row>
    <row r="23" spans="4:9" ht="19.5" customHeight="1">
      <c r="D23" s="32"/>
      <c r="E23" s="33" t="s">
        <v>30</v>
      </c>
      <c r="F23" s="47" t="s">
        <v>31</v>
      </c>
      <c r="G23" s="38" t="s">
        <v>27</v>
      </c>
      <c r="H23" s="48">
        <v>0</v>
      </c>
      <c r="I23" s="30"/>
    </row>
    <row r="24" spans="4:9" ht="19.5" customHeight="1">
      <c r="D24" s="32"/>
      <c r="E24" s="33" t="s">
        <v>32</v>
      </c>
      <c r="F24" s="47" t="s">
        <v>33</v>
      </c>
      <c r="G24" s="38" t="s">
        <v>27</v>
      </c>
      <c r="H24" s="48">
        <v>0</v>
      </c>
      <c r="I24" s="30"/>
    </row>
    <row r="25" spans="4:9" ht="19.5" customHeight="1">
      <c r="D25" s="32"/>
      <c r="E25" s="33" t="s">
        <v>34</v>
      </c>
      <c r="F25" s="47" t="s">
        <v>35</v>
      </c>
      <c r="G25" s="38" t="s">
        <v>27</v>
      </c>
      <c r="H25" s="48">
        <v>0</v>
      </c>
      <c r="I25" s="30"/>
    </row>
    <row r="26" spans="4:9" ht="19.5" customHeight="1">
      <c r="D26" s="32"/>
      <c r="E26" s="33" t="s">
        <v>36</v>
      </c>
      <c r="F26" s="47" t="s">
        <v>37</v>
      </c>
      <c r="G26" s="38" t="s">
        <v>27</v>
      </c>
      <c r="H26" s="48">
        <v>0</v>
      </c>
      <c r="I26" s="30"/>
    </row>
    <row r="27" spans="4:9" ht="19.5" customHeight="1">
      <c r="D27" s="32"/>
      <c r="E27" s="33" t="s">
        <v>38</v>
      </c>
      <c r="F27" s="47" t="s">
        <v>39</v>
      </c>
      <c r="G27" s="38" t="s">
        <v>27</v>
      </c>
      <c r="H27" s="48">
        <v>0</v>
      </c>
      <c r="I27" s="30"/>
    </row>
    <row r="28" spans="4:9" ht="19.5" customHeight="1">
      <c r="D28" s="32"/>
      <c r="E28" s="33" t="s">
        <v>40</v>
      </c>
      <c r="F28" s="47" t="s">
        <v>41</v>
      </c>
      <c r="G28" s="38" t="s">
        <v>27</v>
      </c>
      <c r="H28" s="48">
        <v>0</v>
      </c>
      <c r="I28" s="30"/>
    </row>
    <row r="29" spans="4:9" ht="19.5" customHeight="1">
      <c r="D29" s="32"/>
      <c r="E29" s="33" t="s">
        <v>42</v>
      </c>
      <c r="F29" s="47" t="s">
        <v>43</v>
      </c>
      <c r="G29" s="38" t="s">
        <v>27</v>
      </c>
      <c r="H29" s="48">
        <v>14.2</v>
      </c>
      <c r="I29" s="30"/>
    </row>
    <row r="30" spans="4:9" ht="19.5" customHeight="1">
      <c r="D30" s="32"/>
      <c r="E30" s="33" t="s">
        <v>44</v>
      </c>
      <c r="F30" s="42" t="s">
        <v>45</v>
      </c>
      <c r="G30" s="38" t="s">
        <v>11</v>
      </c>
      <c r="H30" s="39">
        <v>1612.33</v>
      </c>
      <c r="I30" s="30"/>
    </row>
    <row r="31" spans="4:9" ht="22.5">
      <c r="D31" s="32"/>
      <c r="E31" s="33" t="s">
        <v>46</v>
      </c>
      <c r="F31" s="42" t="s">
        <v>47</v>
      </c>
      <c r="G31" s="38" t="s">
        <v>11</v>
      </c>
      <c r="H31" s="39">
        <v>486.92</v>
      </c>
      <c r="I31" s="30"/>
    </row>
    <row r="32" spans="4:9" ht="19.5" customHeight="1">
      <c r="D32" s="32"/>
      <c r="E32" s="33" t="s">
        <v>48</v>
      </c>
      <c r="F32" s="42" t="s">
        <v>49</v>
      </c>
      <c r="G32" s="38" t="s">
        <v>11</v>
      </c>
      <c r="H32" s="39">
        <v>219.88</v>
      </c>
      <c r="I32" s="30"/>
    </row>
    <row r="33" spans="4:9" ht="22.5">
      <c r="D33" s="32"/>
      <c r="E33" s="33" t="s">
        <v>50</v>
      </c>
      <c r="F33" s="42" t="s">
        <v>51</v>
      </c>
      <c r="G33" s="38" t="s">
        <v>11</v>
      </c>
      <c r="H33" s="39">
        <v>33.45</v>
      </c>
      <c r="I33" s="30"/>
    </row>
    <row r="34" spans="4:9" ht="19.5" customHeight="1">
      <c r="D34" s="32"/>
      <c r="E34" s="33" t="s">
        <v>52</v>
      </c>
      <c r="F34" s="42" t="s">
        <v>53</v>
      </c>
      <c r="G34" s="38" t="s">
        <v>11</v>
      </c>
      <c r="H34" s="39">
        <f>374.72+1385.24+6916.75+27.67</f>
        <v>8704.38</v>
      </c>
      <c r="I34" s="30"/>
    </row>
    <row r="35" spans="4:9" ht="19.5" customHeight="1">
      <c r="D35" s="32"/>
      <c r="E35" s="33" t="s">
        <v>54</v>
      </c>
      <c r="F35" s="44" t="s">
        <v>55</v>
      </c>
      <c r="G35" s="38" t="s">
        <v>11</v>
      </c>
      <c r="H35" s="39">
        <v>1790.62</v>
      </c>
      <c r="I35" s="30"/>
    </row>
    <row r="36" spans="4:9" ht="19.5" customHeight="1">
      <c r="D36" s="32"/>
      <c r="E36" s="33" t="s">
        <v>56</v>
      </c>
      <c r="F36" s="44" t="s">
        <v>57</v>
      </c>
      <c r="G36" s="38" t="s">
        <v>11</v>
      </c>
      <c r="H36" s="39">
        <v>540.77</v>
      </c>
      <c r="I36" s="30"/>
    </row>
    <row r="37" spans="4:9" ht="19.5" customHeight="1">
      <c r="D37" s="32"/>
      <c r="E37" s="33" t="s">
        <v>58</v>
      </c>
      <c r="F37" s="42" t="s">
        <v>59</v>
      </c>
      <c r="G37" s="38" t="s">
        <v>11</v>
      </c>
      <c r="H37" s="39">
        <v>1237.27</v>
      </c>
      <c r="I37" s="30"/>
    </row>
    <row r="38" spans="4:9" ht="19.5" customHeight="1">
      <c r="D38" s="32"/>
      <c r="E38" s="33" t="s">
        <v>60</v>
      </c>
      <c r="F38" s="44" t="s">
        <v>55</v>
      </c>
      <c r="G38" s="38" t="s">
        <v>11</v>
      </c>
      <c r="H38" s="39">
        <v>787.73</v>
      </c>
      <c r="I38" s="30"/>
    </row>
    <row r="39" spans="4:9" ht="19.5" customHeight="1">
      <c r="D39" s="32"/>
      <c r="E39" s="33" t="s">
        <v>61</v>
      </c>
      <c r="F39" s="44" t="s">
        <v>57</v>
      </c>
      <c r="G39" s="38" t="s">
        <v>11</v>
      </c>
      <c r="H39" s="39">
        <v>237.89</v>
      </c>
      <c r="I39" s="30"/>
    </row>
    <row r="40" spans="4:9" ht="25.5">
      <c r="D40" s="32"/>
      <c r="E40" s="33" t="s">
        <v>62</v>
      </c>
      <c r="F40" s="45" t="s">
        <v>63</v>
      </c>
      <c r="G40" s="38" t="s">
        <v>11</v>
      </c>
      <c r="H40" s="39">
        <f>H41+H42</f>
        <v>98.26</v>
      </c>
      <c r="I40" s="30"/>
    </row>
    <row r="41" spans="4:9" ht="22.5">
      <c r="D41" s="32"/>
      <c r="E41" s="33" t="s">
        <v>64</v>
      </c>
      <c r="F41" s="49" t="s">
        <v>65</v>
      </c>
      <c r="G41" s="38" t="s">
        <v>11</v>
      </c>
      <c r="H41" s="50">
        <v>0</v>
      </c>
      <c r="I41" s="30"/>
    </row>
    <row r="42" spans="4:9" ht="22.5">
      <c r="D42" s="32"/>
      <c r="E42" s="33" t="s">
        <v>66</v>
      </c>
      <c r="F42" s="49" t="s">
        <v>67</v>
      </c>
      <c r="G42" s="38" t="s">
        <v>11</v>
      </c>
      <c r="H42" s="50">
        <v>98.26</v>
      </c>
      <c r="I42" s="30"/>
    </row>
    <row r="43" spans="4:9" ht="22.5">
      <c r="D43" s="32"/>
      <c r="E43" s="51" t="s">
        <v>68</v>
      </c>
      <c r="F43" s="52" t="s">
        <v>69</v>
      </c>
      <c r="G43" s="53" t="s">
        <v>11</v>
      </c>
      <c r="H43" s="50">
        <f>H44+H47</f>
        <v>577.37</v>
      </c>
      <c r="I43" s="30"/>
    </row>
    <row r="44" spans="4:9" ht="19.5" customHeight="1">
      <c r="D44" s="32"/>
      <c r="E44" s="51" t="s">
        <v>70</v>
      </c>
      <c r="F44" s="49" t="s">
        <v>71</v>
      </c>
      <c r="G44" s="53" t="s">
        <v>11</v>
      </c>
      <c r="H44" s="50">
        <v>443.45</v>
      </c>
      <c r="I44" s="30"/>
    </row>
    <row r="45" spans="4:9" ht="19.5" customHeight="1">
      <c r="D45" s="32"/>
      <c r="E45" s="51" t="s">
        <v>72</v>
      </c>
      <c r="F45" s="49" t="s">
        <v>73</v>
      </c>
      <c r="G45" s="53" t="s">
        <v>11</v>
      </c>
      <c r="H45" s="50">
        <f>H44/12/H46</f>
        <v>16.067028985507246</v>
      </c>
      <c r="I45" s="30"/>
    </row>
    <row r="46" spans="4:9" ht="19.5" customHeight="1">
      <c r="D46" s="32"/>
      <c r="E46" s="51" t="s">
        <v>74</v>
      </c>
      <c r="F46" s="49" t="s">
        <v>75</v>
      </c>
      <c r="G46" s="54" t="s">
        <v>76</v>
      </c>
      <c r="H46" s="55">
        <v>2.3</v>
      </c>
      <c r="I46" s="30"/>
    </row>
    <row r="47" spans="4:9" ht="19.5" customHeight="1">
      <c r="D47" s="32"/>
      <c r="E47" s="51" t="s">
        <v>77</v>
      </c>
      <c r="F47" s="49" t="s">
        <v>78</v>
      </c>
      <c r="G47" s="53" t="s">
        <v>11</v>
      </c>
      <c r="H47" s="50">
        <v>133.92</v>
      </c>
      <c r="I47" s="30"/>
    </row>
    <row r="48" spans="4:9" ht="33.75">
      <c r="D48" s="32"/>
      <c r="E48" s="51" t="s">
        <v>79</v>
      </c>
      <c r="F48" s="52" t="s">
        <v>80</v>
      </c>
      <c r="G48" s="53" t="s">
        <v>11</v>
      </c>
      <c r="H48" s="39">
        <v>0</v>
      </c>
      <c r="I48" s="30"/>
    </row>
    <row r="49" spans="4:9" ht="19.5" customHeight="1">
      <c r="D49" s="32"/>
      <c r="E49" s="56"/>
      <c r="F49" s="57" t="s">
        <v>81</v>
      </c>
      <c r="G49" s="58"/>
      <c r="H49" s="59"/>
      <c r="I49" s="30"/>
    </row>
    <row r="50" spans="4:9" ht="25.5">
      <c r="D50" s="32"/>
      <c r="E50" s="33" t="s">
        <v>7</v>
      </c>
      <c r="F50" s="60" t="s">
        <v>82</v>
      </c>
      <c r="G50" s="38" t="s">
        <v>11</v>
      </c>
      <c r="H50" s="39">
        <v>0</v>
      </c>
      <c r="I50" s="30"/>
    </row>
    <row r="51" spans="4:9" ht="19.5" customHeight="1">
      <c r="D51" s="32"/>
      <c r="E51" s="33" t="s">
        <v>83</v>
      </c>
      <c r="F51" s="37" t="s">
        <v>84</v>
      </c>
      <c r="G51" s="38" t="s">
        <v>11</v>
      </c>
      <c r="H51" s="39">
        <v>0</v>
      </c>
      <c r="I51" s="30"/>
    </row>
    <row r="52" spans="4:9" ht="33.75">
      <c r="D52" s="32"/>
      <c r="E52" s="33" t="s">
        <v>85</v>
      </c>
      <c r="F52" s="42" t="s">
        <v>86</v>
      </c>
      <c r="G52" s="38" t="s">
        <v>11</v>
      </c>
      <c r="H52" s="39">
        <v>0</v>
      </c>
      <c r="I52" s="30"/>
    </row>
    <row r="53" spans="4:9" ht="19.5" customHeight="1">
      <c r="D53" s="32"/>
      <c r="E53" s="61" t="s">
        <v>87</v>
      </c>
      <c r="F53" s="37" t="s">
        <v>88</v>
      </c>
      <c r="G53" s="38" t="s">
        <v>89</v>
      </c>
      <c r="H53" s="62">
        <v>291.69</v>
      </c>
      <c r="I53" s="30"/>
    </row>
    <row r="54" spans="4:9" ht="22.5">
      <c r="D54" s="32"/>
      <c r="E54" s="61" t="s">
        <v>90</v>
      </c>
      <c r="F54" s="37" t="s">
        <v>91</v>
      </c>
      <c r="G54" s="38" t="s">
        <v>89</v>
      </c>
      <c r="H54" s="62">
        <v>0</v>
      </c>
      <c r="I54" s="30"/>
    </row>
    <row r="55" spans="4:9" ht="19.5" customHeight="1">
      <c r="D55" s="32"/>
      <c r="E55" s="61" t="s">
        <v>92</v>
      </c>
      <c r="F55" s="37" t="s">
        <v>93</v>
      </c>
      <c r="G55" s="38" t="s">
        <v>89</v>
      </c>
      <c r="H55" s="62">
        <v>265.03</v>
      </c>
      <c r="I55" s="30"/>
    </row>
    <row r="56" spans="4:9" ht="22.5">
      <c r="D56" s="32"/>
      <c r="E56" s="61" t="s">
        <v>94</v>
      </c>
      <c r="F56" s="37" t="s">
        <v>95</v>
      </c>
      <c r="G56" s="38" t="s">
        <v>96</v>
      </c>
      <c r="H56" s="39">
        <v>17</v>
      </c>
      <c r="I56" s="30"/>
    </row>
    <row r="57" spans="4:9" ht="22.5">
      <c r="D57" s="32"/>
      <c r="E57" s="61" t="s">
        <v>97</v>
      </c>
      <c r="F57" s="37" t="s">
        <v>98</v>
      </c>
      <c r="G57" s="38" t="s">
        <v>96</v>
      </c>
      <c r="H57" s="39">
        <f>28.02-H56</f>
        <v>11.02</v>
      </c>
      <c r="I57" s="30"/>
    </row>
    <row r="58" spans="4:9" ht="19.5" customHeight="1">
      <c r="D58" s="32"/>
      <c r="E58" s="61" t="s">
        <v>99</v>
      </c>
      <c r="F58" s="37" t="s">
        <v>100</v>
      </c>
      <c r="G58" s="38" t="s">
        <v>101</v>
      </c>
      <c r="H58" s="63">
        <v>2</v>
      </c>
      <c r="I58" s="30"/>
    </row>
    <row r="59" spans="4:9" ht="19.5" customHeight="1">
      <c r="D59" s="32"/>
      <c r="E59" s="61" t="s">
        <v>102</v>
      </c>
      <c r="F59" s="37" t="s">
        <v>103</v>
      </c>
      <c r="G59" s="38" t="s">
        <v>101</v>
      </c>
      <c r="H59" s="63">
        <v>1</v>
      </c>
      <c r="I59" s="30"/>
    </row>
    <row r="60" spans="4:9" ht="19.5" customHeight="1">
      <c r="D60" s="32"/>
      <c r="E60" s="61" t="s">
        <v>104</v>
      </c>
      <c r="F60" s="37" t="s">
        <v>105</v>
      </c>
      <c r="G60" s="38" t="s">
        <v>106</v>
      </c>
      <c r="H60" s="63">
        <v>8</v>
      </c>
      <c r="I60" s="30"/>
    </row>
    <row r="61" spans="4:9" ht="19.5" customHeight="1">
      <c r="D61" s="32"/>
      <c r="E61" s="61" t="s">
        <v>107</v>
      </c>
      <c r="F61" s="64" t="s">
        <v>108</v>
      </c>
      <c r="G61" s="65"/>
      <c r="H61" s="66" t="s">
        <v>109</v>
      </c>
      <c r="I61" s="30"/>
    </row>
    <row r="62" spans="5:8" ht="24.75" customHeight="1">
      <c r="E62" s="67" t="s">
        <v>110</v>
      </c>
      <c r="F62" s="68" t="s">
        <v>111</v>
      </c>
      <c r="G62" s="68"/>
      <c r="H62" s="68"/>
    </row>
  </sheetData>
  <mergeCells count="3">
    <mergeCell ref="E7:H7"/>
    <mergeCell ref="E8:H8"/>
    <mergeCell ref="F62:H62"/>
  </mergeCells>
  <dataValidations count="5">
    <dataValidation type="decimal" allowBlank="1" showInputMessage="1" showErrorMessage="1" sqref="AQ2:AR2 AC2:AD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H25">
      <formula1>-99999999999</formula1>
      <formula2>999999999999</formula2>
    </dataValidation>
    <dataValidation type="decimal" allowBlank="1" showInputMessage="1" showErrorMessage="1" sqref="H15 H21 H18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50:H60 H26:H48 H22:H24 H14 H16:H17 H19:H20">
      <formula1>-999999999</formula1>
      <formula2>999999999999</formula2>
    </dataValidation>
    <dataValidation type="textLength" operator="lessThanOrEqual" allowBlank="1" showInputMessage="1" showErrorMessage="1" sqref="H61">
      <formula1>300</formula1>
    </dataValidation>
  </dataValidations>
  <hyperlinks>
    <hyperlink ref="F49" location="'ВО показатели'!A1" tooltip="Добавить запись" display="Добавить запись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dcterms:created xsi:type="dcterms:W3CDTF">1996-10-08T23:32:33Z</dcterms:created>
  <dcterms:modified xsi:type="dcterms:W3CDTF">2014-12-31T03:35:44Z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