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<sst xmlns="http://schemas.openxmlformats.org/spreadsheetml/2006/main" count="178" uniqueCount="131">
  <si>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</si>
  <si>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</si>
  <si>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</si>
  <si>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</si>
  <si>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</si>
  <si>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</si>
  <si>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</si>
  <si>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</si>
  <si>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</si>
  <si>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</si>
  <si>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</si>
  <si>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</si>
  <si>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</si>
  <si>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</si>
  <si>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</si>
  <si>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</si>
  <si>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</si>
  <si>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</si>
  <si>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</si>
  <si>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</si>
  <si>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</si>
  <si>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</si>
  <si>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</si>
  <si>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</si>
  <si>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</si>
  <si>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</si>
  <si>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</si>
  <si>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</si>
  <si>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</si>
  <si>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</si>
  <si>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</si>
  <si>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</si>
  <si>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</si>
  <si>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</si>
  <si>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</si>
  <si>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</si>
  <si>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</si>
  <si>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</si>
  <si>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</si>
  <si>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</si>
  <si>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</si>
  <si>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</si>
  <si>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</si>
  <si>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</si>
  <si>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</si>
  <si>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</si>
  <si>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</si>
  <si>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</si>
  <si>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</si>
  <si>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</si>
  <si>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</si>
  <si>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</si>
  <si>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</si>
  <si>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</si>
  <si>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</si>
  <si>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</si>
  <si>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</si>
  <si>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</si>
  <si>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</si>
  <si>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</si>
  <si>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</si>
  <si>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</si>
  <si>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</si>
  <si>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</si>
  <si>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</si>
  <si>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</si>
  <si>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</si>
  <si>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</si>
  <si>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</si>
  <si>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</si>
  <si>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</si>
  <si>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</si>
  <si>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</si>
  <si>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</si>
  <si>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</si>
  <si>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</si>
  <si>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</si>
  <si>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</si>
  <si>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</si>
  <si>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</si>
  <si>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</si>
  <si>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</si>
  <si>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</si>
  <si>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</si>
  <si>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</si>
  <si>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</si>
  <si>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</si>
  <si>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</si>
  <si>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</si>
  <si>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</si>
  <si>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</si>
  <si>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</si>
  <si>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</si>
  <si>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</si>
  <si>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</si>
  <si>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</si>
  <si>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</si>
  <si>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</si>
  <si>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</si>
  <si>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</si>
  <si>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</si>
  <si>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</si>
  <si>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</si>
  <si>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</si>
  <si>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</si>
  <si>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</si>
  <si>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</si>
  <si>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</si>
  <si>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</si>
  <si>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</si>
  <si>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</si>
  <si>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</si>
  <si>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</si>
  <si>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</si>
  <si>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</si>
  <si>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</si>
  <si>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</si>
  <si>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</si>
  <si>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</si>
  <si>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</si>
  <si>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</si>
  <si>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</si>
  <si>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</si>
  <si>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</si>
  <si>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</si>
  <si>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</si>
  <si>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</si>
  <si>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"Курагинский ЖилКомСервис"</t>
  </si>
  <si>
    <t>холодное водоснабжение</t>
  </si>
  <si>
    <t>-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</si>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</sst>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"/>
    <numFmt numFmtId="174" formatCode="#,##0.0"/>
    <numFmt numFmtId="175" formatCode="0.00000"/>
    <numFmt numFmtId="176" formatCode="0.000000000"/>
    <numFmt numFmtId="177" formatCode="0.0000000000"/>
    <numFmt numFmtId="178" formatCode="0.00000000000"/>
    <numFmt numFmtId="179" formatCode="0.00000000"/>
    <numFmt numFmtId="180" formatCode="0.0000000"/>
    <numFmt numFmtId="181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3\Shared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spans="1:6" ht="18.75">
      <c r="A1" s="12">
        <v>5</v>
      </c>
      <c r="F1" s="14" t="s">
        <v>119</v>
      </c>
    </row>
    <row r="2" ht="19.5" thickBot="1">
      <c r="F2" s="14"/>
    </row>
    <row r="3" spans="1:6" ht="75.75" customHeight="1" thickBot="1">
      <c r="A3" s="36" t="s">
        <v>130</v>
      </c>
      <c r="B3" s="37"/>
      <c r="C3" s="37"/>
      <c r="D3" s="37"/>
      <c r="E3" s="37"/>
      <c r="F3" s="38"/>
    </row>
    <row r="4" spans="1:6" ht="33" customHeight="1" thickBot="1">
      <c r="A4" s="20"/>
      <c r="B4" s="43" t="s">
        <v>127</v>
      </c>
      <c r="C4" s="43"/>
      <c r="D4" s="43"/>
      <c r="E4" s="43"/>
      <c r="F4" s="20"/>
    </row>
    <row r="5" spans="1:6" ht="23.25" customHeight="1">
      <c r="A5" s="20"/>
      <c r="B5" s="44" t="s">
        <v>121</v>
      </c>
      <c r="C5" s="44"/>
      <c r="D5" s="44"/>
      <c r="E5" s="44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9" t="s">
        <v>122</v>
      </c>
      <c r="E7" s="40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9" t="s">
        <v>128</v>
      </c>
      <c r="E10" s="40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5066.88</v>
      </c>
      <c r="E11" s="8">
        <v>3709.6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5027.78</v>
      </c>
      <c r="E12" s="8">
        <v>3774.1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239.43</v>
      </c>
      <c r="E13" s="25">
        <v>246.4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8">
        <f>D18*D19</f>
        <v>239.36220000000003</v>
      </c>
      <c r="E17" s="8">
        <f>E18*E19</f>
        <v>246.40000000000003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14.13</v>
      </c>
      <c r="E18" s="26">
        <v>11.7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16.94</v>
      </c>
      <c r="E19" s="8">
        <f>E13/E18</f>
        <v>21.059829059829063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132.4</v>
      </c>
      <c r="E20" s="26">
        <f>321.4</f>
        <v>321.4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2.42</v>
      </c>
      <c r="E21" s="27">
        <v>2.6926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54.8</v>
      </c>
      <c r="E22" s="31">
        <f>E20/E21</f>
        <v>119.36418331723983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3.7</v>
      </c>
      <c r="E23" s="28">
        <v>2.8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f>1050.74</f>
        <v>1050.74</v>
      </c>
      <c r="E24" s="28">
        <v>891.91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16</v>
      </c>
      <c r="E25" s="29">
        <v>16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f>149.2</f>
        <v>149.2</v>
      </c>
      <c r="E26" s="28">
        <f>E24*0.156</f>
        <v>139.13796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24">
        <v>0</v>
      </c>
      <c r="E27" s="24">
        <v>0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24">
        <v>133.8</v>
      </c>
      <c r="E28" s="24">
        <v>67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495.9</v>
      </c>
      <c r="E29" s="28">
        <f>338.5+33.4</f>
        <v>371.9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196.48</v>
      </c>
      <c r="E30" s="30">
        <f>E29/D29*D30</f>
        <v>147.35009477717279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27.9</v>
      </c>
      <c r="E31" s="28">
        <f>E30*0.156</f>
        <v>22.986614785238956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329.67</v>
      </c>
      <c r="E32" s="28">
        <v>509.2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230.77</v>
      </c>
      <c r="E33" s="30">
        <f>E32/D32*D33</f>
        <v>356.4415445748779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32.77</v>
      </c>
      <c r="E34" s="28">
        <f>E33*0.156</f>
        <v>55.604880953680954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1819.34</v>
      </c>
      <c r="E35" s="28">
        <f>564.4+53.9+E38+E39</f>
        <v>1435.0520399999998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619.7</v>
      </c>
      <c r="E36" s="28">
        <v>554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246.4</v>
      </c>
      <c r="E37" s="31">
        <v>64.3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834.71</v>
      </c>
      <c r="E38" s="31">
        <f>1599.1-E24</f>
        <v>707.1899999999999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118.53</v>
      </c>
      <c r="E39" s="31">
        <f>248.7-E26</f>
        <v>109.56204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8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39.1</v>
      </c>
      <c r="E41" s="31">
        <v>-64.5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0</v>
      </c>
      <c r="E42" s="31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9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9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9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9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58.95</v>
      </c>
      <c r="E47" s="32">
        <v>47.6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f>D49+D50</f>
        <v>14.13</v>
      </c>
      <c r="E48" s="33">
        <v>11.7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9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14.13</v>
      </c>
      <c r="E50" s="31">
        <v>11.7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1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63.41</v>
      </c>
      <c r="E52" s="33">
        <v>49.62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1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63.41</v>
      </c>
      <c r="E54" s="31">
        <v>49.62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f>9.67/D54*100</f>
        <v>15.249960574041948</v>
      </c>
      <c r="E55" s="23">
        <f>9.67/E54*100</f>
        <v>19.488109633212417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29.3</v>
      </c>
      <c r="E56" s="29">
        <v>31.05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29">
        <v>10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7">
        <v>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f>D22/D54</f>
        <v>0.8642170004731115</v>
      </c>
      <c r="E59" s="23">
        <f>E22/E54</f>
        <v>2.4055659676993115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 t="s">
        <v>129</v>
      </c>
      <c r="E60" s="34">
        <v>0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 t="s">
        <v>129</v>
      </c>
      <c r="E61" s="35">
        <v>0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 t="s">
        <v>129</v>
      </c>
      <c r="E62" s="35"/>
      <c r="F62" s="10"/>
    </row>
    <row r="63" spans="1:6" s="7" customFormat="1" ht="15.75">
      <c r="A63" s="15" t="s">
        <v>123</v>
      </c>
      <c r="B63" s="16" t="s">
        <v>111</v>
      </c>
      <c r="C63" s="41"/>
      <c r="D63" s="41"/>
      <c r="E63" s="41"/>
      <c r="F63" s="41"/>
    </row>
    <row r="64" spans="1:6" s="7" customFormat="1" ht="15.75">
      <c r="A64" s="15"/>
      <c r="B64" s="16" t="s">
        <v>112</v>
      </c>
      <c r="C64" s="41"/>
      <c r="D64" s="41"/>
      <c r="E64" s="41"/>
      <c r="F64" s="41"/>
    </row>
    <row r="65" spans="1:6" s="7" customFormat="1" ht="15.75">
      <c r="A65" s="15"/>
      <c r="B65" s="16" t="s">
        <v>113</v>
      </c>
      <c r="C65" s="41"/>
      <c r="D65" s="41"/>
      <c r="E65" s="41"/>
      <c r="F65" s="41"/>
    </row>
    <row r="66" spans="1:6" s="7" customFormat="1" ht="15.75">
      <c r="A66" s="15"/>
      <c r="B66" s="16" t="s">
        <v>114</v>
      </c>
      <c r="C66" s="41"/>
      <c r="D66" s="41"/>
      <c r="E66" s="41"/>
      <c r="F66" s="41"/>
    </row>
    <row r="67" spans="1:6" s="7" customFormat="1" ht="31.5">
      <c r="A67" s="15"/>
      <c r="B67" s="16" t="s">
        <v>115</v>
      </c>
      <c r="C67" s="41"/>
      <c r="D67" s="41"/>
      <c r="E67" s="41"/>
      <c r="F67" s="41"/>
    </row>
    <row r="68" spans="1:6" s="7" customFormat="1" ht="15.75">
      <c r="A68" s="15"/>
      <c r="B68" s="16" t="s">
        <v>116</v>
      </c>
      <c r="C68" s="41"/>
      <c r="D68" s="41"/>
      <c r="E68" s="41"/>
      <c r="F68" s="41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45" t="s">
        <v>125</v>
      </c>
      <c r="B70" s="45"/>
      <c r="C70" s="45"/>
      <c r="D70" s="45"/>
      <c r="E70" s="45"/>
      <c r="F70" s="45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42" t="s">
        <v>124</v>
      </c>
      <c r="B72" s="42"/>
      <c r="C72" s="42"/>
      <c r="D72" s="42"/>
      <c r="E72" s="42"/>
      <c r="F72" s="42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D17 E17:E26 E11:E13 E29:E54 E56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Tasselhof</cp:lastModifiedBy>
  <cp:lastPrinted>2010-09-07T03:10:56Z</cp:lastPrinted>
  <dcterms:created xsi:type="dcterms:W3CDTF">2010-05-25T03:00:19Z</dcterms:created>
  <dcterms:modified xsi:type="dcterms:W3CDTF">2011-07-29T02:53:06Z</dcterms:modified>
  <cp:category/>
  <cp:version/>
  <cp:contentType/>
  <cp:contentStatus/>
</cp:coreProperties>
</file>