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  <externalReference r:id="rId5"/>
    <externalReference r:id="rId6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<sst xmlns="http://schemas.openxmlformats.org/spreadsheetml/2006/main" count="143" uniqueCount="113">
  <si>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</si>
  <si>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</si>
  <si>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</si>
  <si>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</si>
  <si>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</si>
  <si>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</si>
  <si>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</si>
  <si>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</si>
  <si>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</si>
  <si>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</si>
  <si>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</si>
  <si>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</si>
  <si>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</si>
  <si>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</si>
  <si>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</si>
  <si>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</si>
  <si>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</si>
  <si>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</si>
  <si>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</si>
  <si>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</si>
  <si>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</si>
  <si>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</si>
  <si>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</si>
  <si>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</si>
  <si>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</si>
  <si>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</si>
  <si>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</si>
  <si>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</si>
  <si>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</si>
  <si>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</si>
  <si>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</si>
  <si>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</si>
  <si>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</si>
  <si>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</si>
  <si>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</si>
  <si>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</si>
  <si>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</si>
  <si>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</si>
  <si>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</si>
  <si>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</si>
  <si>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</si>
  <si>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</si>
  <si>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</si>
  <si>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</si>
  <si>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</si>
  <si>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</si>
  <si>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</si>
  <si>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</si>
  <si>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</si>
  <si>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</si>
  <si>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</si>
  <si>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</si>
  <si>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</si>
  <si>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</si>
  <si>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</si>
  <si>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</si>
  <si>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</si>
  <si>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</si>
  <si>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</si>
  <si>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</si>
  <si>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</si>
  <si>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</si>
  <si>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</si>
  <si>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</si>
  <si>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</si>
  <si>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</si>
  <si>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</si>
  <si>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</si>
  <si>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</si>
  <si>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</si>
  <si>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</si>
  <si>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</si>
  <si>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</si>
  <si>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</si>
  <si>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</si>
  <si>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</si>
  <si>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</si>
  <si>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</si>
  <si>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</si>
  <si>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</si>
  <si>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</si>
  <si>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</si>
  <si>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</si>
  <si>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</si>
  <si>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</si>
  <si>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</si>
  <si>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</si>
  <si>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</si>
  <si>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</si>
  <si>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</si>
  <si>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</si>
  <si>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</si>
  <si>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</si>
  <si>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</si>
  <si>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</si>
  <si>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</si>
  <si>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</si>
  <si>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</si>
  <si>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</si>
  <si>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</si>
  <si>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</si>
  <si>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</si>
  <si>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</si>
  <si>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</si>
  <si>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</si>
  <si>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</si>
  <si>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</si>
  <si>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</si>
  <si>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"Марининский ЭнергоРесурс"</t>
  </si>
  <si>
    <t>оказание услуг по откачке стоков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</si>
  <si>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2010 год</t>
  </si>
  <si>
    <t>13. **</t>
  </si>
  <si>
    <t>выручка за водоотведение составила 1,6 % от совокупной выручки за 2010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</si>
</sst>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0000"/>
    <numFmt numFmtId="174" formatCode="0.0000000"/>
    <numFmt numFmtId="175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>
      <alignment/>
    </xf>
    <xf numFmtId="165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85;&#1072;&#1090;&#1072;&#1096;&#1072;\&#1069;&#1082;&#1086;&#1085;&#1086;&#1084;&#1080;&#1089;&#1090;\&#1054;&#1090;&#1095;&#1077;&#1090;&#1099;\&#1054;&#1090;&#1095;&#1077;&#1090;%202010\&#1043;&#1054;&#1044;\&#1084;&#1086;&#1085;&#1080;&#1090;&#1086;&#1088;&#1080;&#1085;&#1075;\BALANCE.VODOOTV.2010.FACT(v1.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85;&#1072;&#1090;&#1072;&#1096;&#1072;\&#1069;&#1082;&#1086;&#1085;&#1086;&#1084;&#1080;&#1089;&#1090;\&#1058;&#1072;&#1088;&#1080;&#1092;&#1099;\&#1046;&#1041;&#1054;\&#1046;&#1041;&#1054;%202012%20&#1075;&#1086;&#1076;\&#1057;&#1042;&#1054;&#1044;%20&#1087;&#1086;%20&#1087;&#1088;&#1077;&#1076;&#1087;&#1088;&#1080;&#1103;&#1090;&#1080;&#1102;%20&#1046;&#1041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Список организаций"/>
      <sheetName val="Свод"/>
      <sheetName val="Ошибки загрузки"/>
      <sheetName val="Баланс"/>
      <sheetName val="Расходы организации"/>
      <sheetName val="Расходы на реализацию"/>
      <sheetName val="Комментарии"/>
      <sheetName val="Проверка"/>
      <sheetName val="Диапазоны"/>
      <sheetName val="modProt"/>
      <sheetName val="modHyp"/>
      <sheetName val="modAddUpdOrg"/>
      <sheetName val="TEHSHEET"/>
      <sheetName val="modProv"/>
      <sheetName val="AllSheetsInThisWorkbook"/>
      <sheetName val="PLAN10_DATA_REGION"/>
      <sheetName val="REESTR_ORG"/>
      <sheetName val="REESTR_FILTERED"/>
      <sheetName val="REESTR_MO"/>
      <sheetName val="modReestr"/>
      <sheetName val="modfrmOrg"/>
      <sheetName val="modfrmReestr"/>
      <sheetName val="modfrmReestrPreviousPeriod"/>
      <sheetName val="modCommandButton"/>
      <sheetName val="modDataRegion"/>
      <sheetName val="modLoad"/>
    </sheetNames>
    <sheetDataSet>
      <sheetData sheetId="5">
        <row r="11">
          <cell r="J11">
            <v>2809.766971945282</v>
          </cell>
        </row>
      </sheetData>
      <sheetData sheetId="6">
        <row r="12">
          <cell r="K12">
            <v>344.71173999999996</v>
          </cell>
        </row>
        <row r="44">
          <cell r="I44">
            <v>50.847</v>
          </cell>
        </row>
      </sheetData>
      <sheetData sheetId="7">
        <row r="13">
          <cell r="K13">
            <v>484.7297589321122</v>
          </cell>
        </row>
        <row r="76">
          <cell r="K76">
            <v>25.34178</v>
          </cell>
        </row>
        <row r="87">
          <cell r="K87">
            <v>146.39592</v>
          </cell>
        </row>
        <row r="93">
          <cell r="K93">
            <v>68.15106</v>
          </cell>
        </row>
        <row r="94">
          <cell r="K94">
            <v>0</v>
          </cell>
        </row>
        <row r="96">
          <cell r="K96">
            <v>0</v>
          </cell>
        </row>
        <row r="109">
          <cell r="I109">
            <v>66.08457355932205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вто1"/>
      <sheetName val="маршрут браг"/>
      <sheetName val="маршрут мар"/>
      <sheetName val="Ф1"/>
      <sheetName val="ф1 Мар"/>
      <sheetName val="ф1 Браг"/>
      <sheetName val="ф3"/>
      <sheetName val="Ф4"/>
      <sheetName val="Ф4 Мар"/>
      <sheetName val="Ф4(септ)МАР"/>
      <sheetName val="Ф4Браг"/>
      <sheetName val="ф5 ЖБО"/>
      <sheetName val="6"/>
      <sheetName val="8"/>
      <sheetName val="9"/>
      <sheetName val="10"/>
      <sheetName val="11"/>
      <sheetName val="11а"/>
      <sheetName val="11в"/>
      <sheetName val="расчет з-п"/>
      <sheetName val="штатн."/>
      <sheetName val="сетка"/>
      <sheetName val="числ."/>
      <sheetName val="12"/>
      <sheetName val="13"/>
      <sheetName val="дефект"/>
      <sheetName val="15"/>
      <sheetName val="Аренда"/>
      <sheetName val="16"/>
      <sheetName val="17"/>
      <sheetName val="Затраты"/>
      <sheetName val="Затр. Мар"/>
      <sheetName val="Затр. Браг"/>
      <sheetName val="20"/>
      <sheetName val="21"/>
    </sheetNames>
    <sheetDataSet>
      <sheetData sheetId="16">
        <row r="18">
          <cell r="L18">
            <v>5.219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E57" sqref="D57:E57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2" t="s">
        <v>110</v>
      </c>
      <c r="B3" s="33"/>
      <c r="C3" s="33"/>
      <c r="D3" s="33"/>
      <c r="E3" s="33"/>
      <c r="F3" s="34"/>
    </row>
    <row r="4" spans="1:6" ht="33" customHeight="1" thickBot="1">
      <c r="A4" s="23"/>
      <c r="B4" s="38" t="s">
        <v>108</v>
      </c>
      <c r="C4" s="38"/>
      <c r="D4" s="38"/>
      <c r="E4" s="38"/>
      <c r="F4" s="23"/>
    </row>
    <row r="5" spans="1:6" ht="23.25" customHeight="1">
      <c r="A5" s="23"/>
      <c r="B5" s="39" t="s">
        <v>50</v>
      </c>
      <c r="C5" s="39"/>
      <c r="D5" s="39"/>
      <c r="E5" s="39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31.5" customHeight="1">
      <c r="A10" s="5" t="s">
        <v>76</v>
      </c>
      <c r="B10" s="2" t="s">
        <v>35</v>
      </c>
      <c r="C10" s="3" t="s">
        <v>3</v>
      </c>
      <c r="D10" s="35" t="s">
        <v>109</v>
      </c>
      <c r="E10" s="36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f>469.44+2.05</f>
        <v>471.49</v>
      </c>
      <c r="E11" s="29">
        <f>'[2]Расходы на реализацию'!$K$13</f>
        <v>484.7297589321122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469.44</v>
      </c>
      <c r="E12" s="29">
        <f>'[2]Расходы организации'!$K$12</f>
        <v>344.71173999999996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7">
        <v>0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7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7">
        <v>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7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7">
        <v>0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7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7">
        <v>0</v>
      </c>
      <c r="E22" s="26">
        <v>0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7">
        <v>0</v>
      </c>
      <c r="E23" s="26">
        <v>0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7">
        <v>0</v>
      </c>
      <c r="E24" s="26">
        <v>0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7">
        <v>0</v>
      </c>
      <c r="E25" s="26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50.847</v>
      </c>
      <c r="E26" s="29">
        <f>'[2]Расходы организации'!$I$44</f>
        <v>50.847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f>404.85-404.32+333.16</f>
        <v>333.69000000000005</v>
      </c>
      <c r="E27" s="29">
        <f>'[2]Расходы на реализацию'!$K$87</f>
        <v>146.39592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>
        <v>0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>
        <v>0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71.16</v>
      </c>
      <c r="E30" s="29">
        <f>'[2]Расходы на реализацию'!$K$93</f>
        <v>68.15106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f>D30*0.78/1.262</f>
        <v>43.98161648177496</v>
      </c>
      <c r="E31" s="29">
        <f>'[2]Расходы на реализацию'!$K$94</f>
        <v>0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f>D31*0.262</f>
        <v>11.52318351822504</v>
      </c>
      <c r="E32" s="29">
        <f>'[2]Расходы на реализацию'!$K$96</f>
        <v>0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28">
        <f>SUM(D34:D37)</f>
        <v>13.14603</v>
      </c>
      <c r="E33" s="29">
        <f>'[2]Расходы на реализацию'!$K$76</f>
        <v>25.34178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28"/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28">
        <v>3.282</v>
      </c>
      <c r="E35" s="29">
        <f>E33-E36-E37</f>
        <v>18.755402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28">
        <v>7.81</v>
      </c>
      <c r="E36" s="26">
        <f>'[3]11'!$L$18</f>
        <v>5.219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28">
        <f>D36*0.263</f>
        <v>2.05403</v>
      </c>
      <c r="E37" s="31">
        <f>E36*0.262</f>
        <v>1.3673780000000002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f>D11-D12</f>
        <v>2.0500000000000114</v>
      </c>
      <c r="E39" s="29">
        <f>'[2]Расходы на реализацию'!$I$109</f>
        <v>66.08457355932205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1.65</v>
      </c>
      <c r="E40" s="31">
        <f>E39-E39*0.2</f>
        <v>52.86765884745764</v>
      </c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3.225</v>
      </c>
      <c r="E45" s="29">
        <f>'[2]Баланс'!$J$11/1000</f>
        <v>2.809766971945282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9">
        <v>0</v>
      </c>
      <c r="E47" s="26">
        <v>0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f>0.045+0.15</f>
        <v>0.195</v>
      </c>
      <c r="E48" s="30">
        <f>D48</f>
        <v>0.195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0</v>
      </c>
      <c r="E49" s="26">
        <v>0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>
        <v>0</v>
      </c>
      <c r="F50" s="14"/>
    </row>
    <row r="51" spans="1:6" s="10" customFormat="1" ht="15.75">
      <c r="A51" s="19" t="s">
        <v>111</v>
      </c>
      <c r="B51" s="14" t="s">
        <v>42</v>
      </c>
      <c r="C51" s="40" t="s">
        <v>112</v>
      </c>
      <c r="D51" s="41"/>
      <c r="E51" s="41"/>
      <c r="F51" s="42"/>
    </row>
    <row r="52" spans="1:6" s="10" customFormat="1" ht="15.75">
      <c r="A52" s="12"/>
      <c r="B52" s="11" t="s">
        <v>43</v>
      </c>
      <c r="C52" s="43"/>
      <c r="D52" s="44"/>
      <c r="E52" s="44"/>
      <c r="F52" s="45"/>
    </row>
    <row r="53" spans="1:6" s="10" customFormat="1" ht="15.75">
      <c r="A53" s="12"/>
      <c r="B53" s="11" t="s">
        <v>44</v>
      </c>
      <c r="C53" s="43"/>
      <c r="D53" s="44"/>
      <c r="E53" s="44"/>
      <c r="F53" s="45"/>
    </row>
    <row r="54" spans="1:6" s="10" customFormat="1" ht="15.75">
      <c r="A54" s="12"/>
      <c r="B54" s="11" t="s">
        <v>45</v>
      </c>
      <c r="C54" s="43"/>
      <c r="D54" s="44"/>
      <c r="E54" s="44"/>
      <c r="F54" s="45"/>
    </row>
    <row r="55" spans="1:6" s="10" customFormat="1" ht="15.75">
      <c r="A55" s="12"/>
      <c r="B55" s="11" t="s">
        <v>46</v>
      </c>
      <c r="C55" s="43"/>
      <c r="D55" s="44"/>
      <c r="E55" s="44"/>
      <c r="F55" s="45"/>
    </row>
    <row r="56" spans="1:6" s="10" customFormat="1" ht="15.75">
      <c r="A56" s="12"/>
      <c r="B56" s="11" t="s">
        <v>47</v>
      </c>
      <c r="C56" s="46"/>
      <c r="D56" s="47"/>
      <c r="E56" s="47"/>
      <c r="F56" s="48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9" t="s">
        <v>52</v>
      </c>
      <c r="B58" s="49"/>
      <c r="C58" s="49"/>
      <c r="D58" s="49"/>
      <c r="E58" s="49"/>
      <c r="F58" s="49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2011-08-12T02:28:45Z</dcterms:modified>
  <cp:category/>
  <cp:version/>
  <cp:contentType/>
  <cp:contentStatus/>
</cp:coreProperties>
</file>