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checkCompatibility="1" defaultThemeVersion="124226"/>
  <bookViews>
    <workbookView xWindow="90" yWindow="30" windowWidth="15480" windowHeight="10155" tabRatio="779" activeTab="2"/>
  </bookViews>
  <sheets>
    <sheet name="фин-хоз деят Минусинск" sheetId="18" r:id="rId1"/>
    <sheet name="фин-хоз деят Тесь" sheetId="17" r:id="rId2"/>
    <sheet name="фин-хоз деят Ильич." sheetId="16" r:id="rId3"/>
  </sheets>
  <externalReferences>
    <externalReference r:id="rId4"/>
  </externalReferences>
  <definedNames>
    <definedName name="kind_of_activity">[1]TEHSHEET!$B$19:$B$23</definedName>
    <definedName name="_xlnm.Print_Area" localSheetId="2">'фин-хоз деят Ильич.'!$A$1:$F$72</definedName>
    <definedName name="_xlnm.Print_Area" localSheetId="0">'фин-хоз деят Минусинск'!$A$1:$F$72</definedName>
    <definedName name="_xlnm.Print_Area" localSheetId="1">'фин-хоз деят Тесь'!$A$1:$F$72</definedName>
  </definedNames>
  <calcPr calcId="125725"/>
</workbook>
</file>

<file path=xl/calcChain.xml><?xml version="1.0" encoding="utf-8"?>
<calcChain xmlns="http://schemas.openxmlformats.org/spreadsheetml/2006/main">
  <c r="D62" i="16"/>
  <c r="D61"/>
  <c r="D53"/>
  <c r="D54"/>
  <c r="D12"/>
  <c r="D62" i="17"/>
  <c r="D61"/>
  <c r="D53" i="18"/>
  <c r="D54"/>
  <c r="D53" i="17"/>
  <c r="D54"/>
  <c r="D41"/>
  <c r="D12"/>
  <c r="D62" i="18"/>
  <c r="D59"/>
  <c r="D41"/>
  <c r="D12"/>
  <c r="E52" l="1"/>
  <c r="E48"/>
  <c r="E17"/>
  <c r="E14"/>
  <c r="B9"/>
  <c r="C9" s="1"/>
  <c r="D9" s="1"/>
  <c r="E9" s="1"/>
  <c r="F9" s="1"/>
  <c r="E52" i="17" l="1"/>
  <c r="E48"/>
  <c r="E17"/>
  <c r="E14"/>
  <c r="B9"/>
  <c r="C9" s="1"/>
  <c r="D9" s="1"/>
  <c r="E9" s="1"/>
  <c r="F9" s="1"/>
  <c r="B9" i="16" l="1"/>
  <c r="C9"/>
  <c r="D9" s="1"/>
  <c r="E9" s="1"/>
  <c r="F9" s="1"/>
  <c r="E14"/>
  <c r="E17"/>
  <c r="E52"/>
  <c r="E48"/>
</calcChain>
</file>

<file path=xl/sharedStrings.xml><?xml version="1.0" encoding="utf-8"?>
<sst xmlns="http://schemas.openxmlformats.org/spreadsheetml/2006/main" count="525" uniqueCount="132">
  <si>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</si>
  <si>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</si>
  <si>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</si>
  <si>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</si>
  <si>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</si>
  <si>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</si>
  <si>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</si>
  <si>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</si>
  <si>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</si>
  <si>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</si>
  <si>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</si>
  <si>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</si>
  <si>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</si>
  <si>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</si>
  <si>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</si>
  <si>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</si>
  <si>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</si>
  <si>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</si>
  <si>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</si>
  <si>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</si>
  <si>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</si>
  <si>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</si>
  <si>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</si>
  <si>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</si>
  <si>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</si>
  <si>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</si>
  <si>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</si>
  <si>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</si>
  <si>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</si>
  <si>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</si>
  <si>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</si>
  <si>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</si>
  <si>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</si>
  <si>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</si>
  <si>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</si>
  <si>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</si>
  <si>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</si>
  <si>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</si>
  <si>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</si>
  <si>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</si>
  <si>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</si>
  <si>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</si>
  <si>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</si>
  <si>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</si>
  <si>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</si>
  <si>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</si>
  <si>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</si>
  <si>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</si>
  <si>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</si>
  <si>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</si>
  <si>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</si>
  <si>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</si>
  <si>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</si>
  <si>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</si>
  <si>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</si>
  <si>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</si>
  <si>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</si>
  <si>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</si>
  <si>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</si>
  <si>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</si>
  <si>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</si>
  <si>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</si>
  <si>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</si>
  <si>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</si>
  <si>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</si>
  <si>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</si>
  <si>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</si>
  <si>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</si>
  <si>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</si>
  <si>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</si>
  <si>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</si>
  <si>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</si>
  <si>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</si>
  <si>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</si>
  <si>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</si>
  <si>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</si>
  <si>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</si>
  <si>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</si>
  <si>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</si>
  <si>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</si>
  <si>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</si>
  <si>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</si>
  <si>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</si>
  <si>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</si>
  <si>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</si>
  <si>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</si>
  <si>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</si>
  <si>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</si>
  <si>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</si>
  <si>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</si>
  <si>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</si>
  <si>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</si>
  <si>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</si>
  <si>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</si>
  <si>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</si>
  <si>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</si>
  <si>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</si>
  <si>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</si>
  <si>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</si>
  <si>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</si>
  <si>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</si>
  <si>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</si>
  <si>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</si>
  <si>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</si>
  <si>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</si>
  <si>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</si>
  <si>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</si>
  <si>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</si>
  <si>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</si>
  <si>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</si>
  <si>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</si>
  <si>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</si>
  <si>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</si>
  <si>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</si>
  <si>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</si>
  <si>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</si>
  <si>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</si>
  <si>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</si>
  <si>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</si>
  <si>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</si>
  <si>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</si>
  <si>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</si>
  <si>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</si>
  <si>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</si>
  <si>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</si>
  <si>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</si>
  <si>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</si>
  <si>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Услуги холодного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</si>
  <si>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</si>
  <si>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ОАО "Енисейская ТГК(ТГК-13)" филиал "Минусинская ТЭЦ"  г.Минусинск</t>
  </si>
  <si>
    <t>ОАО "Енисейская ТГК(ТГК-13)" филиал "Минусинская ТЭЦ  п.Тесь,Минусинского района</t>
  </si>
  <si>
    <t>ОАО "Енисейская ТГК(ТГК-13)" филиал "Минусинская ТЭЦ  п.Ильичево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</si>
</sst>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7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5" fillId="0" borderId="0" xfId="0" applyFont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 applyProtection="1">
      <alignment vertical="center"/>
    </xf>
    <xf numFmtId="164" fontId="5" fillId="0" borderId="1" xfId="0" applyNumberFormat="1" applyFont="1" applyFill="1" applyBorder="1" applyAlignment="1" applyProtection="1">
      <alignment vertical="center"/>
      <protection locked="0"/>
    </xf>
    <xf numFmtId="164" fontId="5" fillId="0" borderId="1" xfId="0" applyNumberFormat="1" applyFont="1" applyFill="1" applyBorder="1" applyAlignment="1" applyProtection="1">
      <alignment vertical="center"/>
    </xf>
    <xf numFmtId="0" fontId="5" fillId="0" borderId="0" xfId="0" applyFont="1" applyFill="1"/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4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top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left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opLeftCell="A4" zoomScaleNormal="100" zoomScaleSheetLayoutView="80" workbookViewId="0">
      <pane xSplit="2" ySplit="6" topLeftCell="C10" activePane="bottomRight" state="frozen"/>
      <selection activeCell="A4" sqref="A4"/>
      <selection pane="topRight" activeCell="C4" sqref="C4"/>
      <selection pane="bottomLeft" activeCell="A10" sqref="A10"/>
      <selection pane="bottomRight" activeCell="B4" sqref="B4:E4"/>
    </sheetView>
  </sheetViews>
  <sheetFormatPr defaultRowHeight="15.75"/>
  <cols>
    <col min="1" max="1" width="9.140625" style="16" customWidth="1"/>
    <col min="2" max="2" width="45" style="17" customWidth="1"/>
    <col min="3" max="3" width="13.42578125" style="16" customWidth="1"/>
    <col min="4" max="4" width="17.7109375" style="16" customWidth="1"/>
    <col min="5" max="5" width="13.85546875" style="1" customWidth="1"/>
    <col min="6" max="6" width="25.5703125" style="1" customWidth="1"/>
    <col min="7" max="16384" width="9.140625" style="1"/>
  </cols>
  <sheetData>
    <row r="1" spans="1:6" ht="18.75">
      <c r="F1" s="18" t="s">
        <v>119</v>
      </c>
    </row>
    <row r="2" spans="1:6" ht="19.5" thickBot="1">
      <c r="F2" s="18"/>
    </row>
    <row r="3" spans="1:6" ht="75.75" customHeight="1" thickBot="1">
      <c r="A3" s="29" t="s">
        <v>128</v>
      </c>
      <c r="B3" s="30"/>
      <c r="C3" s="30"/>
      <c r="D3" s="30"/>
      <c r="E3" s="30"/>
      <c r="F3" s="31"/>
    </row>
    <row r="4" spans="1:6" ht="39.75" customHeight="1" thickBot="1">
      <c r="A4" s="24"/>
      <c r="B4" s="32" t="s">
        <v>129</v>
      </c>
      <c r="C4" s="32"/>
      <c r="D4" s="32"/>
      <c r="E4" s="32"/>
      <c r="F4" s="24"/>
    </row>
    <row r="5" spans="1:6" ht="23.45" customHeight="1">
      <c r="A5" s="24"/>
      <c r="B5" s="33" t="s">
        <v>121</v>
      </c>
      <c r="C5" s="33"/>
      <c r="D5" s="33"/>
      <c r="E5" s="33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4" t="s">
        <v>122</v>
      </c>
      <c r="E7" s="35"/>
      <c r="F7" s="40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40"/>
    </row>
    <row r="9" spans="1:6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47.25">
      <c r="A10" s="6" t="s">
        <v>3</v>
      </c>
      <c r="B10" s="2" t="s">
        <v>88</v>
      </c>
      <c r="C10" s="3" t="s">
        <v>7</v>
      </c>
      <c r="D10" s="3" t="s">
        <v>127</v>
      </c>
      <c r="E10" s="19"/>
      <c r="F10" s="14"/>
    </row>
    <row r="11" spans="1:6" s="11" customFormat="1">
      <c r="A11" s="6" t="s">
        <v>4</v>
      </c>
      <c r="B11" s="2" t="s">
        <v>95</v>
      </c>
      <c r="C11" s="3" t="s">
        <v>8</v>
      </c>
      <c r="D11" s="3">
        <v>276.23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f>D13+D20+D23+D24+D26+D27+D28+D29+D32+D35+D40</f>
        <v>273.49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13.08</v>
      </c>
      <c r="E20" s="7"/>
      <c r="F20" s="14"/>
    </row>
    <row r="21" spans="1:6" s="11" customFormat="1">
      <c r="A21" s="6" t="s">
        <v>17</v>
      </c>
      <c r="B21" s="2" t="s">
        <v>18</v>
      </c>
      <c r="C21" s="3" t="s">
        <v>19</v>
      </c>
      <c r="D21" s="3">
        <v>2.41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5.4290000000000003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0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0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0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164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95.91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0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0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0</v>
      </c>
      <c r="E32" s="9"/>
      <c r="F32" s="14"/>
    </row>
    <row r="33" spans="1:6" s="11" customFormat="1">
      <c r="A33" s="6" t="s">
        <v>42</v>
      </c>
      <c r="B33" s="2" t="s">
        <v>43</v>
      </c>
      <c r="C33" s="3" t="s">
        <v>8</v>
      </c>
      <c r="D33" s="3">
        <v>0</v>
      </c>
      <c r="E33" s="9"/>
      <c r="F33" s="14"/>
    </row>
    <row r="34" spans="1:6" s="11" customFormat="1">
      <c r="A34" s="6" t="s">
        <v>44</v>
      </c>
      <c r="B34" s="2" t="s">
        <v>45</v>
      </c>
      <c r="C34" s="3" t="s">
        <v>8</v>
      </c>
      <c r="D34" s="3">
        <v>0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0</v>
      </c>
      <c r="E35" s="9"/>
      <c r="F35" s="14"/>
    </row>
    <row r="36" spans="1:6" s="11" customFormat="1">
      <c r="A36" s="6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>
      <c r="A37" s="6" t="s">
        <v>50</v>
      </c>
      <c r="B37" s="2" t="s">
        <v>51</v>
      </c>
      <c r="C37" s="3" t="s">
        <v>8</v>
      </c>
      <c r="D37" s="3">
        <v>0</v>
      </c>
      <c r="E37" s="9"/>
      <c r="F37" s="14"/>
    </row>
    <row r="38" spans="1:6" s="11" customFormat="1">
      <c r="A38" s="6" t="s">
        <v>52</v>
      </c>
      <c r="B38" s="2" t="s">
        <v>53</v>
      </c>
      <c r="C38" s="3" t="s">
        <v>8</v>
      </c>
      <c r="D38" s="3">
        <v>0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0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0.5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f>D11-D12-0.01</f>
        <v>2.7300000000000093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2.63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>
      <c r="A47" s="6" t="s">
        <v>62</v>
      </c>
      <c r="B47" s="2" t="s">
        <v>63</v>
      </c>
      <c r="C47" s="3" t="s">
        <v>64</v>
      </c>
      <c r="D47" s="3">
        <v>8.1999999999999993</v>
      </c>
      <c r="E47" s="10"/>
      <c r="F47" s="14"/>
    </row>
    <row r="48" spans="1:6" s="11" customFormat="1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8.1999999999999993</v>
      </c>
      <c r="E52" s="10">
        <f>E53+E54</f>
        <v>0</v>
      </c>
      <c r="F52" s="14"/>
    </row>
    <row r="53" spans="1:6" s="11" customFormat="1">
      <c r="A53" s="6" t="s">
        <v>103</v>
      </c>
      <c r="B53" s="2" t="s">
        <v>71</v>
      </c>
      <c r="C53" s="3" t="s">
        <v>64</v>
      </c>
      <c r="D53" s="3">
        <f>(D52-D54)*0</f>
        <v>0</v>
      </c>
      <c r="E53" s="9"/>
      <c r="F53" s="14"/>
    </row>
    <row r="54" spans="1:6" s="11" customFormat="1">
      <c r="A54" s="6" t="s">
        <v>104</v>
      </c>
      <c r="B54" s="2" t="s">
        <v>72</v>
      </c>
      <c r="C54" s="3" t="s">
        <v>64</v>
      </c>
      <c r="D54" s="3">
        <f>3.1*0</f>
        <v>0</v>
      </c>
      <c r="E54" s="9"/>
      <c r="F54" s="14"/>
    </row>
    <row r="55" spans="1:6" s="11" customFormat="1">
      <c r="A55" s="6" t="s">
        <v>73</v>
      </c>
      <c r="B55" s="2" t="s">
        <v>74</v>
      </c>
      <c r="C55" s="3" t="s">
        <v>75</v>
      </c>
      <c r="D55" s="3">
        <v>0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1.5</v>
      </c>
      <c r="E56" s="9"/>
      <c r="F56" s="14"/>
    </row>
    <row r="57" spans="1:6" s="11" customFormat="1">
      <c r="A57" s="6" t="s">
        <v>79</v>
      </c>
      <c r="B57" s="2" t="s">
        <v>80</v>
      </c>
      <c r="C57" s="3" t="s">
        <v>81</v>
      </c>
      <c r="D57" s="3">
        <v>2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2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8">
        <f>5.429/D47</f>
        <v>0.66207317073170746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9">
        <f>0.02/0.6*100</f>
        <v>3.3333333333333335</v>
      </c>
      <c r="E62" s="7"/>
      <c r="F62" s="14"/>
    </row>
    <row r="63" spans="1:6" s="11" customFormat="1">
      <c r="A63" s="27" t="s">
        <v>123</v>
      </c>
      <c r="B63" s="20" t="s">
        <v>111</v>
      </c>
      <c r="C63" s="36"/>
      <c r="D63" s="36"/>
      <c r="E63" s="36"/>
      <c r="F63" s="36"/>
    </row>
    <row r="64" spans="1:6" s="11" customFormat="1">
      <c r="A64" s="27"/>
      <c r="B64" s="20" t="s">
        <v>112</v>
      </c>
      <c r="C64" s="36"/>
      <c r="D64" s="36"/>
      <c r="E64" s="36"/>
      <c r="F64" s="36"/>
    </row>
    <row r="65" spans="1:6" s="11" customFormat="1">
      <c r="A65" s="27"/>
      <c r="B65" s="20" t="s">
        <v>113</v>
      </c>
      <c r="C65" s="36"/>
      <c r="D65" s="36"/>
      <c r="E65" s="36"/>
      <c r="F65" s="36"/>
    </row>
    <row r="66" spans="1:6" s="11" customFormat="1">
      <c r="A66" s="27"/>
      <c r="B66" s="20" t="s">
        <v>114</v>
      </c>
      <c r="C66" s="36"/>
      <c r="D66" s="36"/>
      <c r="E66" s="36"/>
      <c r="F66" s="36"/>
    </row>
    <row r="67" spans="1:6" s="11" customFormat="1" ht="31.5">
      <c r="A67" s="27"/>
      <c r="B67" s="20" t="s">
        <v>115</v>
      </c>
      <c r="C67" s="36"/>
      <c r="D67" s="36"/>
      <c r="E67" s="36"/>
      <c r="F67" s="36"/>
    </row>
    <row r="68" spans="1:6" s="11" customFormat="1">
      <c r="A68" s="27"/>
      <c r="B68" s="20" t="s">
        <v>116</v>
      </c>
      <c r="C68" s="36"/>
      <c r="D68" s="36"/>
      <c r="E68" s="36"/>
      <c r="F68" s="36"/>
    </row>
    <row r="69" spans="1:6" s="11" customFormat="1">
      <c r="A69" s="21"/>
      <c r="B69" s="22"/>
      <c r="C69" s="21"/>
      <c r="D69" s="21"/>
      <c r="E69" s="15"/>
    </row>
    <row r="70" spans="1:6" s="11" customFormat="1" ht="31.1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4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28" t="s">
        <v>124</v>
      </c>
      <c r="B72" s="28"/>
      <c r="C72" s="28"/>
      <c r="D72" s="28"/>
      <c r="E72" s="28"/>
      <c r="F72" s="28"/>
    </row>
    <row r="73" spans="1:6">
      <c r="A73" s="23"/>
      <c r="B73" s="23"/>
      <c r="C73" s="23"/>
      <c r="D73" s="23"/>
      <c r="E73" s="23"/>
      <c r="F73" s="23"/>
    </row>
    <row r="74" spans="1:6">
      <c r="A74" s="23"/>
      <c r="B74" s="23"/>
      <c r="C74" s="23"/>
      <c r="D74" s="23"/>
      <c r="E74" s="23"/>
      <c r="F74" s="23"/>
    </row>
    <row r="75" spans="1:6">
      <c r="A75" s="23"/>
      <c r="B75" s="23"/>
      <c r="C75" s="23"/>
      <c r="D75" s="23"/>
      <c r="E75" s="23"/>
      <c r="F75" s="23"/>
    </row>
    <row r="76" spans="1:6">
      <c r="A76" s="23"/>
      <c r="B76" s="23"/>
      <c r="C76" s="23"/>
      <c r="D76" s="23"/>
      <c r="E76" s="23"/>
      <c r="F76" s="23"/>
    </row>
    <row r="77" spans="1:6">
      <c r="A77" s="23"/>
      <c r="B77" s="23"/>
      <c r="C77" s="23"/>
      <c r="D77" s="23"/>
      <c r="E77" s="23"/>
      <c r="F77" s="23"/>
    </row>
  </sheetData>
  <mergeCells count="7">
    <mergeCell ref="A72:F72"/>
    <mergeCell ref="A3:F3"/>
    <mergeCell ref="B4:E4"/>
    <mergeCell ref="B5:E5"/>
    <mergeCell ref="D7:E7"/>
    <mergeCell ref="C63:F68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ageMargins left="0.75" right="0.75" top="1" bottom="1" header="0.5" footer="0.5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Normal="100" zoomScaleSheetLayoutView="85" workbookViewId="0">
      <selection activeCell="F17" sqref="F17"/>
    </sheetView>
  </sheetViews>
  <sheetFormatPr defaultRowHeight="15.75"/>
  <cols>
    <col min="1" max="1" width="9.140625" style="16" customWidth="1"/>
    <col min="2" max="2" width="45" style="17" customWidth="1"/>
    <col min="3" max="3" width="13.42578125" style="16" customWidth="1"/>
    <col min="4" max="4" width="17.7109375" style="16" customWidth="1"/>
    <col min="5" max="5" width="13.85546875" style="1" customWidth="1"/>
    <col min="6" max="6" width="25.5703125" style="1" customWidth="1"/>
    <col min="7" max="16384" width="9.140625" style="1"/>
  </cols>
  <sheetData>
    <row r="1" spans="1:6" ht="18.75">
      <c r="F1" s="18" t="s">
        <v>119</v>
      </c>
    </row>
    <row r="2" spans="1:6" ht="19.5" thickBot="1">
      <c r="F2" s="18"/>
    </row>
    <row r="3" spans="1:6" ht="75.75" customHeight="1" thickBot="1">
      <c r="A3" s="29" t="s">
        <v>128</v>
      </c>
      <c r="B3" s="30"/>
      <c r="C3" s="30"/>
      <c r="D3" s="30"/>
      <c r="E3" s="30"/>
      <c r="F3" s="31"/>
    </row>
    <row r="4" spans="1:6" ht="44.25" customHeight="1" thickBot="1">
      <c r="A4" s="24"/>
      <c r="B4" s="32" t="s">
        <v>130</v>
      </c>
      <c r="C4" s="32"/>
      <c r="D4" s="32"/>
      <c r="E4" s="32"/>
      <c r="F4" s="24"/>
    </row>
    <row r="5" spans="1:6" ht="23.45" customHeight="1">
      <c r="A5" s="24"/>
      <c r="B5" s="33" t="s">
        <v>121</v>
      </c>
      <c r="C5" s="33"/>
      <c r="D5" s="33"/>
      <c r="E5" s="33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4" t="s">
        <v>122</v>
      </c>
      <c r="E7" s="35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47.25">
      <c r="A10" s="6" t="s">
        <v>3</v>
      </c>
      <c r="B10" s="2" t="s">
        <v>88</v>
      </c>
      <c r="C10" s="3" t="s">
        <v>7</v>
      </c>
      <c r="D10" s="3" t="s">
        <v>127</v>
      </c>
      <c r="E10" s="19"/>
      <c r="F10" s="14"/>
    </row>
    <row r="11" spans="1:6" s="11" customFormat="1">
      <c r="A11" s="6" t="s">
        <v>4</v>
      </c>
      <c r="B11" s="2" t="s">
        <v>95</v>
      </c>
      <c r="C11" s="3" t="s">
        <v>8</v>
      </c>
      <c r="D11" s="3">
        <v>440.63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f>D13+D20+D23+D24+D26+D27+D28+D29+D32+D35+D40</f>
        <v>367.19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0</v>
      </c>
      <c r="E20" s="7"/>
      <c r="F20" s="14"/>
    </row>
    <row r="21" spans="1:6" s="11" customFormat="1">
      <c r="A21" s="6" t="s">
        <v>17</v>
      </c>
      <c r="B21" s="2" t="s">
        <v>18</v>
      </c>
      <c r="C21" s="3" t="s">
        <v>19</v>
      </c>
      <c r="D21" s="3">
        <v>0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0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198.5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67.89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58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25.8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0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0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0</v>
      </c>
      <c r="E32" s="9"/>
      <c r="F32" s="14"/>
    </row>
    <row r="33" spans="1:6" s="11" customFormat="1">
      <c r="A33" s="6" t="s">
        <v>42</v>
      </c>
      <c r="B33" s="2" t="s">
        <v>43</v>
      </c>
      <c r="C33" s="3" t="s">
        <v>8</v>
      </c>
      <c r="D33" s="3">
        <v>0</v>
      </c>
      <c r="E33" s="9"/>
      <c r="F33" s="14"/>
    </row>
    <row r="34" spans="1:6" s="11" customFormat="1">
      <c r="A34" s="6" t="s">
        <v>44</v>
      </c>
      <c r="B34" s="2" t="s">
        <v>45</v>
      </c>
      <c r="C34" s="3" t="s">
        <v>8</v>
      </c>
      <c r="D34" s="3">
        <v>0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0</v>
      </c>
      <c r="E35" s="9"/>
      <c r="F35" s="14"/>
    </row>
    <row r="36" spans="1:6" s="11" customFormat="1">
      <c r="A36" s="6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>
      <c r="A37" s="6" t="s">
        <v>50</v>
      </c>
      <c r="B37" s="2" t="s">
        <v>51</v>
      </c>
      <c r="C37" s="3" t="s">
        <v>8</v>
      </c>
      <c r="D37" s="3">
        <v>0</v>
      </c>
      <c r="E37" s="9"/>
      <c r="F37" s="14"/>
    </row>
    <row r="38" spans="1:6" s="11" customFormat="1">
      <c r="A38" s="6" t="s">
        <v>52</v>
      </c>
      <c r="B38" s="2" t="s">
        <v>53</v>
      </c>
      <c r="C38" s="3" t="s">
        <v>8</v>
      </c>
      <c r="D38" s="3">
        <v>0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0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17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f>D11-D12</f>
        <v>73.44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58.75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57.8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>
      <c r="A47" s="6" t="s">
        <v>62</v>
      </c>
      <c r="B47" s="2" t="s">
        <v>63</v>
      </c>
      <c r="C47" s="3" t="s">
        <v>64</v>
      </c>
      <c r="D47" s="3">
        <v>135.6</v>
      </c>
      <c r="E47" s="10"/>
      <c r="F47" s="14"/>
    </row>
    <row r="48" spans="1:6" s="11" customFormat="1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108.5</v>
      </c>
      <c r="E52" s="10">
        <f>E53+E54</f>
        <v>0</v>
      </c>
      <c r="F52" s="14"/>
    </row>
    <row r="53" spans="1:6" s="11" customFormat="1">
      <c r="A53" s="6" t="s">
        <v>103</v>
      </c>
      <c r="B53" s="2" t="s">
        <v>71</v>
      </c>
      <c r="C53" s="3" t="s">
        <v>64</v>
      </c>
      <c r="D53" s="3">
        <f>(D52-D54)*0</f>
        <v>0</v>
      </c>
      <c r="E53" s="9"/>
      <c r="F53" s="14"/>
    </row>
    <row r="54" spans="1:6" s="11" customFormat="1">
      <c r="A54" s="6" t="s">
        <v>104</v>
      </c>
      <c r="B54" s="2" t="s">
        <v>72</v>
      </c>
      <c r="C54" s="3" t="s">
        <v>64</v>
      </c>
      <c r="D54" s="3">
        <f>72.7*0</f>
        <v>0</v>
      </c>
      <c r="E54" s="9"/>
      <c r="F54" s="14"/>
    </row>
    <row r="55" spans="1:6" s="11" customFormat="1">
      <c r="A55" s="6" t="s">
        <v>73</v>
      </c>
      <c r="B55" s="2" t="s">
        <v>74</v>
      </c>
      <c r="C55" s="3" t="s">
        <v>75</v>
      </c>
      <c r="D55" s="3">
        <v>27.1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14.9</v>
      </c>
      <c r="E56" s="9"/>
      <c r="F56" s="14"/>
    </row>
    <row r="57" spans="1:6" s="11" customFormat="1">
      <c r="A57" s="6" t="s">
        <v>79</v>
      </c>
      <c r="B57" s="2" t="s">
        <v>80</v>
      </c>
      <c r="C57" s="3" t="s">
        <v>81</v>
      </c>
      <c r="D57" s="3">
        <v>1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50.9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f>0.3*0</f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8">
        <f>(0.372/1.51)*100</f>
        <v>24.635761589403973</v>
      </c>
      <c r="E62" s="7"/>
      <c r="F62" s="14"/>
    </row>
    <row r="63" spans="1:6" s="11" customFormat="1">
      <c r="A63" s="27" t="s">
        <v>123</v>
      </c>
      <c r="B63" s="20" t="s">
        <v>111</v>
      </c>
      <c r="C63" s="36"/>
      <c r="D63" s="36"/>
      <c r="E63" s="36"/>
      <c r="F63" s="36"/>
    </row>
    <row r="64" spans="1:6" s="11" customFormat="1">
      <c r="A64" s="27"/>
      <c r="B64" s="20" t="s">
        <v>112</v>
      </c>
      <c r="C64" s="36"/>
      <c r="D64" s="36"/>
      <c r="E64" s="36"/>
      <c r="F64" s="36"/>
    </row>
    <row r="65" spans="1:6" s="11" customFormat="1">
      <c r="A65" s="27"/>
      <c r="B65" s="20" t="s">
        <v>113</v>
      </c>
      <c r="C65" s="36"/>
      <c r="D65" s="36"/>
      <c r="E65" s="36"/>
      <c r="F65" s="36"/>
    </row>
    <row r="66" spans="1:6" s="11" customFormat="1">
      <c r="A66" s="27"/>
      <c r="B66" s="20" t="s">
        <v>114</v>
      </c>
      <c r="C66" s="36"/>
      <c r="D66" s="36"/>
      <c r="E66" s="36"/>
      <c r="F66" s="36"/>
    </row>
    <row r="67" spans="1:6" s="11" customFormat="1" ht="31.5">
      <c r="A67" s="27"/>
      <c r="B67" s="20" t="s">
        <v>115</v>
      </c>
      <c r="C67" s="36"/>
      <c r="D67" s="36"/>
      <c r="E67" s="36"/>
      <c r="F67" s="36"/>
    </row>
    <row r="68" spans="1:6" s="11" customFormat="1">
      <c r="A68" s="27"/>
      <c r="B68" s="20" t="s">
        <v>116</v>
      </c>
      <c r="C68" s="36"/>
      <c r="D68" s="36"/>
      <c r="E68" s="36"/>
      <c r="F68" s="36"/>
    </row>
    <row r="69" spans="1:6" s="11" customFormat="1">
      <c r="A69" s="21"/>
      <c r="B69" s="22"/>
      <c r="C69" s="21"/>
      <c r="D69" s="21"/>
      <c r="E69" s="15"/>
    </row>
    <row r="70" spans="1:6" s="11" customFormat="1" ht="31.1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4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28" t="s">
        <v>124</v>
      </c>
      <c r="B72" s="28"/>
      <c r="C72" s="28"/>
      <c r="D72" s="28"/>
      <c r="E72" s="28"/>
      <c r="F72" s="28"/>
    </row>
    <row r="73" spans="1:6">
      <c r="A73" s="23"/>
      <c r="B73" s="23"/>
      <c r="C73" s="23"/>
      <c r="D73" s="23"/>
      <c r="E73" s="23"/>
      <c r="F73" s="23"/>
    </row>
    <row r="74" spans="1:6">
      <c r="A74" s="23"/>
      <c r="B74" s="23"/>
      <c r="C74" s="23"/>
      <c r="D74" s="23"/>
      <c r="E74" s="23"/>
      <c r="F74" s="23"/>
    </row>
    <row r="75" spans="1:6">
      <c r="A75" s="23"/>
      <c r="B75" s="23"/>
      <c r="C75" s="23"/>
      <c r="D75" s="23"/>
      <c r="E75" s="23"/>
      <c r="F75" s="23"/>
    </row>
    <row r="76" spans="1:6">
      <c r="A76" s="23"/>
      <c r="B76" s="23"/>
      <c r="C76" s="23"/>
      <c r="D76" s="23"/>
      <c r="E76" s="23"/>
      <c r="F76" s="23"/>
    </row>
    <row r="77" spans="1:6">
      <c r="A77" s="23"/>
      <c r="B77" s="23"/>
      <c r="C77" s="23"/>
      <c r="D77" s="23"/>
      <c r="E77" s="23"/>
      <c r="F77" s="23"/>
    </row>
  </sheetData>
  <mergeCells count="7">
    <mergeCell ref="A72:F72"/>
    <mergeCell ref="A3:F3"/>
    <mergeCell ref="B4:E4"/>
    <mergeCell ref="B5:E5"/>
    <mergeCell ref="D7:E7"/>
    <mergeCell ref="C63:F68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ageMargins left="0.75" right="0.75" top="1" bottom="1" header="0.5" footer="0.5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workbookViewId="0">
      <selection activeCell="B8" sqref="B8"/>
    </sheetView>
  </sheetViews>
  <sheetFormatPr defaultRowHeight="15.75"/>
  <cols>
    <col min="1" max="1" width="9.140625" style="16" customWidth="1"/>
    <col min="2" max="2" width="45" style="17" customWidth="1"/>
    <col min="3" max="3" width="13.42578125" style="16" customWidth="1"/>
    <col min="4" max="4" width="17.7109375" style="16" customWidth="1"/>
    <col min="5" max="5" width="13.85546875" style="1" customWidth="1"/>
    <col min="6" max="6" width="25.5703125" style="1" customWidth="1"/>
    <col min="7" max="16384" width="9.140625" style="1"/>
  </cols>
  <sheetData>
    <row r="1" spans="1:6" ht="18.75">
      <c r="F1" s="18" t="s">
        <v>119</v>
      </c>
    </row>
    <row r="2" spans="1:6" ht="19.5" thickBot="1">
      <c r="F2" s="18"/>
    </row>
    <row r="3" spans="1:6" ht="75.75" customHeight="1" thickBot="1">
      <c r="A3" s="29" t="s">
        <v>128</v>
      </c>
      <c r="B3" s="30"/>
      <c r="C3" s="30"/>
      <c r="D3" s="30"/>
      <c r="E3" s="30"/>
      <c r="F3" s="31"/>
    </row>
    <row r="4" spans="1:6" ht="43.5" customHeight="1" thickBot="1">
      <c r="A4" s="24"/>
      <c r="B4" s="32" t="s">
        <v>131</v>
      </c>
      <c r="C4" s="32"/>
      <c r="D4" s="32"/>
      <c r="E4" s="32"/>
      <c r="F4" s="24"/>
    </row>
    <row r="5" spans="1:6" ht="23.45" customHeight="1">
      <c r="A5" s="24"/>
      <c r="B5" s="33" t="s">
        <v>121</v>
      </c>
      <c r="C5" s="33"/>
      <c r="D5" s="33"/>
      <c r="E5" s="33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4" t="s">
        <v>122</v>
      </c>
      <c r="E7" s="35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47.25">
      <c r="A10" s="6" t="s">
        <v>3</v>
      </c>
      <c r="B10" s="2" t="s">
        <v>88</v>
      </c>
      <c r="C10" s="3" t="s">
        <v>7</v>
      </c>
      <c r="D10" s="3" t="s">
        <v>127</v>
      </c>
      <c r="E10" s="19"/>
      <c r="F10" s="14"/>
    </row>
    <row r="11" spans="1:6" s="11" customFormat="1">
      <c r="A11" s="6" t="s">
        <v>4</v>
      </c>
      <c r="B11" s="2" t="s">
        <v>95</v>
      </c>
      <c r="C11" s="3" t="s">
        <v>8</v>
      </c>
      <c r="D11" s="3">
        <v>461.2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f>D13+D20+D23+D24+D26+D27+D28+D29+D32+D35+D40</f>
        <v>456.43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0</v>
      </c>
      <c r="E20" s="7"/>
      <c r="F20" s="14"/>
    </row>
    <row r="21" spans="1:6" s="11" customFormat="1">
      <c r="A21" s="6" t="s">
        <v>17</v>
      </c>
      <c r="B21" s="2" t="s">
        <v>18</v>
      </c>
      <c r="C21" s="3" t="s">
        <v>19</v>
      </c>
      <c r="D21" s="3">
        <v>0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0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211.2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72.23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125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32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0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0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0</v>
      </c>
      <c r="E32" s="9"/>
      <c r="F32" s="14"/>
    </row>
    <row r="33" spans="1:6" s="11" customFormat="1">
      <c r="A33" s="6" t="s">
        <v>42</v>
      </c>
      <c r="B33" s="2" t="s">
        <v>43</v>
      </c>
      <c r="C33" s="3" t="s">
        <v>8</v>
      </c>
      <c r="D33" s="3">
        <v>0</v>
      </c>
      <c r="E33" s="9"/>
      <c r="F33" s="14"/>
    </row>
    <row r="34" spans="1:6" s="11" customFormat="1">
      <c r="A34" s="6" t="s">
        <v>44</v>
      </c>
      <c r="B34" s="2" t="s">
        <v>45</v>
      </c>
      <c r="C34" s="3" t="s">
        <v>8</v>
      </c>
      <c r="D34" s="3">
        <v>0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0</v>
      </c>
      <c r="E35" s="9"/>
      <c r="F35" s="14"/>
    </row>
    <row r="36" spans="1:6" s="11" customFormat="1">
      <c r="A36" s="6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>
      <c r="A37" s="6" t="s">
        <v>50</v>
      </c>
      <c r="B37" s="2" t="s">
        <v>51</v>
      </c>
      <c r="C37" s="3" t="s">
        <v>8</v>
      </c>
      <c r="D37" s="3">
        <v>0</v>
      </c>
      <c r="E37" s="9"/>
      <c r="F37" s="14"/>
    </row>
    <row r="38" spans="1:6" s="11" customFormat="1">
      <c r="A38" s="6" t="s">
        <v>52</v>
      </c>
      <c r="B38" s="2" t="s">
        <v>53</v>
      </c>
      <c r="C38" s="3" t="s">
        <v>8</v>
      </c>
      <c r="D38" s="3">
        <v>0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0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16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4.8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4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>
      <c r="A47" s="6" t="s">
        <v>62</v>
      </c>
      <c r="B47" s="2" t="s">
        <v>63</v>
      </c>
      <c r="C47" s="3" t="s">
        <v>64</v>
      </c>
      <c r="D47" s="3">
        <v>133.80000000000001</v>
      </c>
      <c r="E47" s="10"/>
      <c r="F47" s="14"/>
    </row>
    <row r="48" spans="1:6" s="11" customFormat="1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107</v>
      </c>
      <c r="E52" s="10">
        <f>E53+E54</f>
        <v>0</v>
      </c>
      <c r="F52" s="14"/>
    </row>
    <row r="53" spans="1:6" s="11" customFormat="1">
      <c r="A53" s="6" t="s">
        <v>103</v>
      </c>
      <c r="B53" s="2" t="s">
        <v>71</v>
      </c>
      <c r="C53" s="3" t="s">
        <v>64</v>
      </c>
      <c r="D53" s="3">
        <f>29.8*0</f>
        <v>0</v>
      </c>
      <c r="E53" s="9"/>
      <c r="F53" s="14"/>
    </row>
    <row r="54" spans="1:6" s="11" customFormat="1">
      <c r="A54" s="6" t="s">
        <v>104</v>
      </c>
      <c r="B54" s="2" t="s">
        <v>72</v>
      </c>
      <c r="C54" s="3" t="s">
        <v>64</v>
      </c>
      <c r="D54" s="3">
        <f>77.2*0</f>
        <v>0</v>
      </c>
      <c r="E54" s="9"/>
      <c r="F54" s="14"/>
    </row>
    <row r="55" spans="1:6" s="11" customFormat="1">
      <c r="A55" s="6" t="s">
        <v>73</v>
      </c>
      <c r="B55" s="2" t="s">
        <v>74</v>
      </c>
      <c r="C55" s="3" t="s">
        <v>75</v>
      </c>
      <c r="D55" s="3">
        <v>26.8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7.6</v>
      </c>
      <c r="E56" s="9"/>
      <c r="F56" s="14"/>
    </row>
    <row r="57" spans="1:6" s="11" customFormat="1">
      <c r="A57" s="6" t="s">
        <v>79</v>
      </c>
      <c r="B57" s="2" t="s">
        <v>80</v>
      </c>
      <c r="C57" s="3" t="s">
        <v>81</v>
      </c>
      <c r="D57" s="3">
        <v>3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49.4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f>0.3*0</f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8">
        <f>(0.37/2.1)*100</f>
        <v>17.619047619047617</v>
      </c>
      <c r="E62" s="7"/>
      <c r="F62" s="14"/>
    </row>
    <row r="63" spans="1:6" s="11" customFormat="1">
      <c r="A63" s="27" t="s">
        <v>123</v>
      </c>
      <c r="B63" s="20" t="s">
        <v>111</v>
      </c>
      <c r="C63" s="36"/>
      <c r="D63" s="36"/>
      <c r="E63" s="36"/>
      <c r="F63" s="36"/>
    </row>
    <row r="64" spans="1:6" s="11" customFormat="1">
      <c r="A64" s="27"/>
      <c r="B64" s="20" t="s">
        <v>112</v>
      </c>
      <c r="C64" s="36"/>
      <c r="D64" s="36"/>
      <c r="E64" s="36"/>
      <c r="F64" s="36"/>
    </row>
    <row r="65" spans="1:6" s="11" customFormat="1">
      <c r="A65" s="27"/>
      <c r="B65" s="20" t="s">
        <v>113</v>
      </c>
      <c r="C65" s="36"/>
      <c r="D65" s="36"/>
      <c r="E65" s="36"/>
      <c r="F65" s="36"/>
    </row>
    <row r="66" spans="1:6" s="11" customFormat="1">
      <c r="A66" s="27"/>
      <c r="B66" s="20" t="s">
        <v>114</v>
      </c>
      <c r="C66" s="36"/>
      <c r="D66" s="36"/>
      <c r="E66" s="36"/>
      <c r="F66" s="36"/>
    </row>
    <row r="67" spans="1:6" s="11" customFormat="1" ht="31.5">
      <c r="A67" s="27"/>
      <c r="B67" s="20" t="s">
        <v>115</v>
      </c>
      <c r="C67" s="36"/>
      <c r="D67" s="36"/>
      <c r="E67" s="36"/>
      <c r="F67" s="36"/>
    </row>
    <row r="68" spans="1:6" s="11" customFormat="1">
      <c r="A68" s="27"/>
      <c r="B68" s="20" t="s">
        <v>116</v>
      </c>
      <c r="C68" s="36"/>
      <c r="D68" s="36"/>
      <c r="E68" s="36"/>
      <c r="F68" s="36"/>
    </row>
    <row r="69" spans="1:6" s="11" customFormat="1">
      <c r="A69" s="21"/>
      <c r="B69" s="22"/>
      <c r="C69" s="21"/>
      <c r="D69" s="21"/>
      <c r="E69" s="15"/>
    </row>
    <row r="70" spans="1:6" s="11" customFormat="1" ht="31.1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4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28" t="s">
        <v>124</v>
      </c>
      <c r="B72" s="28"/>
      <c r="C72" s="28"/>
      <c r="D72" s="28"/>
      <c r="E72" s="28"/>
      <c r="F72" s="28"/>
    </row>
    <row r="73" spans="1:6">
      <c r="A73" s="23"/>
      <c r="B73" s="23"/>
      <c r="C73" s="23"/>
      <c r="D73" s="23"/>
      <c r="E73" s="23"/>
      <c r="F73" s="23"/>
    </row>
    <row r="74" spans="1:6">
      <c r="A74" s="23"/>
      <c r="B74" s="23"/>
      <c r="C74" s="23"/>
      <c r="D74" s="23"/>
      <c r="E74" s="23"/>
      <c r="F74" s="23"/>
    </row>
    <row r="75" spans="1:6">
      <c r="A75" s="23"/>
      <c r="B75" s="23"/>
      <c r="C75" s="23"/>
      <c r="D75" s="23"/>
      <c r="E75" s="23"/>
      <c r="F75" s="23"/>
    </row>
    <row r="76" spans="1:6">
      <c r="A76" s="23"/>
      <c r="B76" s="23"/>
      <c r="C76" s="23"/>
      <c r="D76" s="23"/>
      <c r="E76" s="23"/>
      <c r="F76" s="23"/>
    </row>
    <row r="77" spans="1:6">
      <c r="A77" s="23"/>
      <c r="B77" s="23"/>
      <c r="C77" s="23"/>
      <c r="D77" s="23"/>
      <c r="E77" s="23"/>
      <c r="F77" s="23"/>
    </row>
  </sheetData>
  <mergeCells count="7">
    <mergeCell ref="A3:F3"/>
    <mergeCell ref="D7:E7"/>
    <mergeCell ref="C63:F68"/>
    <mergeCell ref="A72:F72"/>
    <mergeCell ref="B4:E4"/>
    <mergeCell ref="B5:E5"/>
    <mergeCell ref="A70:F70"/>
  </mergeCells>
  <phoneticPr fontId="0" type="noConversion"/>
  <dataValidations count="1">
    <dataValidation type="decimal" allowBlank="1" showInputMessage="1" showErrorMessage="1" sqref="E11:E62">
      <formula1>-999999999999999</formula1>
      <formula2>999999999999999</formula2>
    </dataValidation>
  </dataValidations>
  <pageMargins left="0.75" right="0.75" top="1" bottom="1" header="0.5" footer="0.5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фин-хоз деят Минусинск</vt:lpstr>
      <vt:lpstr>фин-хоз деят Тесь</vt:lpstr>
      <vt:lpstr>фин-хоз деят Ильич.</vt:lpstr>
      <vt:lpstr>'фин-хоз деят Ильич.'!Область_печати</vt:lpstr>
      <vt:lpstr>'фин-хоз деят Минусинск'!Область_печати</vt:lpstr>
      <vt:lpstr>'фин-хоз деят Тесь'!Область_печати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hodikin</cp:lastModifiedBy>
  <cp:lastPrinted>2010-09-07T03:10:56Z</cp:lastPrinted>
  <dcterms:created xsi:type="dcterms:W3CDTF">2010-05-25T03:00:19Z</dcterms:created>
  <dcterms:modified xsi:type="dcterms:W3CDTF">2010-12-28T01:49:35Z</dcterms:modified>
</cp:coreProperties>
</file>