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<sst xmlns="http://schemas.openxmlformats.org/spreadsheetml/2006/main" count="144" uniqueCount="113">
  <si>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</si>
  <si>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</si>
  <si>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</si>
  <si>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</si>
  <si>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</si>
  <si>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</si>
  <si>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</si>
  <si>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</si>
  <si>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</si>
  <si>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</si>
  <si>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</si>
  <si>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</si>
  <si>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</si>
  <si>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</si>
  <si>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</si>
  <si>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</si>
  <si>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</si>
  <si>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</si>
  <si>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</si>
  <si>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</si>
  <si>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</si>
  <si>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</si>
  <si>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</si>
  <si>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</si>
  <si>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</si>
  <si>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</si>
  <si>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</si>
  <si>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</si>
  <si>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</si>
  <si>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</si>
  <si>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</si>
  <si>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</si>
  <si>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</si>
  <si>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</si>
  <si>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</si>
  <si>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</si>
  <si>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</si>
  <si>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</si>
  <si>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</si>
  <si>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</si>
  <si>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</si>
  <si>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</si>
  <si>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</si>
  <si>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</si>
  <si>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</si>
  <si>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</si>
  <si>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</si>
  <si>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</si>
  <si>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</si>
  <si>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</si>
  <si>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</si>
  <si>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</si>
  <si>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</si>
  <si>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</si>
  <si>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</si>
  <si>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</si>
  <si>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</si>
  <si>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</si>
  <si>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</si>
  <si>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</si>
  <si>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</si>
  <si>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</si>
  <si>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</si>
  <si>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</si>
  <si>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</si>
  <si>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</si>
  <si>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</si>
  <si>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</si>
  <si>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</si>
  <si>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</si>
  <si>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</si>
  <si>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</si>
  <si>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</si>
  <si>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</si>
  <si>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</si>
  <si>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</si>
  <si>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</si>
  <si>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</si>
  <si>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</si>
  <si>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</si>
  <si>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</si>
  <si>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</si>
  <si>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</si>
  <si>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</si>
  <si>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</si>
  <si>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</si>
  <si>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</si>
  <si>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</si>
  <si>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</si>
  <si>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</si>
  <si>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</si>
  <si>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</si>
  <si>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</si>
  <si>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</si>
  <si>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</si>
  <si>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</si>
  <si>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</si>
  <si>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</si>
  <si>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</si>
  <si>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</si>
  <si>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</si>
  <si>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</si>
  <si>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</si>
  <si>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</si>
  <si>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</si>
  <si>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</si>
  <si>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</si>
  <si>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</si>
  <si>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</si>
  <si>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  год</t>
  </si>
  <si>
    <t>ООО "Водоканал" г.Боготола</t>
  </si>
  <si>
    <t>водоотведение и очистка сточных вод</t>
  </si>
  <si>
    <t>Прочие прямые расходы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</si>
</sst>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7">
      <selection activeCell="D40" sqref="D4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4.5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f>20278.89+11094.36</f>
        <v>31373.25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D14+D17+D22+D23+D25+D26+D27+D28+D31+D34+D13</f>
        <v>31218.2</v>
      </c>
      <c r="E12" s="26"/>
      <c r="F12" s="14"/>
    </row>
    <row r="13" spans="1:6" s="10" customFormat="1" ht="15.75">
      <c r="A13" s="5"/>
      <c r="B13" s="2" t="s">
        <v>112</v>
      </c>
      <c r="C13" s="3" t="s">
        <v>4</v>
      </c>
      <c r="D13" s="6">
        <v>32.39</v>
      </c>
      <c r="E13" s="26"/>
      <c r="F13" s="14"/>
    </row>
    <row r="14" spans="1:6" s="10" customFormat="1" ht="31.5">
      <c r="A14" s="5" t="s">
        <v>79</v>
      </c>
      <c r="B14" s="2" t="s">
        <v>55</v>
      </c>
      <c r="C14" s="3" t="s">
        <v>4</v>
      </c>
      <c r="D14" s="7">
        <v>0</v>
      </c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>
        <v>0</v>
      </c>
      <c r="E15" s="26"/>
      <c r="F15" s="14"/>
    </row>
    <row r="16" spans="1:6" s="10" customFormat="1" ht="15.75">
      <c r="A16" s="5"/>
      <c r="B16" s="2" t="s">
        <v>57</v>
      </c>
      <c r="C16" s="3" t="s">
        <v>37</v>
      </c>
      <c r="D16" s="7">
        <v>0</v>
      </c>
      <c r="E16" s="26"/>
      <c r="F16" s="14"/>
    </row>
    <row r="17" spans="1:6" s="10" customFormat="1" ht="63">
      <c r="A17" s="5" t="s">
        <v>80</v>
      </c>
      <c r="B17" s="2" t="s">
        <v>102</v>
      </c>
      <c r="C17" s="3" t="s">
        <v>4</v>
      </c>
      <c r="D17" s="6">
        <f>804.65+641.75</f>
        <v>1446.4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4</v>
      </c>
      <c r="D18" s="6">
        <v>0</v>
      </c>
      <c r="E18" s="26"/>
      <c r="F18" s="14"/>
    </row>
    <row r="19" spans="1:6" s="10" customFormat="1" ht="15.75">
      <c r="A19" s="5" t="s">
        <v>82</v>
      </c>
      <c r="B19" s="2" t="s">
        <v>59</v>
      </c>
      <c r="C19" s="3" t="s">
        <v>60</v>
      </c>
      <c r="D19" s="8"/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6</v>
      </c>
      <c r="D20" s="46">
        <f>D17/D21</f>
        <v>2.252538466330281</v>
      </c>
      <c r="E20" s="26"/>
      <c r="F20" s="14"/>
    </row>
    <row r="21" spans="1:6" s="10" customFormat="1" ht="15.75">
      <c r="A21" s="5" t="s">
        <v>84</v>
      </c>
      <c r="B21" s="2" t="s">
        <v>62</v>
      </c>
      <c r="C21" s="3" t="s">
        <v>7</v>
      </c>
      <c r="D21" s="8">
        <f>642.12</f>
        <v>642.12</v>
      </c>
      <c r="E21" s="26"/>
      <c r="F21" s="14"/>
    </row>
    <row r="22" spans="1:6" s="10" customFormat="1" ht="31.5">
      <c r="A22" s="5" t="s">
        <v>85</v>
      </c>
      <c r="B22" s="2" t="s">
        <v>63</v>
      </c>
      <c r="C22" s="3" t="s">
        <v>4</v>
      </c>
      <c r="D22" s="8">
        <v>320.1</v>
      </c>
      <c r="E22" s="26"/>
      <c r="F22" s="14"/>
    </row>
    <row r="23" spans="1:6" s="10" customFormat="1" ht="31.5">
      <c r="A23" s="5" t="s">
        <v>86</v>
      </c>
      <c r="B23" s="2" t="s">
        <v>8</v>
      </c>
      <c r="C23" s="3" t="s">
        <v>4</v>
      </c>
      <c r="D23" s="8">
        <f>4265.22+969.79</f>
        <v>5235.01</v>
      </c>
      <c r="E23" s="26"/>
      <c r="F23" s="14"/>
    </row>
    <row r="24" spans="1:6" s="10" customFormat="1" ht="31.5">
      <c r="A24" s="5" t="s">
        <v>9</v>
      </c>
      <c r="B24" s="2" t="s">
        <v>64</v>
      </c>
      <c r="C24" s="3" t="s">
        <v>10</v>
      </c>
      <c r="D24" s="8">
        <v>35</v>
      </c>
      <c r="E24" s="26"/>
      <c r="F24" s="14"/>
    </row>
    <row r="25" spans="1:6" s="10" customFormat="1" ht="31.5">
      <c r="A25" s="5" t="s">
        <v>87</v>
      </c>
      <c r="B25" s="2" t="s">
        <v>11</v>
      </c>
      <c r="C25" s="3" t="s">
        <v>4</v>
      </c>
      <c r="D25" s="8">
        <f>1580.97</f>
        <v>1580.97</v>
      </c>
      <c r="E25" s="26"/>
      <c r="F25" s="14"/>
    </row>
    <row r="26" spans="1:6" s="10" customFormat="1" ht="31.5">
      <c r="A26" s="5" t="s">
        <v>88</v>
      </c>
      <c r="B26" s="2" t="s">
        <v>12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89</v>
      </c>
      <c r="B27" s="2" t="s">
        <v>13</v>
      </c>
      <c r="C27" s="3" t="s">
        <v>4</v>
      </c>
      <c r="D27" s="8">
        <v>229.6</v>
      </c>
      <c r="E27" s="26"/>
      <c r="F27" s="14"/>
    </row>
    <row r="28" spans="1:6" s="10" customFormat="1" ht="31.5">
      <c r="A28" s="5" t="s">
        <v>90</v>
      </c>
      <c r="B28" s="2" t="s">
        <v>65</v>
      </c>
      <c r="C28" s="3" t="s">
        <v>4</v>
      </c>
      <c r="D28" s="8">
        <f>704.06+4459.18</f>
        <v>5163.24</v>
      </c>
      <c r="E28" s="26"/>
      <c r="F28" s="14"/>
    </row>
    <row r="29" spans="1:6" s="10" customFormat="1" ht="15.75">
      <c r="A29" s="5" t="s">
        <v>14</v>
      </c>
      <c r="B29" s="2" t="s">
        <v>15</v>
      </c>
      <c r="C29" s="3" t="s">
        <v>4</v>
      </c>
      <c r="D29" s="8">
        <f>402.89+2325.12</f>
        <v>2728.0099999999998</v>
      </c>
      <c r="E29" s="26"/>
      <c r="F29" s="14"/>
    </row>
    <row r="30" spans="1:6" s="10" customFormat="1" ht="31.5">
      <c r="A30" s="5" t="s">
        <v>16</v>
      </c>
      <c r="B30" s="2" t="s">
        <v>66</v>
      </c>
      <c r="C30" s="3" t="s">
        <v>4</v>
      </c>
      <c r="D30" s="8">
        <f>702.19+121.67</f>
        <v>823.86</v>
      </c>
      <c r="E30" s="26"/>
      <c r="F30" s="14"/>
    </row>
    <row r="31" spans="1:6" s="10" customFormat="1" ht="31.5">
      <c r="A31" s="5" t="s">
        <v>91</v>
      </c>
      <c r="B31" s="2" t="s">
        <v>67</v>
      </c>
      <c r="C31" s="3" t="s">
        <v>4</v>
      </c>
      <c r="D31" s="8">
        <f>8633.22+2179.93</f>
        <v>10813.15</v>
      </c>
      <c r="E31" s="26"/>
      <c r="F31" s="14"/>
    </row>
    <row r="32" spans="1:6" s="10" customFormat="1" ht="15.75">
      <c r="A32" s="5" t="s">
        <v>17</v>
      </c>
      <c r="B32" s="2" t="s">
        <v>18</v>
      </c>
      <c r="C32" s="3" t="s">
        <v>4</v>
      </c>
      <c r="D32" s="8">
        <f>861.37+3658.7</f>
        <v>4520.07</v>
      </c>
      <c r="E32" s="26"/>
      <c r="F32" s="14"/>
    </row>
    <row r="33" spans="1:6" s="10" customFormat="1" ht="15.75">
      <c r="A33" s="5" t="s">
        <v>19</v>
      </c>
      <c r="B33" s="2" t="s">
        <v>20</v>
      </c>
      <c r="C33" s="3" t="s">
        <v>4</v>
      </c>
      <c r="D33" s="8">
        <f>1251.28+271.62</f>
        <v>1522.9</v>
      </c>
      <c r="E33" s="26"/>
      <c r="F33" s="14"/>
    </row>
    <row r="34" spans="1:6" s="10" customFormat="1" ht="31.5">
      <c r="A34" s="5" t="s">
        <v>92</v>
      </c>
      <c r="B34" s="2" t="s">
        <v>21</v>
      </c>
      <c r="C34" s="3" t="s">
        <v>4</v>
      </c>
      <c r="D34" s="8">
        <f>2060.8+4336.54</f>
        <v>6397.34</v>
      </c>
      <c r="E34" s="26"/>
      <c r="F34" s="14"/>
    </row>
    <row r="35" spans="1:6" s="10" customFormat="1" ht="15.75">
      <c r="A35" s="5" t="s">
        <v>22</v>
      </c>
      <c r="B35" s="2" t="s">
        <v>23</v>
      </c>
      <c r="C35" s="3" t="s">
        <v>4</v>
      </c>
      <c r="D35" s="8">
        <f>608.97</f>
        <v>608.97</v>
      </c>
      <c r="E35" s="26"/>
      <c r="F35" s="14"/>
    </row>
    <row r="36" spans="1:6" s="10" customFormat="1" ht="15.75">
      <c r="A36" s="5" t="s">
        <v>24</v>
      </c>
      <c r="B36" s="2" t="s">
        <v>25</v>
      </c>
      <c r="C36" s="3" t="s">
        <v>4</v>
      </c>
      <c r="D36" s="8">
        <f>119.88+355.8</f>
        <v>475.68</v>
      </c>
      <c r="E36" s="26"/>
      <c r="F36" s="14"/>
    </row>
    <row r="37" spans="1:6" s="10" customFormat="1" ht="15.75">
      <c r="A37" s="5" t="s">
        <v>26</v>
      </c>
      <c r="B37" s="2" t="s">
        <v>27</v>
      </c>
      <c r="C37" s="2" t="s">
        <v>4</v>
      </c>
      <c r="D37" s="8">
        <f>841.81+2781.49</f>
        <v>3623.2999999999997</v>
      </c>
      <c r="E37" s="26"/>
      <c r="F37" s="14"/>
    </row>
    <row r="38" spans="1:6" s="10" customFormat="1" ht="31.5">
      <c r="A38" s="5" t="s">
        <v>28</v>
      </c>
      <c r="B38" s="2" t="s">
        <v>29</v>
      </c>
      <c r="C38" s="2" t="s">
        <v>4</v>
      </c>
      <c r="D38" s="8">
        <f>951.27+254.23</f>
        <v>1205.5</v>
      </c>
      <c r="E38" s="26"/>
      <c r="F38" s="14"/>
    </row>
    <row r="39" spans="1:6" s="10" customFormat="1" ht="63">
      <c r="A39" s="5" t="s">
        <v>93</v>
      </c>
      <c r="B39" s="2" t="s">
        <v>30</v>
      </c>
      <c r="C39" s="3" t="s">
        <v>4</v>
      </c>
      <c r="D39" s="8">
        <v>0</v>
      </c>
      <c r="E39" s="26"/>
      <c r="F39" s="14"/>
    </row>
    <row r="40" spans="1:6" s="10" customFormat="1" ht="31.5">
      <c r="A40" s="5" t="s">
        <v>94</v>
      </c>
      <c r="B40" s="2" t="s">
        <v>31</v>
      </c>
      <c r="C40" s="3" t="s">
        <v>4</v>
      </c>
      <c r="D40" s="8">
        <f>D11-D12</f>
        <v>155.04999999999927</v>
      </c>
      <c r="E40" s="26"/>
      <c r="F40" s="14"/>
    </row>
    <row r="41" spans="1:6" s="10" customFormat="1" ht="31.5">
      <c r="A41" s="5" t="s">
        <v>95</v>
      </c>
      <c r="B41" s="2" t="s">
        <v>68</v>
      </c>
      <c r="C41" s="3" t="s">
        <v>4</v>
      </c>
      <c r="D41" s="8">
        <f>D40-23.75-6.63</f>
        <v>124.66999999999928</v>
      </c>
      <c r="E41" s="26"/>
      <c r="F41" s="14"/>
    </row>
    <row r="42" spans="1:6" s="10" customFormat="1" ht="94.5">
      <c r="A42" s="5" t="s">
        <v>32</v>
      </c>
      <c r="B42" s="2" t="s">
        <v>108</v>
      </c>
      <c r="C42" s="3" t="s">
        <v>4</v>
      </c>
      <c r="D42" s="8">
        <f>D41-30.38</f>
        <v>94.28999999999928</v>
      </c>
      <c r="E42" s="26"/>
      <c r="F42" s="14"/>
    </row>
    <row r="43" spans="1:6" s="10" customFormat="1" ht="31.5">
      <c r="A43" s="5" t="s">
        <v>96</v>
      </c>
      <c r="B43" s="2" t="s">
        <v>103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26"/>
      <c r="F44" s="14"/>
    </row>
    <row r="45" spans="1:6" s="10" customFormat="1" ht="15.75">
      <c r="A45" s="5" t="s">
        <v>41</v>
      </c>
      <c r="B45" s="2" t="s">
        <v>105</v>
      </c>
      <c r="C45" s="3" t="s">
        <v>4</v>
      </c>
      <c r="D45" s="8">
        <v>0</v>
      </c>
      <c r="E45" s="26"/>
      <c r="F45" s="14"/>
    </row>
    <row r="46" spans="1:6" s="10" customFormat="1" ht="31.5">
      <c r="A46" s="5" t="s">
        <v>97</v>
      </c>
      <c r="B46" s="2" t="s">
        <v>69</v>
      </c>
      <c r="C46" s="3" t="s">
        <v>33</v>
      </c>
      <c r="D46" s="9">
        <v>805.3</v>
      </c>
      <c r="E46" s="26"/>
      <c r="F46" s="14"/>
    </row>
    <row r="47" spans="1:6" s="10" customFormat="1" ht="47.25">
      <c r="A47" s="5" t="s">
        <v>98</v>
      </c>
      <c r="B47" s="2" t="s">
        <v>70</v>
      </c>
      <c r="C47" s="3" t="s">
        <v>33</v>
      </c>
      <c r="D47" s="9">
        <v>0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810</v>
      </c>
      <c r="E48" s="26"/>
      <c r="F48" s="14"/>
    </row>
    <row r="49" spans="1:6" s="10" customFormat="1" ht="31.5">
      <c r="A49" s="5" t="s">
        <v>100</v>
      </c>
      <c r="B49" s="2" t="s">
        <v>72</v>
      </c>
      <c r="C49" s="3" t="s">
        <v>34</v>
      </c>
      <c r="D49" s="8">
        <v>31.65</v>
      </c>
      <c r="E49" s="26"/>
      <c r="F49" s="14"/>
    </row>
    <row r="50" spans="1:6" s="10" customFormat="1" ht="15.75">
      <c r="A50" s="5" t="s">
        <v>101</v>
      </c>
      <c r="B50" s="2" t="s">
        <v>73</v>
      </c>
      <c r="C50" s="3" t="s">
        <v>74</v>
      </c>
      <c r="D50" s="8">
        <v>5</v>
      </c>
      <c r="E50" s="26"/>
      <c r="F50" s="14"/>
    </row>
    <row r="51" spans="1:6" s="10" customFormat="1" ht="15.75">
      <c r="A51" s="5" t="s">
        <v>106</v>
      </c>
      <c r="B51" s="2" t="s">
        <v>75</v>
      </c>
      <c r="C51" s="3" t="s">
        <v>74</v>
      </c>
      <c r="D51" s="8">
        <v>2</v>
      </c>
      <c r="E51" s="26"/>
      <c r="F51" s="14"/>
    </row>
    <row r="52" spans="1:6" s="10" customFormat="1" ht="15.75">
      <c r="A52" s="19" t="s">
        <v>107</v>
      </c>
      <c r="B52" s="14" t="s">
        <v>42</v>
      </c>
      <c r="C52" s="36"/>
      <c r="D52" s="37"/>
      <c r="E52" s="37"/>
      <c r="F52" s="38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39"/>
      <c r="D56" s="40"/>
      <c r="E56" s="40"/>
      <c r="F56" s="41"/>
    </row>
    <row r="57" spans="1:6" s="10" customFormat="1" ht="15.75">
      <c r="A57" s="12"/>
      <c r="B57" s="11" t="s">
        <v>47</v>
      </c>
      <c r="C57" s="42"/>
      <c r="D57" s="43"/>
      <c r="E57" s="43"/>
      <c r="F57" s="44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5" t="s">
        <v>52</v>
      </c>
      <c r="B59" s="45"/>
      <c r="C59" s="45"/>
      <c r="D59" s="45"/>
      <c r="E59" s="45"/>
      <c r="F59" s="45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3" t="s">
        <v>53</v>
      </c>
      <c r="B61" s="33"/>
      <c r="C61" s="33"/>
      <c r="D61" s="33"/>
      <c r="E61" s="33"/>
      <c r="F61" s="33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2011-12-23T03:35:16Z</cp:lastPrinted>
  <dcterms:created xsi:type="dcterms:W3CDTF">2010-05-25T03:00:19Z</dcterms:created>
  <dcterms:modified xsi:type="dcterms:W3CDTF">2011-12-23T03:35:19Z</dcterms:modified>
  <cp:category/>
  <cp:version/>
  <cp:contentType/>
  <cp:contentStatus/>
</cp:coreProperties>
</file>