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480" windowHeight="11640" tabRatio="748" activeTab="3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$31,'Инвестиционная'!$F$37,'Инвестиционная'!$F$57:$F$58,'Инвестиционная'!$F$60:$F$61,'Инвестиционная'!$F$63:$F$64,'Инвестиционная'!$F$66:$F$73,'Инвестиционная'!$F$87:$F$88,'Инвестиционная'!$F$93</definedName>
    <definedName name="kom_et">'et_union'!$A$8:$U$17</definedName>
    <definedName name="kpp">'Справочники'!$H$13</definedName>
    <definedName name="KV">'TEHSHEET'!$N$5:$N$8</definedName>
    <definedName name="LIST_MR_MO_OKTMO">'REESTR'!$A$2:$C$403</definedName>
    <definedName name="LIST_ORG_VO">'REESTR_ORG'!$A$2:$H$310</definedName>
    <definedName name="mo">'Справочники'!$F$10</definedName>
    <definedName name="MO_LIST_10">'REESTR'!$B$74:$B$76</definedName>
    <definedName name="MO_LIST_11">'REESTR'!$B$77</definedName>
    <definedName name="MO_LIST_12">'REESTR'!$B$78</definedName>
    <definedName name="MO_LIST_13">'REESTR'!$B$79</definedName>
    <definedName name="MO_LIST_14">'REESTR'!$B$80</definedName>
    <definedName name="MO_LIST_15">'REESTR'!$B$81</definedName>
    <definedName name="MO_LIST_16">'REESTR'!$B$82</definedName>
    <definedName name="MO_LIST_17">'REESTR'!$B$83</definedName>
    <definedName name="MO_LIST_18">'REESTR'!$B$84</definedName>
    <definedName name="MO_LIST_19">'REESTR'!$B$85</definedName>
    <definedName name="MO_LIST_2">'REESTR'!$B$2:$B$3</definedName>
    <definedName name="MO_LIST_20">'REESTR'!$B$86</definedName>
    <definedName name="MO_LIST_21">'REESTR'!$B$87</definedName>
    <definedName name="MO_LIST_22">'REESTR'!$B$88</definedName>
    <definedName name="MO_LIST_23">'REESTR'!$B$89:$B$90</definedName>
    <definedName name="MO_LIST_24">'REESTR'!$B$91:$B$101</definedName>
    <definedName name="MO_LIST_25">'REESTR'!$B$102:$B$126</definedName>
    <definedName name="MO_LIST_26">'REESTR'!$B$127:$B$139</definedName>
    <definedName name="MO_LIST_27">'REESTR'!$B$140</definedName>
    <definedName name="MO_LIST_28">'REESTR'!$B$141</definedName>
    <definedName name="MO_LIST_29">'REESTR'!$B$142</definedName>
    <definedName name="MO_LIST_3">'REESTR'!$B$4:$B$13</definedName>
    <definedName name="MO_LIST_30">'REESTR'!$B$143:$B$144</definedName>
    <definedName name="MO_LIST_31">'REESTR'!$B$145:$B$150</definedName>
    <definedName name="MO_LIST_32">'REESTR'!$B$151:$B$154</definedName>
    <definedName name="MO_LIST_33">'REESTR'!$B$155:$B$156</definedName>
    <definedName name="MO_LIST_34">'REESTR'!$B$157:$B$170</definedName>
    <definedName name="MO_LIST_35">'REESTR'!$B$171:$B$178</definedName>
    <definedName name="MO_LIST_36">'REESTR'!$B$179:$B$187</definedName>
    <definedName name="MO_LIST_37">'REESTR'!$B$188:$B$192</definedName>
    <definedName name="MO_LIST_38">'REESTR'!$B$193:$B$203</definedName>
    <definedName name="MO_LIST_39">'REESTR'!$B$204:$B$221</definedName>
    <definedName name="MO_LIST_4">'REESTR'!$B$14:$B$20</definedName>
    <definedName name="MO_LIST_40">'REESTR'!$B$222:$B$231</definedName>
    <definedName name="MO_LIST_41">'REESTR'!$B$232:$B$245</definedName>
    <definedName name="MO_LIST_42">'REESTR'!$B$246:$B$253</definedName>
    <definedName name="MO_LIST_43">'REESTR'!$B$254:$B$263</definedName>
    <definedName name="MO_LIST_44">'REESTR'!$B$264:$B$272</definedName>
    <definedName name="MO_LIST_45">'REESTR'!$B$273:$B$281</definedName>
    <definedName name="MO_LIST_46">'REESTR'!$B$282:$B$289</definedName>
    <definedName name="MO_LIST_47">'REESTR'!$B$290:$B$294</definedName>
    <definedName name="MO_LIST_48">'REESTR'!$B$295</definedName>
    <definedName name="MO_LIST_49">'REESTR'!$B$296:$B$313</definedName>
    <definedName name="MO_LIST_5">'REESTR'!$B$21:$B$27</definedName>
    <definedName name="MO_LIST_50">'REESTR'!$B$314:$B$318</definedName>
    <definedName name="MO_LIST_51">'REESTR'!$B$319:$B$320</definedName>
    <definedName name="MO_LIST_52">'REESTR'!$B$321:$B$330</definedName>
    <definedName name="MO_LIST_53">'REESTR'!$B$331:$B$336</definedName>
    <definedName name="MO_LIST_54">'REESTR'!$B$337:$B$339</definedName>
    <definedName name="MO_LIST_55">'REESTR'!$B$340:$B$347</definedName>
    <definedName name="MO_LIST_56">'REESTR'!$B$348:$B$349</definedName>
    <definedName name="MO_LIST_57">'REESTR'!$B$350:$B$357</definedName>
    <definedName name="MO_LIST_58">'REESTR'!$B$358:$B$366</definedName>
    <definedName name="MO_LIST_59">'REESTR'!$B$367</definedName>
    <definedName name="MO_LIST_6">'REESTR'!$B$28:$B$32</definedName>
    <definedName name="MO_LIST_60">'REESTR'!$B$368:$B$375</definedName>
    <definedName name="MO_LIST_61">'REESTR'!$B$376:$B$384</definedName>
    <definedName name="MO_LIST_62">'REESTR'!$B$385:$B$400</definedName>
    <definedName name="MO_LIST_63">'REESTR'!$B$401:$B$402</definedName>
    <definedName name="MO_LIST_64">'REESTR'!$B$403</definedName>
    <definedName name="MO_LIST_7">'REESTR'!$B$33:$B$41</definedName>
    <definedName name="MO_LIST_8">'REESTR'!$B$42:$B$60</definedName>
    <definedName name="MO_LIST_9">'REESTR'!$B$61:$B$73</definedName>
    <definedName name="MO_LIST1">'REESTR'!$P$2:$P$38</definedName>
    <definedName name="mo_n">'Справочники'!$F$10</definedName>
    <definedName name="mr">'Справочники'!$F$9</definedName>
    <definedName name="MR_LIST">'REESTR'!$D$2:$D$64</definedName>
    <definedName name="od_et">'et_union'!$A$3:$Q$3</definedName>
    <definedName name="oktmo">'Справочники'!$H$10</definedName>
    <definedName name="OKTMO_LIST1">'REESTR'!$N$2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2_DiapProt">P1_T2_DiapProt,P2_T2_DiapProt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  <definedName name="_xlnm.Print_Area" localSheetId="3">'Инвестиционная'!$A$1:$F$136</definedName>
    <definedName name="_xlnm.Print_Area" localSheetId="2">'Производственная'!$A$1:$H$73</definedName>
  </definedNames>
  <calcPr fullCalcOnLoad="1"/>
</workbook>
</file>

<file path=xl/comments3.xml><?xml version="1.0" encoding="utf-8"?>
<comments xmlns="http://schemas.openxmlformats.org/spreadsheetml/2006/main">
  <authors>
    <author>I</author>
    <author>C2DE8400</author>
  </authors>
  <commentList>
    <comment ref="E38" authorId="0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E6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4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63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1" authorId="1">
      <text>
        <r>
          <rPr>
            <b/>
            <sz val="8"/>
            <rFont val="Tahoma"/>
            <family val="2"/>
          </rPr>
          <t>Объем сточных вод, отведенный от всех потребителей (тыс.куб.м)</t>
        </r>
      </text>
    </comment>
    <comment ref="E4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4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comments4.xml><?xml version="1.0" encoding="utf-8"?>
<comments xmlns="http://schemas.openxmlformats.org/spreadsheetml/2006/main">
  <authors>
    <author>I</author>
  </authors>
  <commentLis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9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7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7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7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2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2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9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30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31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<sst xmlns="http://schemas.openxmlformats.org/spreadsheetml/2006/main" count="4186" uniqueCount="1800">
  <si>
    <t>Объем реализации товаров и услуг (тыс.куб. м)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</si>
  <si>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</si>
  <si>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</si>
  <si>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</si>
  <si>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</si>
  <si>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</si>
  <si>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</si>
  <si>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</si>
  <si>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 xml:space="preserve">             -напорных сетей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</si>
  <si>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</si>
  <si>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</si>
  <si>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 xml:space="preserve">   Удельная нагрузка на новое строительство (м3 в сутки на м2)</t>
  </si>
  <si>
    <t>Эффективность использования энергии (энергоемкость производства), (кВтч/куб. м)</t>
  </si>
  <si>
    <t xml:space="preserve">   Эффективность использования энергии (транспортировка стоков), (кВтч/куб. м)</t>
  </si>
  <si>
    <t xml:space="preserve">   Эффективность использования энергии (очистка стоков), (кВтч/куб. м)</t>
  </si>
  <si>
    <t>Водоотведение (самотеком и насосными станциями)</t>
  </si>
  <si>
    <t>Муниципальное образование</t>
  </si>
  <si>
    <t>Реквизиты организации</t>
  </si>
  <si>
    <t>Почтовый адрес: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</si>
  <si>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</si>
  <si>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</si>
  <si>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</si>
  <si>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</si>
  <si>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 xml:space="preserve">   Объем отведенных стоков, пропущенный через очистные сооружения (тыс.куб.м)</t>
  </si>
  <si>
    <t xml:space="preserve">   Численность персонала (чел.)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</si>
  <si>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</si>
  <si>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</si>
  <si>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</si>
  <si>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</si>
  <si>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</si>
  <si>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</si>
  <si>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</si>
  <si>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</si>
  <si>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</si>
  <si>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</si>
  <si>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</si>
  <si>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</si>
  <si>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</si>
  <si>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</si>
  <si>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L1.3.1.4.1</t>
  </si>
  <si>
    <t>L1.3.1.5.1</t>
  </si>
  <si>
    <t>L1.3.1.6.1</t>
  </si>
  <si>
    <t>L1.3.1.7.1</t>
  </si>
  <si>
    <t>L1.3.1.4.2</t>
  </si>
  <si>
    <t>L1.3.1.5.2</t>
  </si>
  <si>
    <t>L1.3.1.6.2</t>
  </si>
  <si>
    <t>L1.3.1.7.2</t>
  </si>
  <si>
    <t>L2.1.1.4.1</t>
  </si>
  <si>
    <t>L2.1.1.5.1</t>
  </si>
  <si>
    <t>L2.1.1.6.1</t>
  </si>
  <si>
    <t>L2.1.1.7.1</t>
  </si>
  <si>
    <t>L2.1.1.4.2</t>
  </si>
  <si>
    <t>L2.1.1.5.2</t>
  </si>
  <si>
    <t>L2.1.1.6.2</t>
  </si>
  <si>
    <t>L2.1.1.7.2</t>
  </si>
  <si>
    <t xml:space="preserve">Приложение N2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</si>
  <si>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 xml:space="preserve">Приложение N 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</si>
  <si>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</si>
  <si>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</si>
  <si>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</si>
  <si>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</si>
  <si>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 xml:space="preserve">    Объем отведенных стоков, пропущенный через очистные сооружения (тыс.куб.м)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</si>
  <si>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</si>
  <si>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</si>
  <si>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</si>
  <si>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</si>
  <si>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</si>
  <si>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</si>
  <si>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</si>
  <si>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</si>
  <si>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</si>
  <si>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</si>
  <si>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</si>
  <si>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</si>
  <si>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</si>
  <si>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</si>
  <si>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</si>
  <si>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</si>
  <si>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</si>
  <si>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</si>
  <si>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</si>
  <si>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</si>
  <si>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</si>
  <si>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</si>
  <si>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</si>
  <si>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</si>
  <si>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</si>
  <si>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</si>
  <si>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</si>
  <si>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</si>
  <si>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</si>
  <si>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 xml:space="preserve">   Объем сточных вод, отведенный от всех потребителей (тыс.куб.м)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</si>
  <si>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</si>
  <si>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</si>
  <si>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</si>
  <si>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</si>
  <si>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</si>
  <si>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</si>
  <si>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</si>
  <si>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</si>
  <si>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</si>
  <si>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</si>
  <si>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</si>
  <si>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</si>
  <si>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</si>
  <si>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</si>
  <si>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</si>
  <si>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</si>
  <si>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</si>
  <si>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</si>
  <si>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</si>
  <si>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</si>
  <si>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</si>
  <si>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</si>
  <si>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</si>
  <si>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</si>
  <si>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</si>
  <si>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</si>
  <si>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</si>
  <si>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</si>
  <si>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</si>
  <si>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</si>
  <si>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</si>
  <si>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Алтайский край</t>
  </si>
  <si>
    <t>Водоотведение (самотеком)</t>
  </si>
  <si>
    <t>Водоотведение (насосными станциями)</t>
  </si>
  <si>
    <t>NSRF</t>
  </si>
  <si>
    <t>PRD2</t>
  </si>
  <si>
    <t>PRD</t>
  </si>
  <si>
    <t>VDET</t>
  </si>
  <si>
    <t>FIL</t>
  </si>
  <si>
    <t>L2.1.1.1</t>
  </si>
  <si>
    <t>2.1.1.</t>
  </si>
  <si>
    <t>L2.1.1.2</t>
  </si>
  <si>
    <t>L2.1.1.3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</si>
  <si>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</si>
  <si>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</si>
  <si>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</si>
  <si>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</si>
  <si>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</si>
  <si>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</si>
  <si>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</si>
  <si>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</si>
  <si>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</si>
  <si>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</si>
  <si>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</si>
  <si>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</si>
  <si>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</si>
  <si>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</si>
  <si>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</si>
  <si>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</si>
  <si>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</si>
  <si>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</si>
  <si>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</si>
  <si>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</si>
  <si>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</si>
  <si>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</si>
  <si>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</si>
  <si>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</si>
  <si>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</si>
  <si>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</si>
  <si>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</si>
  <si>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</si>
  <si>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</si>
  <si>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</si>
  <si>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</si>
  <si>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</si>
  <si>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</si>
  <si>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</si>
  <si>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</si>
  <si>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 xml:space="preserve">                                 Мониторинг выполнения производственных и инвестиционных программ в сфере водоотведения</t>
  </si>
  <si>
    <t>название организации, ссылкой из справочника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</si>
  <si>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</si>
  <si>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</si>
  <si>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</si>
  <si>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 Справочно: в том числе пропущенных стоков на доочистку от сторонних организаций (тыс.куб.м)</t>
  </si>
  <si>
    <t xml:space="preserve">             -оборудование транспортировки стоков</t>
  </si>
  <si>
    <t xml:space="preserve">                            диаметр от 1000мм (км)</t>
  </si>
  <si>
    <t>Государственное унитарное предприятие</t>
  </si>
  <si>
    <t xml:space="preserve">             -самотечных сетей (км)</t>
  </si>
  <si>
    <t>Водоотведение и очистка сточных вод</t>
  </si>
  <si>
    <t>Очистка сточных вод</t>
  </si>
  <si>
    <t>Водоотведение (самотеком), водоотведение (насосными станциями), очистка сточных вод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</si>
  <si>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</si>
  <si>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</si>
  <si>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</si>
  <si>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>2.3. Доступность товаров и услуг для потребителей</t>
  </si>
  <si>
    <t xml:space="preserve">2.4. Эффективность деятельности     </t>
  </si>
  <si>
    <t xml:space="preserve">2.5. Источники инвестирования инвестиционной программы    </t>
  </si>
  <si>
    <t xml:space="preserve">             -оборудование системы очистки стоков 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</si>
  <si>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</si>
  <si>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</si>
  <si>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                         диаметр от 1000мм или сопоставимое сечение (км)</t>
  </si>
  <si>
    <t xml:space="preserve">   Объем сточных вод, отведенный от всех потребителей - население, ТСЖ, ЖСК и др. (тыс.куб.м)</t>
  </si>
  <si>
    <t xml:space="preserve">   Средняя рыночная стоимость 1 кв. м нового жилья (руб.)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</si>
  <si>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</si>
  <si>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</si>
  <si>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</si>
  <si>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</si>
  <si>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</si>
  <si>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</si>
  <si>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</si>
  <si>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</si>
  <si>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</si>
  <si>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</si>
  <si>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</si>
  <si>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</si>
  <si>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</si>
  <si>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</si>
  <si>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</si>
  <si>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</si>
  <si>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</si>
  <si>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</si>
  <si>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</si>
  <si>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</si>
  <si>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</si>
  <si>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</si>
  <si>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>Транспортировка воды</t>
  </si>
  <si>
    <t xml:space="preserve">   Денежные доходы населения, средние на человека (руб.)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</si>
  <si>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</si>
  <si>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</si>
  <si>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</si>
  <si>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</si>
  <si>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</si>
  <si>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</si>
  <si>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</si>
  <si>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</si>
  <si>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</si>
  <si>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</si>
  <si>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</si>
  <si>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1.1.1.</t>
  </si>
  <si>
    <t>1.1.2.</t>
  </si>
  <si>
    <t xml:space="preserve">               - бюджетным организациям</t>
  </si>
  <si>
    <t xml:space="preserve">               - прочим потребителям</t>
  </si>
  <si>
    <t>1.2.1.</t>
  </si>
  <si>
    <t>Наличие контроля качества товаров и услуг (%)</t>
  </si>
  <si>
    <t>1.2.2.</t>
  </si>
  <si>
    <t>Соответствие качества товаров и услуг установленным требованиям (%)</t>
  </si>
  <si>
    <t>1.2.3.</t>
  </si>
  <si>
    <t>Индекс нового строительства (ед.)</t>
  </si>
  <si>
    <t>2.3.4.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</si>
  <si>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</si>
  <si>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</si>
  <si>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</si>
  <si>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</si>
  <si>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</si>
  <si>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</si>
  <si>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</si>
  <si>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</si>
  <si>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</si>
  <si>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</si>
  <si>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</si>
  <si>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</si>
  <si>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</si>
  <si>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</si>
  <si>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</si>
  <si>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</si>
  <si>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</si>
  <si>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</si>
  <si>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</si>
  <si>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</si>
  <si>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</si>
  <si>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2.1.5.</t>
  </si>
  <si>
    <t>2.1.6.</t>
  </si>
  <si>
    <t>Индекс замены оборудования (%)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</si>
  <si>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</si>
  <si>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</si>
  <si>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</si>
  <si>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</si>
  <si>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</si>
  <si>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</si>
  <si>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</si>
  <si>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</si>
  <si>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</si>
  <si>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</si>
  <si>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</si>
  <si>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</si>
  <si>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</si>
  <si>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</si>
  <si>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</si>
  <si>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</si>
  <si>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</si>
  <si>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</si>
  <si>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</si>
  <si>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</si>
  <si>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</si>
  <si>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</si>
  <si>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</si>
  <si>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</si>
  <si>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</si>
  <si>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</si>
  <si>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</si>
  <si>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</si>
  <si>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</si>
  <si>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</si>
  <si>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</si>
  <si>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</si>
  <si>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</si>
  <si>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</si>
  <si>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</si>
  <si>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1.3.3.</t>
  </si>
  <si>
    <t>Удельный вес сетей, нуждающихся в замене (%)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</si>
  <si>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</si>
  <si>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</si>
  <si>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</si>
  <si>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</si>
  <si>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Протяженность напорных сетей, нуждающихся в замене (км):</t>
  </si>
  <si>
    <t xml:space="preserve">   Справочно:         диаметр до 500мм (км)</t>
  </si>
  <si>
    <t xml:space="preserve">   Протяженность безнапорных(самотечных) сетей, нуждающихся в замене (км):</t>
  </si>
  <si>
    <t xml:space="preserve">   Справочно:         диаметр до 500мм или сопоставимое сечение (км)</t>
  </si>
  <si>
    <t xml:space="preserve">   Продолжительность отключений потребителей от предоставления товаров/услуг (часов)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</si>
  <si>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</si>
  <si>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</si>
  <si>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Количество потребителей, страдающих от отключений (человек)</t>
  </si>
  <si>
    <t xml:space="preserve">                            диаметр от 500мм до 1000мм или сопоставимое сечение (км)</t>
  </si>
  <si>
    <t xml:space="preserve">   Протяженность построенных сетей (км.)</t>
  </si>
  <si>
    <t xml:space="preserve">   Расход электрической энергии на транспортировку стоков (МВтч)</t>
  </si>
  <si>
    <t xml:space="preserve">   Расход электрической энергии на очистку стоков (МВтч)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</si>
  <si>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</si>
  <si>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</si>
  <si>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</si>
  <si>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</si>
  <si>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</si>
  <si>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 xml:space="preserve">   прочие средства (тыс. руб.)</t>
  </si>
  <si>
    <t xml:space="preserve">   амортизация (тыс.руб.)</t>
  </si>
  <si>
    <t xml:space="preserve">   инвестиционная надбавка к тарифу  (тыс.руб.)</t>
  </si>
  <si>
    <t xml:space="preserve">   плата за подключение  (тыс.руб.)</t>
  </si>
  <si>
    <t xml:space="preserve">   прибыль  (тыс.руб.)</t>
  </si>
  <si>
    <t>L2.3.4.1</t>
  </si>
  <si>
    <t>L2.3.4.2</t>
  </si>
  <si>
    <t>L2.3.4.3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</si>
  <si>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</si>
  <si>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</si>
  <si>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</si>
  <si>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</si>
  <si>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</si>
  <si>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</si>
  <si>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</si>
  <si>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</si>
  <si>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</si>
  <si>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</si>
  <si>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</si>
  <si>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</si>
  <si>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</si>
  <si>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>L2.4.3.4</t>
  </si>
  <si>
    <t>L2.4.3.5</t>
  </si>
  <si>
    <t>L2.4.3.6</t>
  </si>
  <si>
    <t>L2.4.3.7</t>
  </si>
  <si>
    <t>L2.4.4.1</t>
  </si>
  <si>
    <t>L2.4.4.2</t>
  </si>
  <si>
    <t>L2.4.5</t>
  </si>
  <si>
    <t>L2.4.6.1</t>
  </si>
  <si>
    <t>L2.4.6.2</t>
  </si>
  <si>
    <t>L2.4.6.3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</si>
  <si>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</si>
  <si>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</si>
  <si>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</si>
  <si>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</si>
  <si>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</si>
  <si>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</si>
  <si>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</si>
  <si>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</si>
  <si>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</si>
  <si>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</si>
  <si>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</si>
  <si>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</si>
  <si>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</si>
  <si>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</si>
  <si>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 xml:space="preserve">   Протяженность безнапорных(самотечных) сетей (км):</t>
  </si>
  <si>
    <t>Протяженность напорных сетей (км)</t>
  </si>
  <si>
    <t xml:space="preserve">                            диаметр от 500мм до 1000мм (км)</t>
  </si>
  <si>
    <t xml:space="preserve">   Среднемесячный платеж населения за услуги водоотведения (руб.)</t>
  </si>
  <si>
    <t xml:space="preserve">   Объем средств, собранных за услуги объектов водоотведения (тыс. руб.)</t>
  </si>
  <si>
    <t xml:space="preserve">   Объем начисленных средств за услуги объектов водоотведения (тыс. руб.)</t>
  </si>
  <si>
    <t>L2.1.4.5</t>
  </si>
  <si>
    <t>L2.1.4.6</t>
  </si>
  <si>
    <t>L2.1.4.7</t>
  </si>
  <si>
    <t>L2.1.4.8</t>
  </si>
  <si>
    <t>L2.1.4.9</t>
  </si>
  <si>
    <t>L2.1.4.10</t>
  </si>
  <si>
    <t>L2.1.4.11</t>
  </si>
  <si>
    <t>L2.1.4.12</t>
  </si>
  <si>
    <t>L2.1.4.13</t>
  </si>
  <si>
    <t>L2.1.4.14</t>
  </si>
  <si>
    <t>L2.1.4.15</t>
  </si>
  <si>
    <t>L2.1.5.1</t>
  </si>
  <si>
    <t>L2.1.5.2</t>
  </si>
  <si>
    <t>L2.1.5.3</t>
  </si>
  <si>
    <t>L2.1.5.4</t>
  </si>
  <si>
    <t>L2.1.5.5</t>
  </si>
  <si>
    <t>L2.1.5.6</t>
  </si>
  <si>
    <t>L2.1.5.7</t>
  </si>
  <si>
    <t>L2.1.5.8</t>
  </si>
  <si>
    <t>L2.1.5.9</t>
  </si>
  <si>
    <t>L2.1.5.10</t>
  </si>
  <si>
    <t>L2.1.5.11</t>
  </si>
  <si>
    <t>L2.1.5.12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</si>
  <si>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</si>
  <si>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</si>
  <si>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</si>
  <si>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</si>
  <si>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</si>
  <si>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</si>
  <si>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</si>
  <si>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</si>
  <si>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</si>
  <si>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</si>
  <si>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</si>
  <si>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</si>
  <si>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</si>
  <si>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</si>
  <si>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</si>
  <si>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</si>
  <si>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</si>
  <si>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</si>
  <si>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L2.3.1.1</t>
  </si>
  <si>
    <t>L2.3.2.1</t>
  </si>
  <si>
    <t>L2.3.2.2</t>
  </si>
  <si>
    <t>L2.3.2.3</t>
  </si>
  <si>
    <t>L2.3.3.1</t>
  </si>
  <si>
    <t>L2.3.3.2</t>
  </si>
  <si>
    <t>L2.3.3.3</t>
  </si>
  <si>
    <r>
      <t>Организация</t>
    </r>
    <r>
      <rPr>
        <b/>
        <sz val="10"/>
        <rFont val="Tahoma"/>
        <family val="2"/>
      </rPr>
      <t xml:space="preserve"> 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</si>
  <si>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</si>
  <si>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</si>
  <si>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 xml:space="preserve">   Протяженность сетей (всех видов в однотрубном представлении), (км)</t>
  </si>
  <si>
    <t xml:space="preserve">   Тариф на подключение к системе коммунальной инфраструктуры (рублей на куб. м в сутки)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</si>
  <si>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</si>
  <si>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</si>
  <si>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</si>
  <si>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</si>
  <si>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</si>
  <si>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</si>
  <si>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</si>
  <si>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</si>
  <si>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</si>
  <si>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</si>
  <si>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</si>
  <si>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</si>
  <si>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</si>
  <si>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</si>
  <si>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</si>
  <si>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</si>
  <si>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</si>
  <si>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</si>
  <si>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</si>
  <si>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</si>
  <si>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</si>
  <si>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</si>
  <si>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</si>
  <si>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</si>
  <si>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</si>
  <si>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</si>
  <si>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</si>
  <si>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</si>
  <si>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L1.1.2.1</t>
  </si>
  <si>
    <t>L1.1.2.2</t>
  </si>
  <si>
    <t>L1.1.2.3</t>
  </si>
  <si>
    <t>L1.1.2.4</t>
  </si>
  <si>
    <t>L1.1.2.5</t>
  </si>
  <si>
    <t>L1.2.1.1</t>
  </si>
  <si>
    <t>L1.2.1.2</t>
  </si>
  <si>
    <t>L1.2.1.3</t>
  </si>
  <si>
    <t>L1.2.2.1</t>
  </si>
  <si>
    <t>L1.2.2.2</t>
  </si>
  <si>
    <t>L1.2.2.3</t>
  </si>
  <si>
    <t>L1.2.3.1</t>
  </si>
  <si>
    <t>L1.2.3.2</t>
  </si>
  <si>
    <t>L1.3.1.1</t>
  </si>
  <si>
    <t>L1.3.1.2</t>
  </si>
  <si>
    <t>L1.3.1.3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</si>
  <si>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</si>
  <si>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</si>
  <si>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</si>
  <si>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</si>
  <si>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</si>
  <si>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</si>
  <si>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</si>
  <si>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</si>
  <si>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</si>
  <si>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</si>
  <si>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</si>
  <si>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</si>
  <si>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L1.3.3.1</t>
  </si>
  <si>
    <t>L1.3.3.2</t>
  </si>
  <si>
    <t>L1.3.3.3</t>
  </si>
  <si>
    <t>L1.3.3.4</t>
  </si>
  <si>
    <t>L1.3.3.5</t>
  </si>
  <si>
    <t>L1.3.3.6</t>
  </si>
  <si>
    <t>L1.3.3.7</t>
  </si>
  <si>
    <t>L1.3.3.8</t>
  </si>
  <si>
    <t>L1.3.3.9</t>
  </si>
  <si>
    <t>L1.4.1.1</t>
  </si>
  <si>
    <t>L1.4.1.2</t>
  </si>
  <si>
    <t>L1.4.1.3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</si>
  <si>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</si>
  <si>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</si>
  <si>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</si>
  <si>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</si>
  <si>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</si>
  <si>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</si>
  <si>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</si>
  <si>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</si>
  <si>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</si>
  <si>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L2.1.4.4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</si>
  <si>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</si>
  <si>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</si>
  <si>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</si>
  <si>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</si>
  <si>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</si>
  <si>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</si>
  <si>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</si>
  <si>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</si>
  <si>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</si>
  <si>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</si>
  <si>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</si>
  <si>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</si>
  <si>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</si>
  <si>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</si>
  <si>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</si>
  <si>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водоотведения</t>
  </si>
  <si>
    <t>Пугаева Инна Сергеевна, Сафронов Дмитрий Владимирович</t>
  </si>
  <si>
    <t>(495) 620-14-90, (495) 710-52-62</t>
  </si>
  <si>
    <t>660009, город Красноярск, проспект Мира, 110</t>
  </si>
  <si>
    <t>Базарная Татьяна Владимировна</t>
  </si>
  <si>
    <t>Начальник отдела экспертизы и регулирования тарифов</t>
  </si>
  <si>
    <t>8 (391) 2206026</t>
  </si>
  <si>
    <t>tarif@jkh.krsk.ru</t>
  </si>
  <si>
    <t>Не указано значение!</t>
  </si>
  <si>
    <t>Справочники!I8</t>
  </si>
  <si>
    <t>Справочники!E13</t>
  </si>
  <si>
    <t>Регулирующий орган субъекта Российской Федерации</t>
  </si>
  <si>
    <t>Абанский муниципальный район</t>
  </si>
  <si>
    <t>04601000</t>
  </si>
  <si>
    <t>Абанское</t>
  </si>
  <si>
    <t>04601151</t>
  </si>
  <si>
    <t>Ачинский муниципальный район</t>
  </si>
  <si>
    <t>04603000</t>
  </si>
  <si>
    <t>Белоярское</t>
  </si>
  <si>
    <t>04603402</t>
  </si>
  <si>
    <t>Горное</t>
  </si>
  <si>
    <t>04603407</t>
  </si>
  <si>
    <t>Ключинское</t>
  </si>
  <si>
    <t>04603410</t>
  </si>
  <si>
    <t>Лапшихинское</t>
  </si>
  <si>
    <t>04603413</t>
  </si>
  <si>
    <t>Малиновское</t>
  </si>
  <si>
    <t>04603414</t>
  </si>
  <si>
    <t>Преображенское</t>
  </si>
  <si>
    <t>04603404</t>
  </si>
  <si>
    <t>Причулымское</t>
  </si>
  <si>
    <t>04603419</t>
  </si>
  <si>
    <t>Тарутинское</t>
  </si>
  <si>
    <t>04603422</t>
  </si>
  <si>
    <t>Ястребовское</t>
  </si>
  <si>
    <t>04603428</t>
  </si>
  <si>
    <t>Балахтинский муниципальный район</t>
  </si>
  <si>
    <t>04604000</t>
  </si>
  <si>
    <t>Еловское</t>
  </si>
  <si>
    <t>04604404</t>
  </si>
  <si>
    <t>Кожановское</t>
  </si>
  <si>
    <t>04604405</t>
  </si>
  <si>
    <t>Огурское</t>
  </si>
  <si>
    <t>04604407</t>
  </si>
  <si>
    <t>Приморское</t>
  </si>
  <si>
    <t>04604413</t>
  </si>
  <si>
    <t>Тюльковское</t>
  </si>
  <si>
    <t>04604419</t>
  </si>
  <si>
    <t>поселок Балахта</t>
  </si>
  <si>
    <t>04604151</t>
  </si>
  <si>
    <t>Березовский муниципальный район</t>
  </si>
  <si>
    <t>04605000</t>
  </si>
  <si>
    <t>Бархатовское</t>
  </si>
  <si>
    <t>04605402</t>
  </si>
  <si>
    <t>Вознесенское</t>
  </si>
  <si>
    <t>04605405</t>
  </si>
  <si>
    <t>Есаульское</t>
  </si>
  <si>
    <t>04605416</t>
  </si>
  <si>
    <t>Зыковское</t>
  </si>
  <si>
    <t>04605420</t>
  </si>
  <si>
    <t>Маганское</t>
  </si>
  <si>
    <t>04605425</t>
  </si>
  <si>
    <t>поселок Березовка</t>
  </si>
  <si>
    <t>04605151</t>
  </si>
  <si>
    <t>Бирилюсский муниципальный район</t>
  </si>
  <si>
    <t>04606000</t>
  </si>
  <si>
    <t>Малокетское</t>
  </si>
  <si>
    <t>04606408</t>
  </si>
  <si>
    <t>Новобирилюсское</t>
  </si>
  <si>
    <t>04606416</t>
  </si>
  <si>
    <t>Поселок Рассвет</t>
  </si>
  <si>
    <t>04606154</t>
  </si>
  <si>
    <t>Суриковское</t>
  </si>
  <si>
    <t>04606426</t>
  </si>
  <si>
    <t>Боготольский муниципальный район</t>
  </si>
  <si>
    <t>04608000</t>
  </si>
  <si>
    <t>Александровское</t>
  </si>
  <si>
    <t>04608402</t>
  </si>
  <si>
    <t>Боготольское</t>
  </si>
  <si>
    <t>04608404</t>
  </si>
  <si>
    <t>Большекосульское</t>
  </si>
  <si>
    <t>04608407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</si>
  <si>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</si>
  <si>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</si>
  <si>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</si>
  <si>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</si>
  <si>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</si>
  <si>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</si>
  <si>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</si>
  <si>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</si>
  <si>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</si>
  <si>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</si>
  <si>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Богучанский муниципальный район</t>
  </si>
  <si>
    <t>04609000</t>
  </si>
  <si>
    <t>Ангарское</t>
  </si>
  <si>
    <t>04609402</t>
  </si>
  <si>
    <t>Артюгинское</t>
  </si>
  <si>
    <t>04609404</t>
  </si>
  <si>
    <t>Белякинское</t>
  </si>
  <si>
    <t>04609407</t>
  </si>
  <si>
    <t>Богучанское</t>
  </si>
  <si>
    <t>04609410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</si>
  <si>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</si>
  <si>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</si>
  <si>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</si>
  <si>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</si>
  <si>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</si>
  <si>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</si>
  <si>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</si>
  <si>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</si>
  <si>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</si>
  <si>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</si>
  <si>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</si>
  <si>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</si>
  <si>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Октябрьское</t>
  </si>
  <si>
    <t>04609445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</si>
  <si>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</si>
  <si>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</si>
  <si>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</si>
  <si>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</si>
  <si>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</si>
  <si>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</si>
  <si>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</si>
  <si>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</si>
  <si>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</si>
  <si>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</si>
  <si>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</si>
  <si>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</si>
  <si>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</si>
  <si>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</si>
  <si>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Большемуртинский муниципальный район</t>
  </si>
  <si>
    <t>04610000</t>
  </si>
  <si>
    <t>Айтатское</t>
  </si>
  <si>
    <t>04610402</t>
  </si>
  <si>
    <t>Бартатское</t>
  </si>
  <si>
    <t>04610404</t>
  </si>
  <si>
    <t>Верх-Казанское</t>
  </si>
  <si>
    <t>04610407</t>
  </si>
  <si>
    <t>04610410</t>
  </si>
  <si>
    <t>Ентаульское</t>
  </si>
  <si>
    <t>04610413</t>
  </si>
  <si>
    <t>Межовское</t>
  </si>
  <si>
    <t>04610416</t>
  </si>
  <si>
    <t>Поселок Большая Мурта</t>
  </si>
  <si>
    <t>04610151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</si>
  <si>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</si>
  <si>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</si>
  <si>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</si>
  <si>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</si>
  <si>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</si>
  <si>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</si>
  <si>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</si>
  <si>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</si>
  <si>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</si>
  <si>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</si>
  <si>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Большеулуйский муниципальный район</t>
  </si>
  <si>
    <t>04611000</t>
  </si>
  <si>
    <t>Большеулуйское</t>
  </si>
  <si>
    <t>04611407</t>
  </si>
  <si>
    <t>Кытатское</t>
  </si>
  <si>
    <t>04611419</t>
  </si>
  <si>
    <t>Город Ачинск</t>
  </si>
  <si>
    <t>04703000</t>
  </si>
  <si>
    <t>Город Боготол</t>
  </si>
  <si>
    <t>04706000</t>
  </si>
  <si>
    <t>Город Бородино</t>
  </si>
  <si>
    <t>04707000</t>
  </si>
  <si>
    <t>Город Дивногорск</t>
  </si>
  <si>
    <t>04709000</t>
  </si>
  <si>
    <t>Город Енисейск</t>
  </si>
  <si>
    <t>04712000</t>
  </si>
  <si>
    <t>Город Канск</t>
  </si>
  <si>
    <t>04720000</t>
  </si>
  <si>
    <t>Город Красноярск</t>
  </si>
  <si>
    <t>04701000</t>
  </si>
  <si>
    <t>Город Лесосибирск</t>
  </si>
  <si>
    <t>04722000</t>
  </si>
  <si>
    <t>Город Минусинск</t>
  </si>
  <si>
    <t>04723000</t>
  </si>
  <si>
    <t>Город Назарово</t>
  </si>
  <si>
    <t>04726000</t>
  </si>
  <si>
    <t>Город Норильск</t>
  </si>
  <si>
    <t>04729000</t>
  </si>
  <si>
    <t>Город Шарыпово</t>
  </si>
  <si>
    <t>04740 000</t>
  </si>
  <si>
    <t>Дзержинский район</t>
  </si>
  <si>
    <t>04613000</t>
  </si>
  <si>
    <t>Дзержинское</t>
  </si>
  <si>
    <t>04613410</t>
  </si>
  <si>
    <t>Емельяновский муниципальный район</t>
  </si>
  <si>
    <t>04614000</t>
  </si>
  <si>
    <t>04614413</t>
  </si>
  <si>
    <t>Зеледеевское</t>
  </si>
  <si>
    <t>04614418</t>
  </si>
  <si>
    <t>Мининское</t>
  </si>
  <si>
    <t>04614428</t>
  </si>
  <si>
    <t>Поселок Емельяново</t>
  </si>
  <si>
    <t>04614151</t>
  </si>
  <si>
    <t>Солонцовское</t>
  </si>
  <si>
    <t>04614437</t>
  </si>
  <si>
    <t>Тальское</t>
  </si>
  <si>
    <t>04614440</t>
  </si>
  <si>
    <t>Устюгское</t>
  </si>
  <si>
    <t>04614443</t>
  </si>
  <si>
    <t>Частоостровское</t>
  </si>
  <si>
    <t>04614446</t>
  </si>
  <si>
    <t>Шуваевское</t>
  </si>
  <si>
    <t>04614449</t>
  </si>
  <si>
    <t>Элитовское</t>
  </si>
  <si>
    <t>04614404</t>
  </si>
  <si>
    <t>Енисейский муниципальный район</t>
  </si>
  <si>
    <t>04615000</t>
  </si>
  <si>
    <t>Абалаковское</t>
  </si>
  <si>
    <t>04615402</t>
  </si>
  <si>
    <t>Верхнепашинское</t>
  </si>
  <si>
    <t>04615407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</si>
  <si>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</si>
  <si>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</si>
  <si>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</si>
  <si>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</si>
  <si>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</si>
  <si>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</si>
  <si>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</si>
  <si>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</si>
  <si>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</si>
  <si>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</si>
  <si>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</si>
  <si>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</si>
  <si>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</si>
  <si>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</si>
  <si>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</si>
  <si>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</si>
  <si>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</si>
  <si>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</si>
  <si>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</si>
  <si>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</si>
  <si>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Новоназимовское</t>
  </si>
  <si>
    <t>04615425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</si>
  <si>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</si>
  <si>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</si>
  <si>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</si>
  <si>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</si>
  <si>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</si>
  <si>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</si>
  <si>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Подгорновское</t>
  </si>
  <si>
    <t>04615443</t>
  </si>
  <si>
    <t>Поселок Подтесово</t>
  </si>
  <si>
    <t>04615155</t>
  </si>
  <si>
    <t>Потаповское</t>
  </si>
  <si>
    <t>04615446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</si>
  <si>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</si>
  <si>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</si>
  <si>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</si>
  <si>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</si>
  <si>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</si>
  <si>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</si>
  <si>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</si>
  <si>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</si>
  <si>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Ярцевское</t>
  </si>
  <si>
    <t>04615458</t>
  </si>
  <si>
    <t>Ермаковский муниципальный район</t>
  </si>
  <si>
    <t>04616000</t>
  </si>
  <si>
    <t>Верхнеусинское</t>
  </si>
  <si>
    <t>04616404</t>
  </si>
  <si>
    <t>Григорьевское</t>
  </si>
  <si>
    <t>04616407</t>
  </si>
  <si>
    <t>Ермаковское</t>
  </si>
  <si>
    <t>04616410</t>
  </si>
  <si>
    <t>Ивановское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</si>
  <si>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</si>
  <si>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</si>
  <si>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</si>
  <si>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</si>
  <si>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</si>
  <si>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</si>
  <si>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</si>
  <si>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</si>
  <si>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</si>
  <si>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</si>
  <si>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</si>
  <si>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</si>
  <si>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</si>
  <si>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</si>
  <si>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</si>
  <si>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Танзыбейское</t>
  </si>
  <si>
    <t>04616434</t>
  </si>
  <si>
    <t>ЗАТО г. Зеленогорск</t>
  </si>
  <si>
    <t>04737000</t>
  </si>
  <si>
    <t>ЗАТО г.Железногорск</t>
  </si>
  <si>
    <t>04735000</t>
  </si>
  <si>
    <t>ЗАТО п.Солнечный</t>
  </si>
  <si>
    <t>04780000</t>
  </si>
  <si>
    <t>Идринский муниципальный раойон</t>
  </si>
  <si>
    <t>04617000</t>
  </si>
  <si>
    <t>Идринское</t>
  </si>
  <si>
    <t>04617422</t>
  </si>
  <si>
    <t>Иланский муниципальный район</t>
  </si>
  <si>
    <t>04618000</t>
  </si>
  <si>
    <t>Ельниковское</t>
  </si>
  <si>
    <t>04618404</t>
  </si>
  <si>
    <t>Карапсельское</t>
  </si>
  <si>
    <t>04618407</t>
  </si>
  <si>
    <t>Новониколаевское</t>
  </si>
  <si>
    <t>04618416</t>
  </si>
  <si>
    <t>Южно-Александровское</t>
  </si>
  <si>
    <t>04618425</t>
  </si>
  <si>
    <t>г. Иланский</t>
  </si>
  <si>
    <t>04618101</t>
  </si>
  <si>
    <t>Ирбейский муниципальный район</t>
  </si>
  <si>
    <t>04619000</t>
  </si>
  <si>
    <t>Верхнеуринское</t>
  </si>
  <si>
    <t>04619407</t>
  </si>
  <si>
    <t>Изумрудновское</t>
  </si>
  <si>
    <t>04619411</t>
  </si>
  <si>
    <t>Ирбейское</t>
  </si>
  <si>
    <t>04619413</t>
  </si>
  <si>
    <t>Казачинский муниципальный район</t>
  </si>
  <si>
    <t>04620000</t>
  </si>
  <si>
    <t>Казачинское</t>
  </si>
  <si>
    <t>04620413</t>
  </si>
  <si>
    <t>Канский муниципальный район</t>
  </si>
  <si>
    <t>04621000</t>
  </si>
  <si>
    <t>Анцирское</t>
  </si>
  <si>
    <t>04621404</t>
  </si>
  <si>
    <t>Астафьевское</t>
  </si>
  <si>
    <t>04621407</t>
  </si>
  <si>
    <t>Большеуринское</t>
  </si>
  <si>
    <t>04621410</t>
  </si>
  <si>
    <t>Браженское</t>
  </si>
  <si>
    <t>04621413</t>
  </si>
  <si>
    <t>Верх-Амонашенское</t>
  </si>
  <si>
    <t>04621416</t>
  </si>
  <si>
    <t>Георгиевское</t>
  </si>
  <si>
    <t>04621419</t>
  </si>
  <si>
    <t>Мокрушинское</t>
  </si>
  <si>
    <t>04621425</t>
  </si>
  <si>
    <t>Рудянское</t>
  </si>
  <si>
    <t>04621431</t>
  </si>
  <si>
    <t>Сотниковское</t>
  </si>
  <si>
    <t>04621434</t>
  </si>
  <si>
    <t>Таеженское</t>
  </si>
  <si>
    <t>04621436</t>
  </si>
  <si>
    <t>Терское</t>
  </si>
  <si>
    <t>04621437</t>
  </si>
  <si>
    <t>Филимоновское</t>
  </si>
  <si>
    <t>04621438</t>
  </si>
  <si>
    <t>Чечеульское</t>
  </si>
  <si>
    <t>04621440</t>
  </si>
  <si>
    <t>Каратузский муниципальный район</t>
  </si>
  <si>
    <t>04622000</t>
  </si>
  <si>
    <t>Верхнекужебарское</t>
  </si>
  <si>
    <t>04622404</t>
  </si>
  <si>
    <t>Каратузское</t>
  </si>
  <si>
    <t>04622407</t>
  </si>
  <si>
    <t>Моторское</t>
  </si>
  <si>
    <t>04622413</t>
  </si>
  <si>
    <t>Нижнекужебарское</t>
  </si>
  <si>
    <t>04622416</t>
  </si>
  <si>
    <t>Таскинское</t>
  </si>
  <si>
    <t>04622428</t>
  </si>
  <si>
    <t>Уджейское</t>
  </si>
  <si>
    <t>04622432</t>
  </si>
  <si>
    <t>Черемушинское</t>
  </si>
  <si>
    <t>04622434</t>
  </si>
  <si>
    <t>Кежемский муниципальный район</t>
  </si>
  <si>
    <t>04624000</t>
  </si>
  <si>
    <t>Город Кодинск</t>
  </si>
  <si>
    <t>04624101</t>
  </si>
  <si>
    <t>Заледеевское</t>
  </si>
  <si>
    <t>04624403</t>
  </si>
  <si>
    <t>Имбинское</t>
  </si>
  <si>
    <t>04624406</t>
  </si>
  <si>
    <t>Кежемское</t>
  </si>
  <si>
    <t>04624404</t>
  </si>
  <si>
    <t>Недокурское</t>
  </si>
  <si>
    <t>04624407</t>
  </si>
  <si>
    <t>Пановское</t>
  </si>
  <si>
    <t>04624410</t>
  </si>
  <si>
    <t>Тагарское</t>
  </si>
  <si>
    <t>04624412</t>
  </si>
  <si>
    <t>Таежинское</t>
  </si>
  <si>
    <t>04624416</t>
  </si>
  <si>
    <t>Козульский муниципальный район</t>
  </si>
  <si>
    <t>04626000</t>
  </si>
  <si>
    <t>Жуковское</t>
  </si>
  <si>
    <t>04626404</t>
  </si>
  <si>
    <t>Лазурненское</t>
  </si>
  <si>
    <t>04626409</t>
  </si>
  <si>
    <t>Поселок Козулька</t>
  </si>
  <si>
    <t>04626151</t>
  </si>
  <si>
    <t>поселок Новочернореченский</t>
  </si>
  <si>
    <t>04626154</t>
  </si>
  <si>
    <t>Краснотуранский муниципальный район</t>
  </si>
  <si>
    <t>04628000</t>
  </si>
  <si>
    <t>Беллыкское</t>
  </si>
  <si>
    <t>04628404</t>
  </si>
  <si>
    <t>Восточное</t>
  </si>
  <si>
    <t>04628407</t>
  </si>
  <si>
    <t>Кортузское</t>
  </si>
  <si>
    <t>04628411</t>
  </si>
  <si>
    <t>Краснотуранское</t>
  </si>
  <si>
    <t>04628413</t>
  </si>
  <si>
    <t>Лебяженское</t>
  </si>
  <si>
    <t>04628416</t>
  </si>
  <si>
    <t>Николаевка</t>
  </si>
  <si>
    <t>04628400</t>
  </si>
  <si>
    <t>Новосыдинское</t>
  </si>
  <si>
    <t>04628419</t>
  </si>
  <si>
    <t>04628421</t>
  </si>
  <si>
    <t>Саянское</t>
  </si>
  <si>
    <t>04628425</t>
  </si>
  <si>
    <t>Тубинское</t>
  </si>
  <si>
    <t>04628428</t>
  </si>
  <si>
    <t>Курагинский муниципальный район</t>
  </si>
  <si>
    <t>04630000</t>
  </si>
  <si>
    <t>Березовское</t>
  </si>
  <si>
    <t>04630404</t>
  </si>
  <si>
    <t>Брагинское</t>
  </si>
  <si>
    <t>04630407</t>
  </si>
  <si>
    <t>Детловское</t>
  </si>
  <si>
    <t>04630410</t>
  </si>
  <si>
    <t>Кордовское</t>
  </si>
  <si>
    <t>04630419</t>
  </si>
  <si>
    <t>Кочергинское</t>
  </si>
  <si>
    <t>04630420</t>
  </si>
  <si>
    <t>Курское</t>
  </si>
  <si>
    <t>04630422</t>
  </si>
  <si>
    <t>Марининское</t>
  </si>
  <si>
    <t>04630413</t>
  </si>
  <si>
    <t>Можарское</t>
  </si>
  <si>
    <t>04630425</t>
  </si>
  <si>
    <t>Поселок Кошурниково</t>
  </si>
  <si>
    <t>04630153</t>
  </si>
  <si>
    <t>Поселок Курагино</t>
  </si>
  <si>
    <t>04630151</t>
  </si>
  <si>
    <t>Рощинское</t>
  </si>
  <si>
    <t>04630442</t>
  </si>
  <si>
    <t>Черемшанкское</t>
  </si>
  <si>
    <t>04630446</t>
  </si>
  <si>
    <t>Щетинкинское</t>
  </si>
  <si>
    <t>04630452</t>
  </si>
  <si>
    <t>город Артемовск</t>
  </si>
  <si>
    <t>04630102</t>
  </si>
  <si>
    <t>поселок Большая Ирба</t>
  </si>
  <si>
    <t>04630152</t>
  </si>
  <si>
    <t>поселок Краснокаменск</t>
  </si>
  <si>
    <t>04630154</t>
  </si>
  <si>
    <t>поселок Чибижек</t>
  </si>
  <si>
    <t>04630156</t>
  </si>
  <si>
    <t>Манский муниципальный район</t>
  </si>
  <si>
    <t>04631000</t>
  </si>
  <si>
    <t>Выезжелогское</t>
  </si>
  <si>
    <t>04631404</t>
  </si>
  <si>
    <t>Камарчагское</t>
  </si>
  <si>
    <t>04631407</t>
  </si>
  <si>
    <t>Каменское</t>
  </si>
  <si>
    <t>04631408</t>
  </si>
  <si>
    <t>Кияйское</t>
  </si>
  <si>
    <t>04631410</t>
  </si>
  <si>
    <t>Колбинское</t>
  </si>
  <si>
    <t>04631413</t>
  </si>
  <si>
    <t>Нарвинское</t>
  </si>
  <si>
    <t>04631416</t>
  </si>
  <si>
    <t>Первоманское</t>
  </si>
  <si>
    <t>04631421</t>
  </si>
  <si>
    <t>Унгутское</t>
  </si>
  <si>
    <t>04631434</t>
  </si>
  <si>
    <t>Шалинское</t>
  </si>
  <si>
    <t>04631437</t>
  </si>
  <si>
    <t>Минусинский муниципальный район</t>
  </si>
  <si>
    <t>04633000</t>
  </si>
  <si>
    <t>Большеничкинское</t>
  </si>
  <si>
    <t>04633404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</si>
  <si>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</si>
  <si>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</si>
  <si>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</si>
  <si>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</si>
  <si>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</si>
  <si>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</si>
  <si>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</si>
  <si>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</si>
  <si>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</si>
  <si>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</si>
  <si>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Маломинусинское</t>
  </si>
  <si>
    <t>04633422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</si>
  <si>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</si>
  <si>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</si>
  <si>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</si>
  <si>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</si>
  <si>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</si>
  <si>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</si>
  <si>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Тесинское</t>
  </si>
  <si>
    <t>04633402</t>
  </si>
  <si>
    <t>Тигрицкое</t>
  </si>
  <si>
    <t>04633425</t>
  </si>
  <si>
    <t>Шошинское</t>
  </si>
  <si>
    <t>04633432</t>
  </si>
  <si>
    <t>Мотыгинский муниципальный район</t>
  </si>
  <si>
    <t>04635000</t>
  </si>
  <si>
    <t>Машуковское</t>
  </si>
  <si>
    <t>04635410</t>
  </si>
  <si>
    <t>Новоангарское</t>
  </si>
  <si>
    <t>04635412</t>
  </si>
  <si>
    <t>Орджоникидзевское</t>
  </si>
  <si>
    <t>04635413</t>
  </si>
  <si>
    <t>Партизанское</t>
  </si>
  <si>
    <t>04635416</t>
  </si>
  <si>
    <t>поселок Мотыгино</t>
  </si>
  <si>
    <t>04635151</t>
  </si>
  <si>
    <t>поселок Раздолинск</t>
  </si>
  <si>
    <t>04635154</t>
  </si>
  <si>
    <t>поселок Южно-Енисейск</t>
  </si>
  <si>
    <t>04635157</t>
  </si>
  <si>
    <t>Назаровский муниципальный район</t>
  </si>
  <si>
    <t>04637000</t>
  </si>
  <si>
    <t>Гляденское</t>
  </si>
  <si>
    <t>04637407</t>
  </si>
  <si>
    <t>Дороховское</t>
  </si>
  <si>
    <t>04637410</t>
  </si>
  <si>
    <t>Краснополянское</t>
  </si>
  <si>
    <t>04637431</t>
  </si>
  <si>
    <t>Красносопкинское</t>
  </si>
  <si>
    <t>04637413</t>
  </si>
  <si>
    <t>Павловское</t>
  </si>
  <si>
    <t>04637419</t>
  </si>
  <si>
    <t>Подсосенское</t>
  </si>
  <si>
    <t>04637422</t>
  </si>
  <si>
    <t>04637425</t>
  </si>
  <si>
    <t>Сахаптинское</t>
  </si>
  <si>
    <t>04637428</t>
  </si>
  <si>
    <t>Степное</t>
  </si>
  <si>
    <t>04637437</t>
  </si>
  <si>
    <t>Нижнеингашский муниципальный район</t>
  </si>
  <si>
    <t>04639000</t>
  </si>
  <si>
    <t>Канифольнинское</t>
  </si>
  <si>
    <t>04639410</t>
  </si>
  <si>
    <t>Поселок Нижняя Пойма</t>
  </si>
  <si>
    <t>04639154</t>
  </si>
  <si>
    <t>Поселок Поканаевка</t>
  </si>
  <si>
    <t>04639157</t>
  </si>
  <si>
    <t>Поселок Тинской</t>
  </si>
  <si>
    <t>04639160</t>
  </si>
  <si>
    <t>Стретенское</t>
  </si>
  <si>
    <t>04639434</t>
  </si>
  <si>
    <t>Тиличетское</t>
  </si>
  <si>
    <t>04639437</t>
  </si>
  <si>
    <t>Тинское</t>
  </si>
  <si>
    <t>04639440</t>
  </si>
  <si>
    <t>поселок Нижний Ингаш</t>
  </si>
  <si>
    <t>04639151</t>
  </si>
  <si>
    <t>Новоселовский муниципальный район</t>
  </si>
  <si>
    <t>04641000</t>
  </si>
  <si>
    <t>Анашенское</t>
  </si>
  <si>
    <t>04641402</t>
  </si>
  <si>
    <t>Бараитское</t>
  </si>
  <si>
    <t>04641403</t>
  </si>
  <si>
    <t>Комское</t>
  </si>
  <si>
    <t>04641407</t>
  </si>
  <si>
    <t>Легостаевское</t>
  </si>
  <si>
    <t>04641408</t>
  </si>
  <si>
    <t>Новоселовское</t>
  </si>
  <si>
    <t>04641409</t>
  </si>
  <si>
    <t>Светлолобовское</t>
  </si>
  <si>
    <t>04641410</t>
  </si>
  <si>
    <t>Толстомысинское</t>
  </si>
  <si>
    <t>04641413</t>
  </si>
  <si>
    <t>Чулымское</t>
  </si>
  <si>
    <t>04641417</t>
  </si>
  <si>
    <t>Партизанский муниципальный район</t>
  </si>
  <si>
    <t>04643000</t>
  </si>
  <si>
    <t>Богуславское</t>
  </si>
  <si>
    <t>04643402</t>
  </si>
  <si>
    <t>Вершино-Рыбинское</t>
  </si>
  <si>
    <t>04643404</t>
  </si>
  <si>
    <t>Имбежское</t>
  </si>
  <si>
    <t>04643410</t>
  </si>
  <si>
    <t>Иннокентьевское</t>
  </si>
  <si>
    <t>04643413</t>
  </si>
  <si>
    <t>Минское</t>
  </si>
  <si>
    <t>04643419</t>
  </si>
  <si>
    <t>04643422</t>
  </si>
  <si>
    <t>Стойбинское</t>
  </si>
  <si>
    <t>04643425</t>
  </si>
  <si>
    <t>Пировский муниципальный район</t>
  </si>
  <si>
    <t>04645000</t>
  </si>
  <si>
    <t>Кетское</t>
  </si>
  <si>
    <t>04645417</t>
  </si>
  <si>
    <t>Пировское</t>
  </si>
  <si>
    <t>04645425</t>
  </si>
  <si>
    <t>Троицкое</t>
  </si>
  <si>
    <t>04645402</t>
  </si>
  <si>
    <t>Чайдинское</t>
  </si>
  <si>
    <t>04645442</t>
  </si>
  <si>
    <t>Поселок Кедровый</t>
  </si>
  <si>
    <t>04775000</t>
  </si>
  <si>
    <t>Рыбинский муниципальный район</t>
  </si>
  <si>
    <t>04647000</t>
  </si>
  <si>
    <t>04647402</t>
  </si>
  <si>
    <t>Большеключинское</t>
  </si>
  <si>
    <t>04647404</t>
  </si>
  <si>
    <t>Бородинское</t>
  </si>
  <si>
    <t>04647406</t>
  </si>
  <si>
    <t>Город Заозерный</t>
  </si>
  <si>
    <t>04647101</t>
  </si>
  <si>
    <t>Двуреченское</t>
  </si>
  <si>
    <t>04647414</t>
  </si>
  <si>
    <t>04647419</t>
  </si>
  <si>
    <t>Малокамалинское</t>
  </si>
  <si>
    <t>04647422</t>
  </si>
  <si>
    <t>Налобинское</t>
  </si>
  <si>
    <t>04647424</t>
  </si>
  <si>
    <t>Новинское</t>
  </si>
  <si>
    <t>04647425</t>
  </si>
  <si>
    <t>Новокамалинское</t>
  </si>
  <si>
    <t>04647430</t>
  </si>
  <si>
    <t>Новосолянское</t>
  </si>
  <si>
    <t>04647434</t>
  </si>
  <si>
    <t>Переясловское</t>
  </si>
  <si>
    <t>04647437</t>
  </si>
  <si>
    <t>Поселок Саянский</t>
  </si>
  <si>
    <t>04647160</t>
  </si>
  <si>
    <t>Поселок Урал</t>
  </si>
  <si>
    <t>04647165</t>
  </si>
  <si>
    <t>Рыбинское</t>
  </si>
  <si>
    <t>04647440</t>
  </si>
  <si>
    <t>Успенское</t>
  </si>
  <si>
    <t>04647449</t>
  </si>
  <si>
    <t>поселок Ирша</t>
  </si>
  <si>
    <t>04647155</t>
  </si>
  <si>
    <t>Саянский муниципальный район</t>
  </si>
  <si>
    <t>04648000</t>
  </si>
  <si>
    <t>Агинское</t>
  </si>
  <si>
    <t>04648402</t>
  </si>
  <si>
    <t>Кулижниковское</t>
  </si>
  <si>
    <t>04648419</t>
  </si>
  <si>
    <t>Тугачинское</t>
  </si>
  <si>
    <t>04648437</t>
  </si>
  <si>
    <t>Унерское</t>
  </si>
  <si>
    <t>04648440</t>
  </si>
  <si>
    <t>Северо-Енисейский муниципальный район</t>
  </si>
  <si>
    <t>04649000</t>
  </si>
  <si>
    <t>Поселок Северо-Енисейский</t>
  </si>
  <si>
    <t>04649151</t>
  </si>
  <si>
    <t>Сухобузимский муниципальный район</t>
  </si>
  <si>
    <t>04651000</t>
  </si>
  <si>
    <t>Атамановское</t>
  </si>
  <si>
    <t>04651402</t>
  </si>
  <si>
    <t>Борское</t>
  </si>
  <si>
    <t>04651425</t>
  </si>
  <si>
    <t>Высотинское</t>
  </si>
  <si>
    <t>04651407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</si>
  <si>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</si>
  <si>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</si>
  <si>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</si>
  <si>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</si>
  <si>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</si>
  <si>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</si>
  <si>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</si>
  <si>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</si>
  <si>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Сухобузимское</t>
  </si>
  <si>
    <t>04651422</t>
  </si>
  <si>
    <t>Шилинское</t>
  </si>
  <si>
    <t>04651428</t>
  </si>
  <si>
    <t>Таймырский (Долгано-Ненецкий) муниципальный район</t>
  </si>
  <si>
    <t>04811000</t>
  </si>
  <si>
    <t>Диксон</t>
  </si>
  <si>
    <t>04811151</t>
  </si>
  <si>
    <t>Дудинка</t>
  </si>
  <si>
    <t>04811121</t>
  </si>
  <si>
    <t>Караул</t>
  </si>
  <si>
    <t>04811417</t>
  </si>
  <si>
    <t>Носок</t>
  </si>
  <si>
    <t>04811400</t>
  </si>
  <si>
    <t>Хатанга</t>
  </si>
  <si>
    <t>04811419</t>
  </si>
  <si>
    <t>Тасеевский муниципальный район</t>
  </si>
  <si>
    <t>04652000</t>
  </si>
  <si>
    <t>Тасеевское</t>
  </si>
  <si>
    <t>04652416</t>
  </si>
  <si>
    <t>Фаначетское</t>
  </si>
  <si>
    <t>04652422</t>
  </si>
  <si>
    <t>Туруханский муниципальный район</t>
  </si>
  <si>
    <t>04654000</t>
  </si>
  <si>
    <t>04654404</t>
  </si>
  <si>
    <t>Верхнеимбатское</t>
  </si>
  <si>
    <t>04654410</t>
  </si>
  <si>
    <t>Вороговское</t>
  </si>
  <si>
    <t>04654413</t>
  </si>
  <si>
    <t>Город Игарка</t>
  </si>
  <si>
    <t>04654117</t>
  </si>
  <si>
    <t>Зотинское</t>
  </si>
  <si>
    <t>04654417</t>
  </si>
  <si>
    <t>Туруханское</t>
  </si>
  <si>
    <t>04654434</t>
  </si>
  <si>
    <t>поселок Светлогорск</t>
  </si>
  <si>
    <t>04654156</t>
  </si>
  <si>
    <t>Тюхтетский муниципальный район</t>
  </si>
  <si>
    <t>04655000</t>
  </si>
  <si>
    <t>Тюхтетское</t>
  </si>
  <si>
    <t>04655425</t>
  </si>
  <si>
    <t>Ужурский муниципальный район</t>
  </si>
  <si>
    <t>04656000</t>
  </si>
  <si>
    <t>Город Ужур</t>
  </si>
  <si>
    <t>04656101</t>
  </si>
  <si>
    <t>Златоруновское</t>
  </si>
  <si>
    <t>04656431</t>
  </si>
  <si>
    <t>Крутоярское</t>
  </si>
  <si>
    <t>04656410</t>
  </si>
  <si>
    <t>Озероучумское</t>
  </si>
  <si>
    <t>04656423</t>
  </si>
  <si>
    <t>Прилужское</t>
  </si>
  <si>
    <t>04656424</t>
  </si>
  <si>
    <t>Приреченское</t>
  </si>
  <si>
    <t>04656429</t>
  </si>
  <si>
    <t>Солгонское</t>
  </si>
  <si>
    <t>04656425</t>
  </si>
  <si>
    <t>Уярский муниципальный район</t>
  </si>
  <si>
    <t>04657000</t>
  </si>
  <si>
    <t>Авдинское</t>
  </si>
  <si>
    <t>04657402</t>
  </si>
  <si>
    <t>Балайское</t>
  </si>
  <si>
    <t>04657404</t>
  </si>
  <si>
    <t>Город Уяр</t>
  </si>
  <si>
    <t>04657101</t>
  </si>
  <si>
    <t>Громадское</t>
  </si>
  <si>
    <t>04657408</t>
  </si>
  <si>
    <t>Новопятницкое</t>
  </si>
  <si>
    <t>04657414</t>
  </si>
  <si>
    <t>Сухонойское</t>
  </si>
  <si>
    <t>04657418</t>
  </si>
  <si>
    <t>Сушиновское</t>
  </si>
  <si>
    <t>04657417</t>
  </si>
  <si>
    <t>Толстихинское</t>
  </si>
  <si>
    <t>04657420</t>
  </si>
  <si>
    <t>Шарыпово</t>
  </si>
  <si>
    <t>04740000</t>
  </si>
  <si>
    <t>Шарыповский муниципальный район</t>
  </si>
  <si>
    <t>04658000</t>
  </si>
  <si>
    <t>04658403</t>
  </si>
  <si>
    <t>04658408</t>
  </si>
  <si>
    <t>Новоалтатское</t>
  </si>
  <si>
    <t>04658411</t>
  </si>
  <si>
    <t>Парнинское</t>
  </si>
  <si>
    <t>04658413</t>
  </si>
  <si>
    <t>Родниковское</t>
  </si>
  <si>
    <t>04658415</t>
  </si>
  <si>
    <t>Холмогорское</t>
  </si>
  <si>
    <t>04658420</t>
  </si>
  <si>
    <t>Шушенское</t>
  </si>
  <si>
    <t>04658422</t>
  </si>
  <si>
    <t>Шушенский муниципальный район</t>
  </si>
  <si>
    <t>04659000</t>
  </si>
  <si>
    <t>Иджинское</t>
  </si>
  <si>
    <t>04659403</t>
  </si>
  <si>
    <t>Ильичевское</t>
  </si>
  <si>
    <t>04659405</t>
  </si>
  <si>
    <t>Казанцевское</t>
  </si>
  <si>
    <t>04659407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</si>
  <si>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</si>
  <si>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</si>
  <si>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</si>
  <si>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</si>
  <si>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</si>
  <si>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</si>
  <si>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</si>
  <si>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</si>
  <si>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Шушенское</t>
  </si>
  <si>
    <t>04659151</t>
  </si>
  <si>
    <t>Эвенкийский муниципальный район</t>
  </si>
  <si>
    <t>04911000</t>
  </si>
  <si>
    <t>поселок Ессей</t>
  </si>
  <si>
    <t>04911432</t>
  </si>
  <si>
    <t>поселок Кислокан</t>
  </si>
  <si>
    <t>04911435</t>
  </si>
  <si>
    <t>поселок Куюмба</t>
  </si>
  <si>
    <t>04911411</t>
  </si>
  <si>
    <t>поселок Нидым</t>
  </si>
  <si>
    <t>04911438</t>
  </si>
  <si>
    <t>поселок Ошарово</t>
  </si>
  <si>
    <t>04911417</t>
  </si>
  <si>
    <t>поселок Полигус</t>
  </si>
  <si>
    <t>04911420</t>
  </si>
  <si>
    <t>поселок Суломай</t>
  </si>
  <si>
    <t>04911423</t>
  </si>
  <si>
    <t>поселок Суринда</t>
  </si>
  <si>
    <t>04911429</t>
  </si>
  <si>
    <t>поселок Тура</t>
  </si>
  <si>
    <t>04911402</t>
  </si>
  <si>
    <t>поселок Тутончаны</t>
  </si>
  <si>
    <t>04911444</t>
  </si>
  <si>
    <t>поселок Чиринда</t>
  </si>
  <si>
    <t>04911450</t>
  </si>
  <si>
    <t>поселок Эконда</t>
  </si>
  <si>
    <t>04911453</t>
  </si>
  <si>
    <t>поселок Юкта</t>
  </si>
  <si>
    <t>04911456</t>
  </si>
  <si>
    <t>село Байкит</t>
  </si>
  <si>
    <t>04911405</t>
  </si>
  <si>
    <t>село Ванавара</t>
  </si>
  <si>
    <t>04911459</t>
  </si>
  <si>
    <t>г. Абакан</t>
  </si>
  <si>
    <t>04700000</t>
  </si>
  <si>
    <t>город  Абакан</t>
  </si>
  <si>
    <t>город Сосновоборск</t>
  </si>
  <si>
    <t>04733000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</si>
  <si>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</si>
  <si>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</si>
  <si>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</si>
  <si>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</si>
  <si>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</si>
  <si>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</si>
  <si>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</si>
  <si>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</si>
  <si>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</si>
  <si>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</si>
  <si>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</si>
  <si>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</si>
  <si>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</si>
  <si>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</si>
  <si>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</si>
  <si>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</si>
  <si>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</si>
  <si>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</si>
  <si>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</si>
  <si>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</si>
  <si>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</si>
  <si>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</si>
  <si>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</si>
  <si>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</si>
  <si>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</si>
  <si>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</si>
  <si>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</si>
  <si>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</si>
  <si>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</si>
  <si>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</si>
  <si>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</si>
  <si>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</si>
  <si>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</si>
  <si>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</si>
  <si>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</si>
  <si>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</si>
  <si>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</si>
  <si>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</si>
  <si>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</si>
  <si>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</si>
  <si>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</si>
  <si>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</si>
  <si>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</si>
  <si>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</si>
  <si>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</si>
  <si>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</si>
  <si>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</si>
  <si>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</si>
  <si>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</si>
  <si>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</si>
  <si>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</si>
  <si>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</si>
  <si>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</si>
  <si>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</si>
  <si>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</si>
  <si>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</si>
  <si>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</si>
  <si>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</si>
  <si>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</si>
  <si>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</si>
  <si>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</si>
  <si>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</si>
  <si>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</si>
  <si>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нет</t>
  </si>
  <si>
    <t>662524, с.Бархатово, ул.Чкалова 2Б</t>
  </si>
  <si>
    <t>Собаршова Марина Савельевна</t>
  </si>
  <si>
    <t>главный экономист</t>
  </si>
  <si>
    <t>(8-391-75) 9-42-91</t>
  </si>
  <si>
    <t>barhatovo@mail.ru</t>
  </si>
  <si>
    <t>Производственная!F22:F24</t>
  </si>
  <si>
    <t>Значения данных полей не соответствуют критериям, откорректируйте указанные значения</t>
  </si>
  <si>
    <t>Производственная!F39:F40</t>
  </si>
  <si>
    <t>Производственная!F52:F53</t>
  </si>
  <si>
    <t>Производственная!F55</t>
  </si>
  <si>
    <t>Некорректное значение!</t>
  </si>
  <si>
    <t>Инвестиционная!F102</t>
  </si>
  <si>
    <t>Инвестиционная!F105</t>
  </si>
  <si>
    <t>Инвестиционная!F114</t>
  </si>
  <si>
    <t>Инвестиционная!F117</t>
  </si>
  <si>
    <t>Инвестиционная!F118</t>
  </si>
  <si>
    <t>Инвестиционная!F103</t>
  </si>
  <si>
    <t>Предупреждение: возможно шаблон будет отклонен. Текущее значение меньше 30%!</t>
  </si>
  <si>
    <t>Инвестиционная!F106</t>
  </si>
  <si>
    <t>Значение данного поля не соответствует критериям, откорректируйте указанное значение!</t>
  </si>
  <si>
    <t>Инвестиционная!F49:F52</t>
  </si>
  <si>
    <t>Инвестиционная!F79:F80</t>
  </si>
  <si>
    <t>ООО "Ачинский районный жилищно-коммунальный сервис"</t>
  </si>
  <si>
    <t>2443033175</t>
  </si>
  <si>
    <t>244301001</t>
  </si>
  <si>
    <t>ООО "Теплоресурс"</t>
  </si>
  <si>
    <t>2443039346</t>
  </si>
  <si>
    <t>ООО "Энергосберегающие технологии"</t>
  </si>
  <si>
    <t>2443032654</t>
  </si>
  <si>
    <t>ООО "Районное коммунальное хозяйство"</t>
  </si>
  <si>
    <t>2443031594</t>
  </si>
  <si>
    <t>ООО "ЖКХ"</t>
  </si>
  <si>
    <t>2403006930</t>
  </si>
  <si>
    <t>240301001</t>
  </si>
  <si>
    <t>ЗАО "Санаторий "Красноярское Загорье"</t>
  </si>
  <si>
    <t>2403001924</t>
  </si>
  <si>
    <t>ООО ЖКХ "Приморье"</t>
  </si>
  <si>
    <t>2403007059</t>
  </si>
  <si>
    <t>ООО "Красноярская региональная энергетическая компания"</t>
  </si>
  <si>
    <t>2466118202</t>
  </si>
  <si>
    <t>246001001</t>
  </si>
  <si>
    <t>ОАО "Птицефабрика Бархатовская"</t>
  </si>
  <si>
    <t>2404007196</t>
  </si>
  <si>
    <t>240401001</t>
  </si>
  <si>
    <t>ООО "Вега"</t>
  </si>
  <si>
    <t>2458009841</t>
  </si>
  <si>
    <t>ООО "Жилсервис"</t>
  </si>
  <si>
    <t>2404005488</t>
  </si>
  <si>
    <t>ООО "Птицефабрика "Сибирская губерния"</t>
  </si>
  <si>
    <t>2404010992</t>
  </si>
  <si>
    <t>ООО "УК"Заказчик ЖКУ"</t>
  </si>
  <si>
    <t>2404012340</t>
  </si>
  <si>
    <t>Птицефабрика "Красноярская" ОАО "Сибирская губерния"</t>
  </si>
  <si>
    <t>2404011989</t>
  </si>
  <si>
    <t>ООО "ЖКХ" Березовского района</t>
  </si>
  <si>
    <t>2404006033</t>
  </si>
  <si>
    <t>ООО "Зыковская сетевая компания"</t>
  </si>
  <si>
    <t>2404013827</t>
  </si>
  <si>
    <t>ООО "Зыковские инженерные сети"</t>
  </si>
  <si>
    <t>2404002582</t>
  </si>
  <si>
    <t>ООО "Березовские коммуникационные системы-1"</t>
  </si>
  <si>
    <t>2404006548</t>
  </si>
  <si>
    <t>ООО "Коммунсервис"</t>
  </si>
  <si>
    <t>2405415102</t>
  </si>
  <si>
    <t>240501001</t>
  </si>
  <si>
    <t>ООО "Жилбытсервис"</t>
  </si>
  <si>
    <t>2405415543</t>
  </si>
  <si>
    <t>240541001</t>
  </si>
  <si>
    <t>ООО "Теплосбыт"</t>
  </si>
  <si>
    <t>2405415832</t>
  </si>
  <si>
    <t>МКП Боготольского района "Услуга"</t>
  </si>
  <si>
    <t>2444301420</t>
  </si>
  <si>
    <t>244431001</t>
  </si>
  <si>
    <t>ООО "Полигон"</t>
  </si>
  <si>
    <t>2444303314</t>
  </si>
  <si>
    <t>244401001</t>
  </si>
  <si>
    <t>ООО "Лидер"</t>
  </si>
  <si>
    <t>2444302913</t>
  </si>
  <si>
    <t>244404100</t>
  </si>
  <si>
    <t>ООО Лидер</t>
  </si>
  <si>
    <t>ООО "Водные ресурсы"</t>
  </si>
  <si>
    <t>2407061730</t>
  </si>
  <si>
    <t>240701001</t>
  </si>
  <si>
    <t>ООО "Водопроводные и тепловые сети"</t>
  </si>
  <si>
    <t>2408004414</t>
  </si>
  <si>
    <t>240801001</t>
  </si>
  <si>
    <t>ОАО "Ачинский НПЗ ВНК"</t>
  </si>
  <si>
    <t>2443000518</t>
  </si>
  <si>
    <t>МУП "Ачинские коммунальные системы"</t>
  </si>
  <si>
    <t>2443031957</t>
  </si>
  <si>
    <t>ОАО "Русал Ачинск"</t>
  </si>
  <si>
    <t>2443005570</t>
  </si>
  <si>
    <t>997550001</t>
  </si>
  <si>
    <t>ООО "Водоканал"</t>
  </si>
  <si>
    <t>2444000246</t>
  </si>
  <si>
    <t>ООО "Жилсервис" Боготол</t>
  </si>
  <si>
    <t>2444302712</t>
  </si>
  <si>
    <t>ООО "Бородинский комплекс жилищно-коммунальных услуг"</t>
  </si>
  <si>
    <t>2445002704</t>
  </si>
  <si>
    <t>244501001</t>
  </si>
  <si>
    <t>ООО "Бородинское Энергоуправление"</t>
  </si>
  <si>
    <t>2445002253</t>
  </si>
  <si>
    <t>ООО "Дивногорский водоканал"</t>
  </si>
  <si>
    <t>2464076268</t>
  </si>
  <si>
    <t>246401001</t>
  </si>
  <si>
    <t>ООО "Коммунальные Технологии"</t>
  </si>
  <si>
    <t>2446031176</t>
  </si>
  <si>
    <t>244601001</t>
  </si>
  <si>
    <t>МУП  "Очистные сооружения"</t>
  </si>
  <si>
    <t>2447011172</t>
  </si>
  <si>
    <t>244701001</t>
  </si>
  <si>
    <t>ООО "Водоканал и сервис"</t>
  </si>
  <si>
    <t>2450020787</t>
  </si>
  <si>
    <t>245001001</t>
  </si>
  <si>
    <t>ООО "Водоканал-сервис"</t>
  </si>
  <si>
    <t>2450019630</t>
  </si>
  <si>
    <t>ЗАО "Красный ЯР АО"</t>
  </si>
  <si>
    <t>7701243572</t>
  </si>
  <si>
    <t>246103001</t>
  </si>
  <si>
    <t>ЗАО ПСК "Союз"</t>
  </si>
  <si>
    <t>2464007521</t>
  </si>
  <si>
    <t>540501001</t>
  </si>
  <si>
    <t>Красноярский научный центр СО РАН</t>
  </si>
  <si>
    <t>2463002263</t>
  </si>
  <si>
    <t>246301001</t>
  </si>
  <si>
    <t>Оказание услуг в сфере очистки сточных вод</t>
  </si>
  <si>
    <t>ОАО "Красмаш"</t>
  </si>
  <si>
    <t>2462206345</t>
  </si>
  <si>
    <t>246201001</t>
  </si>
  <si>
    <t>ОАО "РЖД"</t>
  </si>
  <si>
    <t>7708503727</t>
  </si>
  <si>
    <t>246602001</t>
  </si>
  <si>
    <t>ОАО "Славянка"</t>
  </si>
  <si>
    <t>7702707386</t>
  </si>
  <si>
    <t>246543001</t>
  </si>
  <si>
    <t>ОАО ПО "Красноярский завод комбайнов"</t>
  </si>
  <si>
    <t>2460053936</t>
  </si>
  <si>
    <t>246750001</t>
  </si>
  <si>
    <t>ООО "Крамз"</t>
  </si>
  <si>
    <t>2465043748</t>
  </si>
  <si>
    <t>246501001</t>
  </si>
  <si>
    <t>ООО "Красноярский жилищно-коммунальный комплекс"</t>
  </si>
  <si>
    <t>2466114215</t>
  </si>
  <si>
    <t>ООО "ФармЭнерго"</t>
  </si>
  <si>
    <t>2464215761</t>
  </si>
  <si>
    <t>ФГУП ПО Красноярский химический комбинат "Енисей"</t>
  </si>
  <si>
    <t>2451000046</t>
  </si>
  <si>
    <t>ЗАО "Новоенисейский ЛХК"</t>
  </si>
  <si>
    <t>2454012346</t>
  </si>
  <si>
    <t>245401001</t>
  </si>
  <si>
    <t>МУП "ЖКХ г. Лесосибирска"</t>
  </si>
  <si>
    <t>2454017182</t>
  </si>
  <si>
    <t>МУП "ППЖКХ № 5 п. Стрелка"</t>
  </si>
  <si>
    <t>2454000661</t>
  </si>
  <si>
    <t>ОАО "Лесосибирский ЛДК-1"</t>
  </si>
  <si>
    <t>2454003302</t>
  </si>
  <si>
    <t>МУП города Минусинска "Горводоканал"</t>
  </si>
  <si>
    <t>2455029945</t>
  </si>
  <si>
    <t>245501001</t>
  </si>
  <si>
    <t>ООО "Горводоканал"</t>
  </si>
  <si>
    <t>2455026084</t>
  </si>
  <si>
    <t>2456009765</t>
  </si>
  <si>
    <t>245601001</t>
  </si>
  <si>
    <t>"Норильскэнерго" - филиал ОАО "ГМК "Норильский никель"</t>
  </si>
  <si>
    <t>8401005730</t>
  </si>
  <si>
    <t>245703001</t>
  </si>
  <si>
    <t>ЗАО "Оганер-Комплекс"</t>
  </si>
  <si>
    <t>2457042370</t>
  </si>
  <si>
    <t>245701001</t>
  </si>
  <si>
    <t>МУП "Канализационно-очистные сооружения"</t>
  </si>
  <si>
    <t>2457029066</t>
  </si>
  <si>
    <t>ОАО "Таймырэнерго"</t>
  </si>
  <si>
    <t>2449002060</t>
  </si>
  <si>
    <t>243701001</t>
  </si>
  <si>
    <t>ООО  УК "Энерготех"</t>
  </si>
  <si>
    <t>2457039314</t>
  </si>
  <si>
    <t>ООО "Аэропорт "Норильск"</t>
  </si>
  <si>
    <t>2457067174</t>
  </si>
  <si>
    <t>ООО "Жилищный трест"</t>
  </si>
  <si>
    <t>2457055612</t>
  </si>
  <si>
    <t>ООО "НЖЭК"</t>
  </si>
  <si>
    <t>2457070804</t>
  </si>
  <si>
    <t>ООО "Нордсервис"</t>
  </si>
  <si>
    <t>2457046449</t>
  </si>
  <si>
    <t>ООО "Объединение коммунальников №1"</t>
  </si>
  <si>
    <t>2457046142</t>
  </si>
  <si>
    <t>ООО "Талнахбыт"</t>
  </si>
  <si>
    <t>2457047435</t>
  </si>
  <si>
    <t>МУП Емельяновского района "Коммунальщик"</t>
  </si>
  <si>
    <t>2411013137</t>
  </si>
  <si>
    <t>241101001</t>
  </si>
  <si>
    <t>ОАО "Аэропорт Красноярск"</t>
  </si>
  <si>
    <t>2411017710</t>
  </si>
  <si>
    <t>ООО «Аэропорт Емельяново»</t>
  </si>
  <si>
    <t>2460213509</t>
  </si>
  <si>
    <t>ООО ПСК "ПроектСтройСервис"</t>
  </si>
  <si>
    <t>2411017653</t>
  </si>
  <si>
    <t>ООО Производственно-коммерческая фирма "Красэнергосервис"</t>
  </si>
  <si>
    <t>2466072734</t>
  </si>
  <si>
    <t>246601001</t>
  </si>
  <si>
    <t>МУП "Солонцыводоканалсбыт"</t>
  </si>
  <si>
    <t>2411016378</t>
  </si>
  <si>
    <t>МУП ТСА "Коммунальное обслуживание"</t>
  </si>
  <si>
    <t>2411013056</t>
  </si>
  <si>
    <t>МУП "ЖКС" Шуваево</t>
  </si>
  <si>
    <t>2411016628</t>
  </si>
  <si>
    <t>ООО "Региональная тепловая компания"</t>
  </si>
  <si>
    <t>2411014638</t>
  </si>
  <si>
    <t>ОАО "Красноярскнефтепродукт" филиал "Северный"</t>
  </si>
  <si>
    <t>2460002949</t>
  </si>
  <si>
    <t>ОАО "Северное"</t>
  </si>
  <si>
    <t>2447007874</t>
  </si>
  <si>
    <t>МУП тепловых сетей г.Зеленогорска</t>
  </si>
  <si>
    <t>2453000242</t>
  </si>
  <si>
    <t>245301001</t>
  </si>
  <si>
    <t>ОАО "Управление строительства - 604"</t>
  </si>
  <si>
    <t>2453000901</t>
  </si>
  <si>
    <t>МП ЗАТО Железногорск "Гортеплоэнерго"</t>
  </si>
  <si>
    <t>2452024096</t>
  </si>
  <si>
    <t>245201001</t>
  </si>
  <si>
    <t>МП ЗАТО края "Жилищно-коммунальное хозяйство" п. Подгорный</t>
  </si>
  <si>
    <t>2452018455</t>
  </si>
  <si>
    <t>МУП "ЖКХ" ЗАТО Солнечный</t>
  </si>
  <si>
    <t>2439005538</t>
  </si>
  <si>
    <t>243901001</t>
  </si>
  <si>
    <t>ООО "Коммунальщик"</t>
  </si>
  <si>
    <t>2414004116</t>
  </si>
  <si>
    <t>241401001</t>
  </si>
  <si>
    <t>ООО "Красный хлебороб"</t>
  </si>
  <si>
    <t>2415003411</t>
  </si>
  <si>
    <t>241501001</t>
  </si>
  <si>
    <t>2415005384</t>
  </si>
  <si>
    <t>ООО "ТЭЖК"</t>
  </si>
  <si>
    <t>2415005391</t>
  </si>
  <si>
    <t>Ирбейское РМУП ЖКХ</t>
  </si>
  <si>
    <t>2416004471</t>
  </si>
  <si>
    <t>241601001</t>
  </si>
  <si>
    <t>ООО "ЖКС Чечеульский"</t>
  </si>
  <si>
    <t>2450024069</t>
  </si>
  <si>
    <t>ОАО "Филимоновский МКК"</t>
  </si>
  <si>
    <t>2418002889</t>
  </si>
  <si>
    <t>ООО "Филимоновский жилищный комплекс"</t>
  </si>
  <si>
    <t>2450024012</t>
  </si>
  <si>
    <t>ГП КК "Каратузское АТП"</t>
  </si>
  <si>
    <t>2419000348</t>
  </si>
  <si>
    <t>241901001</t>
  </si>
  <si>
    <t>Кодинское МУП ЖКХ Кежемского района</t>
  </si>
  <si>
    <t>2420070117</t>
  </si>
  <si>
    <t>242001001</t>
  </si>
  <si>
    <t>ОАО "Богучанская ГЭС"</t>
  </si>
  <si>
    <t>2420002597</t>
  </si>
  <si>
    <t>ОАО "Транссибнефть"Красноярское РНУ Кемчугская НПС</t>
  </si>
  <si>
    <t>5502020634</t>
  </si>
  <si>
    <t>242103001</t>
  </si>
  <si>
    <t>МУП "Жилищно-коммунальный сервис"</t>
  </si>
  <si>
    <t>2421003522</t>
  </si>
  <si>
    <t>242101001</t>
  </si>
  <si>
    <t>ООО "Приоритет плюс"</t>
  </si>
  <si>
    <t>2421003681</t>
  </si>
  <si>
    <t>Краснотуранское РМПП ЖКХ</t>
  </si>
  <si>
    <t>2422000884</t>
  </si>
  <si>
    <t>242201001</t>
  </si>
  <si>
    <t>ООО "Марининский ЭнергоРесурс"</t>
  </si>
  <si>
    <t>2423010846</t>
  </si>
  <si>
    <t>242301001</t>
  </si>
  <si>
    <t>ООО "Курагинский ЖилКомСервис"</t>
  </si>
  <si>
    <t>2423010821</t>
  </si>
  <si>
    <t>ООО "Курагинский Энергосервис"</t>
  </si>
  <si>
    <t>2423013484</t>
  </si>
  <si>
    <t>2423013043</t>
  </si>
  <si>
    <t>ООО "Кошурниковский Водоканал"</t>
  </si>
  <si>
    <t>2423012427</t>
  </si>
  <si>
    <t>ООО «Курагинский ЭнергоРесурс»</t>
  </si>
  <si>
    <t>2423013283</t>
  </si>
  <si>
    <t>ООО "Курагинский ТеплоВодоКанал"</t>
  </si>
  <si>
    <t>2423010726</t>
  </si>
  <si>
    <t>ООО "Ирбинские энергосети"</t>
  </si>
  <si>
    <t>2423009921</t>
  </si>
  <si>
    <t>ООО "Краснокаменские энергосети"</t>
  </si>
  <si>
    <t>2423011350</t>
  </si>
  <si>
    <t>ООО "Скорпо"</t>
  </si>
  <si>
    <t>2423012522</t>
  </si>
  <si>
    <t>МУП ЖКХ Нижне-Есауловское</t>
  </si>
  <si>
    <t>2424006715</t>
  </si>
  <si>
    <t>242401001</t>
  </si>
  <si>
    <t>ООО "Жилфонд"</t>
  </si>
  <si>
    <t>2424006842</t>
  </si>
  <si>
    <t>ООО "Жилпрогресс"</t>
  </si>
  <si>
    <t>2465209048</t>
  </si>
  <si>
    <t>ООО "Комуслуга"</t>
  </si>
  <si>
    <t>2424005863</t>
  </si>
  <si>
    <t>ООО "ЖКХ" Минусинский район</t>
  </si>
  <si>
    <t>2455026020</t>
  </si>
  <si>
    <t>ООО "УК Комплекс"</t>
  </si>
  <si>
    <t>2426004287</t>
  </si>
  <si>
    <t>242601001</t>
  </si>
  <si>
    <t>ООО "Универсал"</t>
  </si>
  <si>
    <t>2426003685</t>
  </si>
  <si>
    <t>ООО "Энергия"</t>
  </si>
  <si>
    <t>2426004713</t>
  </si>
  <si>
    <t>МУП "ЖКХ Назаровского района"</t>
  </si>
  <si>
    <t>2456009853</t>
  </si>
  <si>
    <t>МУП "Красносопкинское ЖКХ"</t>
  </si>
  <si>
    <t>2456009998</t>
  </si>
  <si>
    <t>ООО "Канифольнинский коммунальный комплекс"</t>
  </si>
  <si>
    <t>2428004780</t>
  </si>
  <si>
    <t>242801001</t>
  </si>
  <si>
    <t>МУП "Сибсервис"</t>
  </si>
  <si>
    <t>2428005222</t>
  </si>
  <si>
    <t>ООО "Велес"</t>
  </si>
  <si>
    <t>2428004469</t>
  </si>
  <si>
    <t>ООО "Нижнеингашский коммунальный комплекс"</t>
  </si>
  <si>
    <t>2428004331</t>
  </si>
  <si>
    <t>ООО "Водоканал Плюс"</t>
  </si>
  <si>
    <t>2429002802</t>
  </si>
  <si>
    <t>242901001</t>
  </si>
  <si>
    <t>МУП "Толстомысенское ПП ЖКХ"</t>
  </si>
  <si>
    <t>2429002263</t>
  </si>
  <si>
    <t>ООО "Имбеж"</t>
  </si>
  <si>
    <t>2430003173</t>
  </si>
  <si>
    <t>243001001</t>
  </si>
  <si>
    <t>ООО "Саяны"</t>
  </si>
  <si>
    <t>2430003215</t>
  </si>
  <si>
    <t>ООО "Ритм"</t>
  </si>
  <si>
    <t>2430003247</t>
  </si>
  <si>
    <t>МУП "ПЖРЭТ" п Кедровый</t>
  </si>
  <si>
    <t>2411013401</t>
  </si>
  <si>
    <t>ООО "Кедр"</t>
  </si>
  <si>
    <t>2411021113</t>
  </si>
  <si>
    <t>МУП "Заозерновский ЖКК"</t>
  </si>
  <si>
    <t>2448002903</t>
  </si>
  <si>
    <t>244801001</t>
  </si>
  <si>
    <t>ООО "Эколог плюс"</t>
  </si>
  <si>
    <t>2448005439</t>
  </si>
  <si>
    <t>244880100</t>
  </si>
  <si>
    <t>ООО Рыбинский КК</t>
  </si>
  <si>
    <t>2448005277</t>
  </si>
  <si>
    <t>ООО ЖКК Солянский</t>
  </si>
  <si>
    <t>2448005206</t>
  </si>
  <si>
    <t>ООО "ЖКС" п. Саянский</t>
  </si>
  <si>
    <t>2448004273</t>
  </si>
  <si>
    <t>ООО "Уральские тепловые сети"</t>
  </si>
  <si>
    <t>2448004562</t>
  </si>
  <si>
    <t>МУП "Агинское"</t>
  </si>
  <si>
    <t>2433003990</t>
  </si>
  <si>
    <t>243301001</t>
  </si>
  <si>
    <t>МУП "УКК" Северо-Енисейского района"</t>
  </si>
  <si>
    <t>2434001177</t>
  </si>
  <si>
    <t>243401001</t>
  </si>
  <si>
    <t>ООО "Агрохолдинг"Енисейский"</t>
  </si>
  <si>
    <t>2435005978</t>
  </si>
  <si>
    <t>243501001</t>
  </si>
  <si>
    <t>ООО Шилинское коммунальное хозяйство</t>
  </si>
  <si>
    <t>2435005671</t>
  </si>
  <si>
    <t>ООО "Таймырская энергетическая компания"</t>
  </si>
  <si>
    <t>2469001523</t>
  </si>
  <si>
    <t>246901001</t>
  </si>
  <si>
    <t>ОАО "Таймырбыт"</t>
  </si>
  <si>
    <t>8401011170</t>
  </si>
  <si>
    <t>840101001</t>
  </si>
  <si>
    <t>ОАО "Норильскгазпром"</t>
  </si>
  <si>
    <t>2457002628</t>
  </si>
  <si>
    <t>МУП "ЖКХ" сельского поселения Хатанга</t>
  </si>
  <si>
    <t>2469012194</t>
  </si>
  <si>
    <t>ОАО "Полярная геологоразведочная экспедиция"</t>
  </si>
  <si>
    <t>2469001756</t>
  </si>
  <si>
    <t>ДООО "Водоканал"</t>
  </si>
  <si>
    <t>2437004296</t>
  </si>
  <si>
    <t>ООО "Ужурское ЖКХ"</t>
  </si>
  <si>
    <t>2439006394</t>
  </si>
  <si>
    <t>ООО "Исток"</t>
  </si>
  <si>
    <t>2439007743</t>
  </si>
  <si>
    <t>ООО "ТСК "Озеро Учум"</t>
  </si>
  <si>
    <t>2463076628</t>
  </si>
  <si>
    <t>МУП "Уяржилкомсервис"</t>
  </si>
  <si>
    <t>2440006286</t>
  </si>
  <si>
    <t>244001001</t>
  </si>
  <si>
    <t>ОАО "Э.ОН Россия" филиал "Тепловые сети Березовская ГРЭС"</t>
  </si>
  <si>
    <t>8602067092</t>
  </si>
  <si>
    <t>245902001</t>
  </si>
  <si>
    <t>ООО "Металлист"</t>
  </si>
  <si>
    <t>2459010631</t>
  </si>
  <si>
    <t>245901001</t>
  </si>
  <si>
    <t>ООО "Предприятие водоканализационного хозяйства"</t>
  </si>
  <si>
    <t>2459012251</t>
  </si>
  <si>
    <t>ООО "Центр реализации коммунальных услуг"</t>
  </si>
  <si>
    <t>2459013819</t>
  </si>
  <si>
    <t>ООО "Золотой век"</t>
  </si>
  <si>
    <t>2459010960</t>
  </si>
  <si>
    <t>ОАО "Э.ОН Россия"</t>
  </si>
  <si>
    <t>245902002</t>
  </si>
  <si>
    <t>ООО "УЖКХ"</t>
  </si>
  <si>
    <t>2459015615</t>
  </si>
  <si>
    <t>МУП "Водоканал" Ильичевского  сельсовета</t>
  </si>
  <si>
    <t>2442011436</t>
  </si>
  <si>
    <t>244201001</t>
  </si>
  <si>
    <t>МУП "Синеборский водоканал"</t>
  </si>
  <si>
    <t>2442010707</t>
  </si>
  <si>
    <t>МУП Шушенского района "Водоканал"</t>
  </si>
  <si>
    <t>2442000459</t>
  </si>
  <si>
    <t>ООО "Теплоэлектросервис"</t>
  </si>
  <si>
    <t>2442011500</t>
  </si>
  <si>
    <t>МП "Хозяйственное обеспечение"</t>
  </si>
  <si>
    <t>8801012563</t>
  </si>
  <si>
    <t>880101001</t>
  </si>
  <si>
    <t>МП ЭМР "Ванавараэнерго"</t>
  </si>
  <si>
    <t>8803001655</t>
  </si>
  <si>
    <t>880301001</t>
  </si>
  <si>
    <t>МУП "Жилкомсервис" г. Сосновоборск</t>
  </si>
  <si>
    <t>2458008862</t>
  </si>
  <si>
    <t>245801001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</si>
</sst>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61">
    <xf numFmtId="49" fontId="0" fillId="0" borderId="0" xfId="0" applyAlignment="1">
      <alignment vertical="top"/>
    </xf>
    <xf numFmtId="0" fontId="22" fillId="0" borderId="0" xfId="80" applyFont="1" applyFill="1" applyAlignment="1" applyProtection="1">
      <alignment vertical="center" wrapText="1"/>
      <protection/>
    </xf>
    <xf numFmtId="0" fontId="22" fillId="0" borderId="0" xfId="80" applyFont="1" applyAlignment="1" applyProtection="1">
      <alignment vertical="center" wrapText="1"/>
      <protection/>
    </xf>
    <xf numFmtId="0" fontId="24" fillId="0" borderId="0" xfId="80" applyFont="1" applyAlignment="1" applyProtection="1">
      <alignment vertical="center" wrapText="1"/>
      <protection/>
    </xf>
    <xf numFmtId="0" fontId="22" fillId="24" borderId="0" xfId="80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80" applyFont="1" applyBorder="1" applyAlignment="1" applyProtection="1">
      <alignment vertical="center" wrapText="1"/>
      <protection/>
    </xf>
    <xf numFmtId="0" fontId="22" fillId="25" borderId="15" xfId="80" applyFont="1" applyFill="1" applyBorder="1" applyAlignment="1" applyProtection="1">
      <alignment vertical="center" wrapText="1"/>
      <protection/>
    </xf>
    <xf numFmtId="0" fontId="22" fillId="25" borderId="16" xfId="80" applyFont="1" applyFill="1" applyBorder="1" applyAlignment="1" applyProtection="1">
      <alignment vertical="center" wrapText="1"/>
      <protection/>
    </xf>
    <xf numFmtId="0" fontId="24" fillId="25" borderId="0" xfId="80" applyFont="1" applyFill="1" applyBorder="1" applyAlignment="1" applyProtection="1">
      <alignment vertical="center" wrapText="1"/>
      <protection/>
    </xf>
    <xf numFmtId="0" fontId="24" fillId="25" borderId="11" xfId="80" applyFont="1" applyFill="1" applyBorder="1" applyAlignment="1" applyProtection="1">
      <alignment vertical="center" wrapText="1"/>
      <protection/>
    </xf>
    <xf numFmtId="0" fontId="22" fillId="25" borderId="0" xfId="80" applyFont="1" applyFill="1" applyBorder="1" applyAlignment="1" applyProtection="1">
      <alignment vertical="center" wrapText="1"/>
      <protection/>
    </xf>
    <xf numFmtId="0" fontId="22" fillId="25" borderId="11" xfId="80" applyFont="1" applyFill="1" applyBorder="1" applyAlignment="1" applyProtection="1">
      <alignment vertical="center" wrapText="1"/>
      <protection/>
    </xf>
    <xf numFmtId="0" fontId="22" fillId="25" borderId="17" xfId="80" applyFont="1" applyFill="1" applyBorder="1" applyAlignment="1" applyProtection="1">
      <alignment vertical="center" wrapText="1"/>
      <protection/>
    </xf>
    <xf numFmtId="0" fontId="22" fillId="25" borderId="18" xfId="80" applyFont="1" applyFill="1" applyBorder="1" applyAlignment="1" applyProtection="1">
      <alignment vertical="center" wrapText="1"/>
      <protection/>
    </xf>
    <xf numFmtId="0" fontId="22" fillId="25" borderId="19" xfId="80" applyFont="1" applyFill="1" applyBorder="1" applyAlignment="1" applyProtection="1">
      <alignment vertical="center" wrapText="1"/>
      <protection/>
    </xf>
    <xf numFmtId="0" fontId="22" fillId="25" borderId="20" xfId="80" applyFont="1" applyFill="1" applyBorder="1" applyAlignment="1" applyProtection="1">
      <alignment vertical="center" wrapText="1"/>
      <protection/>
    </xf>
    <xf numFmtId="0" fontId="22" fillId="25" borderId="0" xfId="82" applyFont="1" applyFill="1" applyBorder="1" applyAlignment="1" applyProtection="1">
      <alignment vertical="center" wrapText="1"/>
      <protection/>
    </xf>
    <xf numFmtId="0" fontId="22" fillId="25" borderId="0" xfId="80" applyFont="1" applyFill="1" applyBorder="1" applyAlignment="1" applyProtection="1">
      <alignment horizontal="left" vertical="center" wrapText="1"/>
      <protection/>
    </xf>
    <xf numFmtId="0" fontId="22" fillId="21" borderId="21" xfId="8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3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wrapText="1"/>
    </xf>
    <xf numFmtId="49" fontId="0" fillId="0" borderId="0" xfId="0" applyFont="1" applyAlignment="1" applyProtection="1">
      <alignment vertical="center" wrapText="1"/>
      <protection/>
    </xf>
    <xf numFmtId="0" fontId="22" fillId="25" borderId="0" xfId="82" applyNumberFormat="1" applyFont="1" applyFill="1" applyBorder="1" applyAlignment="1" applyProtection="1">
      <alignment vertical="center" wrapText="1"/>
      <protection/>
    </xf>
    <xf numFmtId="49" fontId="45" fillId="0" borderId="0" xfId="0" applyFont="1" applyAlignment="1">
      <alignment vertical="top" wrapText="1"/>
    </xf>
    <xf numFmtId="0" fontId="23" fillId="0" borderId="0" xfId="80" applyFont="1" applyAlignment="1" applyProtection="1">
      <alignment vertical="center" wrapText="1"/>
      <protection/>
    </xf>
    <xf numFmtId="0" fontId="4" fillId="0" borderId="0" xfId="76" applyFont="1" applyAlignment="1">
      <alignment wrapText="1"/>
      <protection/>
    </xf>
    <xf numFmtId="0" fontId="4" fillId="0" borderId="0" xfId="76" applyAlignment="1">
      <alignment wrapText="1"/>
      <protection/>
    </xf>
    <xf numFmtId="49" fontId="22" fillId="21" borderId="23" xfId="8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8" applyFont="1" applyAlignment="1">
      <alignment wrapText="1"/>
      <protection/>
    </xf>
    <xf numFmtId="0" fontId="4" fillId="0" borderId="0" xfId="78" applyAlignment="1">
      <alignment wrapText="1"/>
      <protection/>
    </xf>
    <xf numFmtId="0" fontId="22" fillId="21" borderId="24" xfId="83" applyFont="1" applyFill="1" applyBorder="1" applyAlignment="1" applyProtection="1">
      <alignment horizontal="center" vertical="center" wrapText="1"/>
      <protection locked="0"/>
    </xf>
    <xf numFmtId="0" fontId="47" fillId="0" borderId="0" xfId="73" applyFont="1">
      <alignment/>
      <protection/>
    </xf>
    <xf numFmtId="0" fontId="15" fillId="4" borderId="14" xfId="79" applyFont="1" applyFill="1" applyBorder="1" applyAlignment="1" applyProtection="1">
      <alignment horizontal="center" vertical="center" wrapText="1"/>
      <protection/>
    </xf>
    <xf numFmtId="0" fontId="15" fillId="4" borderId="25" xfId="79" applyFont="1" applyFill="1" applyBorder="1" applyAlignment="1" applyProtection="1">
      <alignment horizontal="center" vertical="center" wrapText="1"/>
      <protection/>
    </xf>
    <xf numFmtId="0" fontId="15" fillId="25" borderId="0" xfId="79" applyFont="1" applyFill="1" applyBorder="1" applyAlignment="1" applyProtection="1">
      <alignment horizontal="center" vertical="center" wrapText="1"/>
      <protection/>
    </xf>
    <xf numFmtId="0" fontId="0" fillId="0" borderId="0" xfId="73" applyFont="1">
      <alignment/>
      <protection/>
    </xf>
    <xf numFmtId="0" fontId="0" fillId="25" borderId="17" xfId="73" applyFont="1" applyFill="1" applyBorder="1">
      <alignment/>
      <protection/>
    </xf>
    <xf numFmtId="0" fontId="0" fillId="25" borderId="11" xfId="73" applyFont="1" applyFill="1" applyBorder="1">
      <alignment/>
      <protection/>
    </xf>
    <xf numFmtId="0" fontId="15" fillId="4" borderId="8" xfId="84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5" borderId="17" xfId="70" applyFont="1" applyFill="1" applyBorder="1">
      <alignment/>
      <protection/>
    </xf>
    <xf numFmtId="0" fontId="0" fillId="25" borderId="11" xfId="70" applyFont="1" applyFill="1" applyBorder="1">
      <alignment/>
      <protection/>
    </xf>
    <xf numFmtId="0" fontId="49" fillId="25" borderId="17" xfId="70" applyFont="1" applyFill="1" applyBorder="1">
      <alignment/>
      <protection/>
    </xf>
    <xf numFmtId="0" fontId="0" fillId="0" borderId="21" xfId="73" applyFont="1" applyFill="1" applyBorder="1" applyAlignment="1">
      <alignment horizontal="center" vertical="center" wrapText="1"/>
      <protection/>
    </xf>
    <xf numFmtId="0" fontId="0" fillId="24" borderId="8" xfId="73" applyFont="1" applyFill="1" applyBorder="1" applyAlignment="1">
      <alignment horizontal="left" vertical="center" wrapText="1"/>
      <protection/>
    </xf>
    <xf numFmtId="1" fontId="0" fillId="21" borderId="8" xfId="73" applyNumberFormat="1" applyFont="1" applyFill="1" applyBorder="1" applyAlignment="1">
      <alignment horizontal="center" vertical="center" wrapText="1"/>
      <protection/>
    </xf>
    <xf numFmtId="2" fontId="0" fillId="21" borderId="8" xfId="73" applyNumberFormat="1" applyFont="1" applyFill="1" applyBorder="1" applyAlignment="1">
      <alignment horizontal="center" vertical="center" wrapText="1"/>
      <protection/>
    </xf>
    <xf numFmtId="4" fontId="0" fillId="4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/>
      <protection/>
    </xf>
    <xf numFmtId="4" fontId="0" fillId="21" borderId="26" xfId="73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22" fillId="25" borderId="0" xfId="80" applyFont="1" applyFill="1" applyBorder="1" applyAlignment="1" applyProtection="1">
      <alignment horizontal="center" vertical="top" wrapText="1"/>
      <protection/>
    </xf>
    <xf numFmtId="0" fontId="49" fillId="0" borderId="0" xfId="79" applyFont="1" applyAlignment="1" applyProtection="1">
      <alignment horizontal="right" wrapText="1"/>
      <protection/>
    </xf>
    <xf numFmtId="0" fontId="49" fillId="0" borderId="0" xfId="79" applyFont="1" applyAlignment="1" applyProtection="1">
      <alignment wrapText="1"/>
      <protection/>
    </xf>
    <xf numFmtId="0" fontId="49" fillId="0" borderId="0" xfId="73" applyFont="1" applyAlignment="1" applyProtection="1">
      <alignment wrapText="1"/>
      <protection/>
    </xf>
    <xf numFmtId="0" fontId="22" fillId="0" borderId="0" xfId="80" applyFont="1" applyAlignment="1" applyProtection="1">
      <alignment wrapText="1"/>
      <protection/>
    </xf>
    <xf numFmtId="0" fontId="22" fillId="0" borderId="0" xfId="70" applyFont="1" applyAlignment="1" applyProtection="1">
      <alignment wrapText="1"/>
      <protection/>
    </xf>
    <xf numFmtId="0" fontId="22" fillId="25" borderId="15" xfId="70" applyFont="1" applyFill="1" applyBorder="1" applyAlignment="1" applyProtection="1">
      <alignment wrapText="1"/>
      <protection/>
    </xf>
    <xf numFmtId="0" fontId="22" fillId="25" borderId="16" xfId="70" applyFont="1" applyFill="1" applyBorder="1" applyAlignment="1" applyProtection="1">
      <alignment wrapText="1"/>
      <protection/>
    </xf>
    <xf numFmtId="0" fontId="22" fillId="25" borderId="17" xfId="70" applyFont="1" applyFill="1" applyBorder="1" applyAlignment="1" applyProtection="1">
      <alignment wrapText="1"/>
      <protection/>
    </xf>
    <xf numFmtId="0" fontId="22" fillId="25" borderId="11" xfId="70" applyFont="1" applyFill="1" applyBorder="1" applyAlignment="1" applyProtection="1">
      <alignment wrapText="1"/>
      <protection/>
    </xf>
    <xf numFmtId="0" fontId="22" fillId="25" borderId="0" xfId="70" applyFont="1" applyFill="1" applyBorder="1" applyAlignment="1" applyProtection="1">
      <alignment wrapText="1"/>
      <protection/>
    </xf>
    <xf numFmtId="0" fontId="22" fillId="25" borderId="19" xfId="70" applyFont="1" applyFill="1" applyBorder="1" applyAlignment="1" applyProtection="1">
      <alignment wrapText="1"/>
      <protection/>
    </xf>
    <xf numFmtId="0" fontId="22" fillId="25" borderId="20" xfId="70" applyFont="1" applyFill="1" applyBorder="1" applyAlignment="1" applyProtection="1">
      <alignment wrapText="1"/>
      <protection/>
    </xf>
    <xf numFmtId="0" fontId="22" fillId="25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49" fontId="15" fillId="4" borderId="14" xfId="79" applyNumberFormat="1" applyFont="1" applyFill="1" applyBorder="1" applyAlignment="1" applyProtection="1">
      <alignment horizontal="center" vertical="center" wrapText="1"/>
      <protection/>
    </xf>
    <xf numFmtId="0" fontId="15" fillId="4" borderId="8" xfId="79" applyFont="1" applyFill="1" applyBorder="1" applyAlignment="1" applyProtection="1">
      <alignment wrapText="1"/>
      <protection/>
    </xf>
    <xf numFmtId="49" fontId="0" fillId="4" borderId="27" xfId="79" applyNumberFormat="1" applyFont="1" applyFill="1" applyBorder="1" applyAlignment="1" applyProtection="1">
      <alignment horizontal="center" vertical="center" wrapText="1"/>
      <protection/>
    </xf>
    <xf numFmtId="0" fontId="0" fillId="4" borderId="28" xfId="79" applyFont="1" applyFill="1" applyBorder="1" applyAlignment="1" applyProtection="1">
      <alignment horizontal="center" vertical="center" wrapText="1"/>
      <protection/>
    </xf>
    <xf numFmtId="0" fontId="0" fillId="4" borderId="8" xfId="79" applyFont="1" applyFill="1" applyBorder="1" applyAlignment="1" applyProtection="1">
      <alignment wrapText="1"/>
      <protection/>
    </xf>
    <xf numFmtId="0" fontId="0" fillId="4" borderId="27" xfId="79" applyFont="1" applyFill="1" applyBorder="1" applyAlignment="1" applyProtection="1">
      <alignment horizontal="center" vertical="center" wrapText="1"/>
      <protection/>
    </xf>
    <xf numFmtId="0" fontId="0" fillId="4" borderId="8" xfId="79" applyNumberFormat="1" applyFont="1" applyFill="1" applyBorder="1" applyAlignment="1" applyProtection="1">
      <alignment horizontal="left" vertical="center" wrapText="1"/>
      <protection/>
    </xf>
    <xf numFmtId="0" fontId="0" fillId="4" borderId="8" xfId="79" applyFont="1" applyFill="1" applyBorder="1" applyAlignment="1" applyProtection="1">
      <alignment wrapText="1"/>
      <protection/>
    </xf>
    <xf numFmtId="0" fontId="0" fillId="4" borderId="8" xfId="84" applyFont="1" applyFill="1" applyBorder="1" applyAlignment="1" applyProtection="1">
      <alignment wrapText="1"/>
      <protection/>
    </xf>
    <xf numFmtId="0" fontId="0" fillId="4" borderId="8" xfId="84" applyFont="1" applyFill="1" applyBorder="1" applyAlignment="1" applyProtection="1">
      <alignment vertical="center"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0" fillId="25" borderId="15" xfId="79" applyFont="1" applyFill="1" applyBorder="1" applyAlignment="1" applyProtection="1">
      <alignment wrapText="1"/>
      <protection/>
    </xf>
    <xf numFmtId="0" fontId="15" fillId="25" borderId="16" xfId="79" applyFont="1" applyFill="1" applyBorder="1" applyAlignment="1" applyProtection="1">
      <alignment wrapText="1"/>
      <protection/>
    </xf>
    <xf numFmtId="0" fontId="0" fillId="25" borderId="16" xfId="79" applyFont="1" applyFill="1" applyBorder="1" applyAlignment="1" applyProtection="1">
      <alignment wrapText="1"/>
      <protection/>
    </xf>
    <xf numFmtId="0" fontId="0" fillId="25" borderId="16" xfId="79" applyFont="1" applyFill="1" applyBorder="1" applyAlignment="1" applyProtection="1">
      <alignment horizontal="center" wrapText="1"/>
      <protection/>
    </xf>
    <xf numFmtId="0" fontId="0" fillId="25" borderId="29" xfId="79" applyFont="1" applyFill="1" applyBorder="1" applyAlignment="1" applyProtection="1">
      <alignment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0" fillId="25" borderId="17" xfId="79" applyFont="1" applyFill="1" applyBorder="1" applyAlignment="1" applyProtection="1">
      <alignment wrapText="1"/>
      <protection/>
    </xf>
    <xf numFmtId="0" fontId="0" fillId="25" borderId="11" xfId="79" applyFont="1" applyFill="1" applyBorder="1" applyAlignment="1" applyProtection="1">
      <alignment wrapText="1"/>
      <protection/>
    </xf>
    <xf numFmtId="0" fontId="15" fillId="25" borderId="0" xfId="79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horizontal="center" wrapText="1"/>
      <protection/>
    </xf>
    <xf numFmtId="0" fontId="15" fillId="4" borderId="30" xfId="79" applyFont="1" applyFill="1" applyBorder="1" applyAlignment="1" applyProtection="1">
      <alignment horizontal="center" vertical="center" wrapText="1"/>
      <protection/>
    </xf>
    <xf numFmtId="0" fontId="0" fillId="4" borderId="31" xfId="79" applyFont="1" applyFill="1" applyBorder="1" applyAlignment="1" applyProtection="1">
      <alignment horizontal="center" vertical="center" wrapText="1"/>
      <protection/>
    </xf>
    <xf numFmtId="0" fontId="49" fillId="25" borderId="17" xfId="79" applyFont="1" applyFill="1" applyBorder="1" applyAlignment="1" applyProtection="1">
      <alignment wrapText="1"/>
      <protection/>
    </xf>
    <xf numFmtId="0" fontId="15" fillId="4" borderId="32" xfId="79" applyFont="1" applyFill="1" applyBorder="1" applyAlignment="1" applyProtection="1">
      <alignment horizontal="left" wrapText="1"/>
      <protection/>
    </xf>
    <xf numFmtId="4" fontId="0" fillId="4" borderId="33" xfId="79" applyNumberFormat="1" applyFont="1" applyFill="1" applyBorder="1" applyAlignment="1" applyProtection="1">
      <alignment horizontal="center" wrapText="1"/>
      <protection/>
    </xf>
    <xf numFmtId="0" fontId="0" fillId="4" borderId="8" xfId="84" applyFont="1" applyFill="1" applyBorder="1" applyAlignment="1" applyProtection="1">
      <alignment horizontal="left" wrapText="1"/>
      <protection/>
    </xf>
    <xf numFmtId="0" fontId="0" fillId="25" borderId="11" xfId="79" applyFont="1" applyFill="1" applyBorder="1" applyAlignment="1" applyProtection="1">
      <alignment wrapText="1"/>
      <protection/>
    </xf>
    <xf numFmtId="0" fontId="15" fillId="4" borderId="8" xfId="79" applyFont="1" applyFill="1" applyBorder="1" applyAlignment="1" applyProtection="1">
      <alignment horizontal="left" wrapText="1"/>
      <protection/>
    </xf>
    <xf numFmtId="2" fontId="0" fillId="4" borderId="26" xfId="79" applyNumberFormat="1" applyFont="1" applyFill="1" applyBorder="1" applyAlignment="1" applyProtection="1">
      <alignment horizontal="center" vertical="center" wrapText="1"/>
      <protection/>
    </xf>
    <xf numFmtId="10" fontId="0" fillId="4" borderId="26" xfId="79" applyNumberFormat="1" applyFont="1" applyFill="1" applyBorder="1" applyAlignment="1" applyProtection="1">
      <alignment horizontal="center" wrapText="1"/>
      <protection/>
    </xf>
    <xf numFmtId="0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8" xfId="84" applyFont="1" applyFill="1" applyBorder="1" applyAlignment="1" applyProtection="1">
      <alignment horizontal="left" wrapText="1"/>
      <protection/>
    </xf>
    <xf numFmtId="0" fontId="15" fillId="4" borderId="8" xfId="84" applyFont="1" applyFill="1" applyBorder="1" applyAlignment="1" applyProtection="1">
      <alignment horizontal="left" wrapText="1"/>
      <protection/>
    </xf>
    <xf numFmtId="3" fontId="0" fillId="4" borderId="26" xfId="79" applyNumberFormat="1" applyFont="1" applyFill="1" applyBorder="1" applyAlignment="1" applyProtection="1">
      <alignment horizontal="center" wrapText="1"/>
      <protection/>
    </xf>
    <xf numFmtId="10" fontId="0" fillId="4" borderId="26" xfId="79" applyNumberFormat="1" applyFont="1" applyFill="1" applyBorder="1" applyAlignment="1" applyProtection="1">
      <alignment horizontal="center" vertical="center" wrapText="1"/>
      <protection/>
    </xf>
    <xf numFmtId="10" fontId="0" fillId="4" borderId="26" xfId="79" applyNumberFormat="1" applyFont="1" applyFill="1" applyBorder="1" applyAlignment="1" applyProtection="1">
      <alignment horizontal="center" vertical="center" wrapText="1"/>
      <protection/>
    </xf>
    <xf numFmtId="3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4" borderId="26" xfId="79" applyNumberFormat="1" applyFont="1" applyFill="1" applyBorder="1" applyAlignment="1" applyProtection="1">
      <alignment horizontal="center" wrapText="1"/>
      <protection/>
    </xf>
    <xf numFmtId="10" fontId="0" fillId="4" borderId="26" xfId="90" applyNumberFormat="1" applyFont="1" applyFill="1" applyBorder="1" applyAlignment="1" applyProtection="1">
      <alignment horizontal="center" wrapText="1"/>
      <protection/>
    </xf>
    <xf numFmtId="4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49" fillId="25" borderId="17" xfId="77" applyFont="1" applyFill="1" applyBorder="1" applyAlignment="1" applyProtection="1">
      <alignment wrapText="1"/>
      <protection/>
    </xf>
    <xf numFmtId="2" fontId="0" fillId="4" borderId="26" xfId="79" applyNumberFormat="1" applyFont="1" applyFill="1" applyBorder="1" applyAlignment="1" applyProtection="1">
      <alignment horizontal="center" wrapText="1"/>
      <protection/>
    </xf>
    <xf numFmtId="0" fontId="0" fillId="4" borderId="8" xfId="79" applyFont="1" applyFill="1" applyBorder="1" applyAlignment="1" applyProtection="1">
      <alignment horizontal="left" wrapText="1"/>
      <protection/>
    </xf>
    <xf numFmtId="0" fontId="0" fillId="4" borderId="8" xfId="84" applyFont="1" applyFill="1" applyBorder="1" applyAlignment="1" applyProtection="1">
      <alignment horizontal="left" vertical="center" wrapText="1"/>
      <protection/>
    </xf>
    <xf numFmtId="0" fontId="15" fillId="4" borderId="8" xfId="84" applyFont="1" applyFill="1" applyBorder="1" applyAlignment="1" applyProtection="1">
      <alignment horizontal="left" vertical="center"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25" borderId="17" xfId="73" applyFont="1" applyFill="1" applyBorder="1" applyAlignment="1" applyProtection="1">
      <alignment wrapText="1"/>
      <protection/>
    </xf>
    <xf numFmtId="0" fontId="0" fillId="25" borderId="11" xfId="73" applyFont="1" applyFill="1" applyBorder="1" applyAlignment="1" applyProtection="1">
      <alignment wrapText="1"/>
      <protection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25" borderId="19" xfId="72" applyFont="1" applyFill="1" applyBorder="1" applyAlignment="1" applyProtection="1">
      <alignment wrapText="1"/>
      <protection/>
    </xf>
    <xf numFmtId="0" fontId="0" fillId="25" borderId="20" xfId="72" applyFont="1" applyFill="1" applyBorder="1" applyAlignment="1" applyProtection="1">
      <alignment wrapText="1"/>
      <protection/>
    </xf>
    <xf numFmtId="0" fontId="0" fillId="25" borderId="20" xfId="72" applyFont="1" applyFill="1" applyBorder="1" applyAlignment="1" applyProtection="1">
      <alignment horizontal="center" wrapText="1"/>
      <protection/>
    </xf>
    <xf numFmtId="0" fontId="0" fillId="25" borderId="18" xfId="72" applyFont="1" applyFill="1" applyBorder="1" applyAlignment="1" applyProtection="1">
      <alignment wrapText="1"/>
      <protection/>
    </xf>
    <xf numFmtId="3" fontId="0" fillId="21" borderId="26" xfId="79" applyNumberFormat="1" applyFont="1" applyFill="1" applyBorder="1" applyAlignment="1" applyProtection="1">
      <alignment horizontal="center" wrapText="1"/>
      <protection locked="0"/>
    </xf>
    <xf numFmtId="3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3" fontId="0" fillId="21" borderId="26" xfId="79" applyNumberFormat="1" applyFont="1" applyFill="1" applyBorder="1" applyAlignment="1" applyProtection="1">
      <alignment horizontal="center" wrapText="1"/>
      <protection locked="0"/>
    </xf>
    <xf numFmtId="4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9" applyNumberFormat="1" applyFont="1" applyFill="1" applyBorder="1" applyAlignment="1" applyProtection="1">
      <alignment horizontal="center" wrapText="1"/>
      <protection locked="0"/>
    </xf>
    <xf numFmtId="3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9" applyNumberFormat="1" applyFont="1" applyFill="1" applyBorder="1" applyAlignment="1" applyProtection="1">
      <alignment horizontal="center" wrapText="1"/>
      <protection locked="0"/>
    </xf>
    <xf numFmtId="49" fontId="15" fillId="0" borderId="0" xfId="79" applyNumberFormat="1" applyFont="1" applyAlignment="1" applyProtection="1">
      <alignment wrapText="1"/>
      <protection/>
    </xf>
    <xf numFmtId="0" fontId="0" fillId="0" borderId="0" xfId="79" applyFont="1" applyAlignment="1" applyProtection="1">
      <alignment horizontal="center" vertical="center" wrapText="1"/>
      <protection/>
    </xf>
    <xf numFmtId="0" fontId="0" fillId="25" borderId="15" xfId="79" applyFont="1" applyFill="1" applyBorder="1" applyAlignment="1" applyProtection="1">
      <alignment wrapText="1"/>
      <protection/>
    </xf>
    <xf numFmtId="49" fontId="15" fillId="25" borderId="16" xfId="79" applyNumberFormat="1" applyFont="1" applyFill="1" applyBorder="1" applyAlignment="1" applyProtection="1">
      <alignment wrapText="1"/>
      <protection/>
    </xf>
    <xf numFmtId="0" fontId="0" fillId="25" borderId="16" xfId="79" applyFont="1" applyFill="1" applyBorder="1" applyAlignment="1" applyProtection="1">
      <alignment horizontal="center" vertical="center" wrapText="1"/>
      <protection/>
    </xf>
    <xf numFmtId="49" fontId="15" fillId="25" borderId="0" xfId="79" applyNumberFormat="1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horizontal="center" vertical="center" wrapText="1"/>
      <protection/>
    </xf>
    <xf numFmtId="0" fontId="0" fillId="4" borderId="22" xfId="79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wrapText="1"/>
      <protection/>
    </xf>
    <xf numFmtId="0" fontId="49" fillId="25" borderId="19" xfId="79" applyFont="1" applyFill="1" applyBorder="1" applyAlignment="1" applyProtection="1">
      <alignment wrapText="1"/>
      <protection/>
    </xf>
    <xf numFmtId="49" fontId="15" fillId="25" borderId="20" xfId="79" applyNumberFormat="1" applyFont="1" applyFill="1" applyBorder="1" applyAlignment="1" applyProtection="1">
      <alignment wrapText="1"/>
      <protection/>
    </xf>
    <xf numFmtId="0" fontId="0" fillId="25" borderId="20" xfId="79" applyFont="1" applyFill="1" applyBorder="1" applyAlignment="1" applyProtection="1">
      <alignment wrapText="1"/>
      <protection/>
    </xf>
    <xf numFmtId="0" fontId="0" fillId="25" borderId="20" xfId="79" applyFont="1" applyFill="1" applyBorder="1" applyAlignment="1" applyProtection="1">
      <alignment horizontal="center" vertical="center" wrapText="1"/>
      <protection/>
    </xf>
    <xf numFmtId="0" fontId="0" fillId="25" borderId="18" xfId="79" applyFont="1" applyFill="1" applyBorder="1" applyAlignment="1" applyProtection="1">
      <alignment wrapText="1"/>
      <protection/>
    </xf>
    <xf numFmtId="4" fontId="0" fillId="21" borderId="34" xfId="7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5" borderId="15" xfId="70" applyFont="1" applyFill="1" applyBorder="1" applyAlignment="1" applyProtection="1">
      <alignment wrapText="1"/>
      <protection/>
    </xf>
    <xf numFmtId="0" fontId="0" fillId="25" borderId="16" xfId="70" applyFont="1" applyFill="1" applyBorder="1" applyAlignment="1" applyProtection="1">
      <alignment wrapText="1"/>
      <protection/>
    </xf>
    <xf numFmtId="0" fontId="0" fillId="25" borderId="29" xfId="70" applyFont="1" applyFill="1" applyBorder="1" applyAlignment="1" applyProtection="1">
      <alignment wrapText="1"/>
      <protection/>
    </xf>
    <xf numFmtId="0" fontId="0" fillId="25" borderId="17" xfId="70" applyFont="1" applyFill="1" applyBorder="1" applyAlignment="1" applyProtection="1">
      <alignment wrapText="1"/>
      <protection/>
    </xf>
    <xf numFmtId="0" fontId="0" fillId="25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5" borderId="17" xfId="70" applyFont="1" applyFill="1" applyBorder="1" applyAlignment="1" applyProtection="1">
      <alignment wrapText="1"/>
      <protection/>
    </xf>
    <xf numFmtId="0" fontId="0" fillId="25" borderId="11" xfId="70" applyFont="1" applyFill="1" applyBorder="1" applyAlignment="1" applyProtection="1">
      <alignment wrapText="1"/>
      <protection/>
    </xf>
    <xf numFmtId="0" fontId="0" fillId="25" borderId="0" xfId="70" applyFont="1" applyFill="1" applyBorder="1" applyAlignment="1" applyProtection="1">
      <alignment wrapText="1"/>
      <protection/>
    </xf>
    <xf numFmtId="0" fontId="49" fillId="25" borderId="17" xfId="70" applyFont="1" applyFill="1" applyBorder="1" applyAlignment="1" applyProtection="1">
      <alignment wrapText="1"/>
      <protection/>
    </xf>
    <xf numFmtId="0" fontId="0" fillId="26" borderId="35" xfId="70" applyFont="1" applyFill="1" applyBorder="1" applyAlignment="1" applyProtection="1">
      <alignment wrapText="1"/>
      <protection/>
    </xf>
    <xf numFmtId="0" fontId="0" fillId="26" borderId="36" xfId="70" applyFont="1" applyFill="1" applyBorder="1" applyAlignment="1" applyProtection="1">
      <alignment wrapText="1"/>
      <protection/>
    </xf>
    <xf numFmtId="0" fontId="0" fillId="25" borderId="19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wrapText="1"/>
      <protection/>
    </xf>
    <xf numFmtId="0" fontId="0" fillId="25" borderId="18" xfId="70" applyFont="1" applyFill="1" applyBorder="1" applyAlignment="1" applyProtection="1">
      <alignment wrapText="1"/>
      <protection/>
    </xf>
    <xf numFmtId="49" fontId="0" fillId="4" borderId="21" xfId="79" applyNumberFormat="1" applyFont="1" applyFill="1" applyBorder="1" applyAlignment="1" applyProtection="1">
      <alignment horizontal="center" vertical="center" wrapText="1"/>
      <protection/>
    </xf>
    <xf numFmtId="49" fontId="52" fillId="0" borderId="0" xfId="0" applyFont="1" applyAlignment="1">
      <alignment horizontal="left" vertical="top" indent="2"/>
    </xf>
    <xf numFmtId="187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22" fillId="4" borderId="37" xfId="80" applyFont="1" applyFill="1" applyBorder="1" applyAlignment="1" applyProtection="1">
      <alignment horizontal="center" vertical="center" wrapText="1"/>
      <protection/>
    </xf>
    <xf numFmtId="4" fontId="0" fillId="21" borderId="38" xfId="79" applyNumberFormat="1" applyFont="1" applyFill="1" applyBorder="1" applyAlignment="1" applyProtection="1">
      <alignment horizontal="center" wrapText="1"/>
      <protection locked="0"/>
    </xf>
    <xf numFmtId="10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49" fillId="0" borderId="0" xfId="79" applyFont="1" applyFill="1" applyAlignment="1" applyProtection="1">
      <alignment wrapText="1"/>
      <protection/>
    </xf>
    <xf numFmtId="0" fontId="53" fillId="0" borderId="0" xfId="82" applyFont="1" applyFill="1" applyBorder="1" applyAlignment="1" applyProtection="1">
      <alignment horizontal="center" wrapText="1"/>
      <protection/>
    </xf>
    <xf numFmtId="0" fontId="22" fillId="0" borderId="0" xfId="82" applyFont="1" applyFill="1" applyBorder="1" applyAlignment="1" applyProtection="1">
      <alignment wrapText="1"/>
      <protection/>
    </xf>
    <xf numFmtId="0" fontId="49" fillId="0" borderId="0" xfId="72" applyFont="1" applyAlignment="1" applyProtection="1">
      <alignment wrapText="1"/>
      <protection/>
    </xf>
    <xf numFmtId="0" fontId="53" fillId="0" borderId="0" xfId="82" applyFont="1" applyFill="1" applyBorder="1" applyAlignment="1" applyProtection="1">
      <alignment wrapText="1"/>
      <protection/>
    </xf>
    <xf numFmtId="0" fontId="54" fillId="0" borderId="0" xfId="80" applyFont="1" applyAlignment="1" applyProtection="1">
      <alignment vertical="center" wrapText="1"/>
      <protection/>
    </xf>
    <xf numFmtId="0" fontId="53" fillId="0" borderId="0" xfId="80" applyFont="1" applyAlignment="1" applyProtection="1">
      <alignment vertical="center" wrapText="1"/>
      <protection/>
    </xf>
    <xf numFmtId="187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0" fillId="25" borderId="11" xfId="73" applyFont="1" applyFill="1" applyBorder="1" applyAlignment="1" applyProtection="1">
      <alignment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4" borderId="8" xfId="84" applyFont="1" applyFill="1" applyBorder="1" applyAlignment="1" applyProtection="1">
      <alignment horizontal="left" wrapText="1"/>
      <protection/>
    </xf>
    <xf numFmtId="0" fontId="0" fillId="4" borderId="8" xfId="79" applyFont="1" applyFill="1" applyBorder="1" applyAlignment="1" applyProtection="1">
      <alignment wrapText="1"/>
      <protection/>
    </xf>
    <xf numFmtId="0" fontId="0" fillId="25" borderId="11" xfId="79" applyFont="1" applyFill="1" applyBorder="1" applyAlignment="1" applyProtection="1">
      <alignment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49" fillId="25" borderId="11" xfId="73" applyFont="1" applyFill="1" applyBorder="1" applyAlignment="1" applyProtection="1">
      <alignment wrapText="1"/>
      <protection/>
    </xf>
    <xf numFmtId="0" fontId="53" fillId="0" borderId="0" xfId="80" applyFont="1" applyFill="1" applyAlignment="1" applyProtection="1">
      <alignment vertical="center" wrapText="1"/>
      <protection/>
    </xf>
    <xf numFmtId="0" fontId="49" fillId="0" borderId="0" xfId="74" applyFont="1" applyAlignment="1" applyProtection="1">
      <alignment vertical="center"/>
      <protection/>
    </xf>
    <xf numFmtId="0" fontId="49" fillId="0" borderId="0" xfId="70" applyFont="1" applyAlignment="1" applyProtection="1">
      <alignment wrapText="1"/>
      <protection/>
    </xf>
    <xf numFmtId="49" fontId="0" fillId="4" borderId="8" xfId="0" applyFill="1" applyBorder="1" applyAlignment="1" applyProtection="1">
      <alignment wrapText="1"/>
      <protection/>
    </xf>
    <xf numFmtId="0" fontId="0" fillId="4" borderId="8" xfId="79" applyFont="1" applyFill="1" applyBorder="1" applyAlignment="1" applyProtection="1">
      <alignment horizontal="left" vertical="center" wrapText="1" indent="1"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3" applyFont="1" applyFill="1" applyAlignment="1" applyProtection="1">
      <alignment wrapText="1"/>
      <protection/>
    </xf>
    <xf numFmtId="0" fontId="49" fillId="0" borderId="0" xfId="79" applyFont="1" applyProtection="1">
      <alignment/>
      <protection/>
    </xf>
    <xf numFmtId="0" fontId="49" fillId="0" borderId="0" xfId="79" applyFont="1" applyFill="1" applyBorder="1" applyAlignment="1" applyProtection="1">
      <alignment wrapText="1"/>
      <protection/>
    </xf>
    <xf numFmtId="14" fontId="49" fillId="0" borderId="0" xfId="79" applyNumberFormat="1" applyFont="1" applyFill="1" applyAlignment="1" applyProtection="1">
      <alignment wrapText="1"/>
      <protection/>
    </xf>
    <xf numFmtId="0" fontId="49" fillId="0" borderId="0" xfId="79" applyFont="1" applyFill="1" applyAlignment="1" applyProtection="1">
      <alignment horizontal="right" wrapText="1"/>
      <protection/>
    </xf>
    <xf numFmtId="0" fontId="22" fillId="21" borderId="39" xfId="80" applyFont="1" applyFill="1" applyBorder="1" applyAlignment="1" applyProtection="1">
      <alignment horizontal="center" vertical="center" wrapText="1"/>
      <protection locked="0"/>
    </xf>
    <xf numFmtId="0" fontId="22" fillId="21" borderId="40" xfId="80" applyFont="1" applyFill="1" applyBorder="1" applyAlignment="1" applyProtection="1">
      <alignment horizontal="center" vertical="center" wrapText="1"/>
      <protection locked="0"/>
    </xf>
    <xf numFmtId="0" fontId="22" fillId="21" borderId="41" xfId="80" applyFont="1" applyFill="1" applyBorder="1" applyAlignment="1" applyProtection="1">
      <alignment horizontal="center" vertical="center" wrapText="1"/>
      <protection locked="0"/>
    </xf>
    <xf numFmtId="0" fontId="22" fillId="21" borderId="24" xfId="80" applyFont="1" applyFill="1" applyBorder="1" applyAlignment="1" applyProtection="1">
      <alignment horizontal="center" vertical="center" wrapText="1"/>
      <protection locked="0"/>
    </xf>
    <xf numFmtId="0" fontId="23" fillId="20" borderId="42" xfId="80" applyFont="1" applyFill="1" applyBorder="1" applyAlignment="1" applyProtection="1">
      <alignment vertical="center" wrapText="1"/>
      <protection/>
    </xf>
    <xf numFmtId="0" fontId="0" fillId="25" borderId="0" xfId="82" applyNumberFormat="1" applyFont="1" applyFill="1" applyBorder="1" applyAlignment="1" applyProtection="1">
      <alignment horizontal="center" vertical="center" wrapText="1"/>
      <protection/>
    </xf>
    <xf numFmtId="0" fontId="22" fillId="25" borderId="0" xfId="82" applyNumberFormat="1" applyFont="1" applyFill="1" applyBorder="1" applyAlignment="1" applyProtection="1">
      <alignment horizontal="center" vertical="center" wrapText="1"/>
      <protection/>
    </xf>
    <xf numFmtId="0" fontId="22" fillId="21" borderId="43" xfId="80" applyFont="1" applyFill="1" applyBorder="1" applyAlignment="1" applyProtection="1">
      <alignment horizontal="center" vertical="center" wrapText="1"/>
      <protection locked="0"/>
    </xf>
    <xf numFmtId="49" fontId="42" fillId="0" borderId="0" xfId="51" applyNumberFormat="1" applyFont="1" applyAlignment="1" applyProtection="1">
      <alignment horizontal="center" vertical="center"/>
      <protection/>
    </xf>
    <xf numFmtId="0" fontId="22" fillId="21" borderId="26" xfId="80" applyFont="1" applyFill="1" applyBorder="1" applyAlignment="1" applyProtection="1">
      <alignment horizontal="center" vertical="center" wrapText="1"/>
      <protection locked="0"/>
    </xf>
    <xf numFmtId="0" fontId="15" fillId="4" borderId="22" xfId="84" applyFont="1" applyFill="1" applyBorder="1" applyAlignment="1" applyProtection="1">
      <alignment vertical="center" wrapText="1"/>
      <protection/>
    </xf>
    <xf numFmtId="10" fontId="0" fillId="21" borderId="34" xfId="79" applyNumberFormat="1" applyFont="1" applyFill="1" applyBorder="1" applyAlignment="1" applyProtection="1">
      <alignment horizontal="center" wrapText="1"/>
      <protection locked="0"/>
    </xf>
    <xf numFmtId="0" fontId="22" fillId="4" borderId="34" xfId="80" applyFont="1" applyFill="1" applyBorder="1" applyAlignment="1" applyProtection="1">
      <alignment horizontal="center" vertical="center" wrapText="1"/>
      <protection/>
    </xf>
    <xf numFmtId="49" fontId="22" fillId="4" borderId="8" xfId="83" applyNumberFormat="1" applyFont="1" applyFill="1" applyBorder="1" applyAlignment="1" applyProtection="1">
      <alignment horizontal="center" vertical="center" wrapText="1"/>
      <protection/>
    </xf>
    <xf numFmtId="49" fontId="22" fillId="4" borderId="26" xfId="83" applyNumberFormat="1" applyFont="1" applyFill="1" applyBorder="1" applyAlignment="1" applyProtection="1">
      <alignment horizontal="center" vertical="center" wrapText="1"/>
      <protection/>
    </xf>
    <xf numFmtId="0" fontId="44" fillId="25" borderId="44" xfId="80" applyFont="1" applyFill="1" applyBorder="1" applyAlignment="1" applyProtection="1">
      <alignment horizontal="center" vertical="center" wrapText="1"/>
      <protection/>
    </xf>
    <xf numFmtId="0" fontId="22" fillId="25" borderId="41" xfId="80" applyFont="1" applyFill="1" applyBorder="1" applyAlignment="1" applyProtection="1">
      <alignment horizontal="left" vertical="center" wrapText="1"/>
      <protection/>
    </xf>
    <xf numFmtId="0" fontId="22" fillId="25" borderId="44" xfId="80" applyFont="1" applyFill="1" applyBorder="1" applyAlignment="1" applyProtection="1">
      <alignment horizontal="center" vertical="center" wrapText="1"/>
      <protection/>
    </xf>
    <xf numFmtId="0" fontId="22" fillId="25" borderId="7" xfId="80" applyFont="1" applyFill="1" applyBorder="1" applyAlignment="1" applyProtection="1">
      <alignment horizontal="center" vertical="center" wrapText="1"/>
      <protection/>
    </xf>
    <xf numFmtId="0" fontId="22" fillId="25" borderId="21" xfId="80" applyFont="1" applyFill="1" applyBorder="1" applyAlignment="1" applyProtection="1">
      <alignment horizontal="center" vertical="center" wrapText="1"/>
      <protection/>
    </xf>
    <xf numFmtId="0" fontId="22" fillId="25" borderId="37" xfId="80" applyFont="1" applyFill="1" applyBorder="1" applyAlignment="1" applyProtection="1">
      <alignment horizontal="center" vertical="center" wrapText="1"/>
      <protection/>
    </xf>
    <xf numFmtId="0" fontId="22" fillId="25" borderId="8" xfId="80" applyFont="1" applyFill="1" applyBorder="1" applyAlignment="1" applyProtection="1">
      <alignment horizontal="center" vertical="center" wrapText="1"/>
      <protection/>
    </xf>
    <xf numFmtId="0" fontId="22" fillId="25" borderId="26" xfId="80" applyFont="1" applyFill="1" applyBorder="1" applyAlignment="1" applyProtection="1">
      <alignment horizontal="center" vertical="center" wrapText="1"/>
      <protection/>
    </xf>
    <xf numFmtId="0" fontId="22" fillId="25" borderId="45" xfId="80" applyFont="1" applyFill="1" applyBorder="1" applyAlignment="1" applyProtection="1">
      <alignment horizontal="center" vertical="center" wrapText="1"/>
      <protection/>
    </xf>
    <xf numFmtId="0" fontId="23" fillId="25" borderId="46" xfId="80" applyFont="1" applyFill="1" applyBorder="1" applyAlignment="1" applyProtection="1">
      <alignment horizontal="center" vertical="center" wrapText="1"/>
      <protection/>
    </xf>
    <xf numFmtId="0" fontId="22" fillId="25" borderId="47" xfId="82" applyFont="1" applyFill="1" applyBorder="1" applyAlignment="1" applyProtection="1">
      <alignment horizontal="center" vertical="center" wrapText="1"/>
      <protection/>
    </xf>
    <xf numFmtId="0" fontId="22" fillId="25" borderId="46" xfId="82" applyFont="1" applyFill="1" applyBorder="1" applyAlignment="1" applyProtection="1">
      <alignment horizontal="center" vertical="center" wrapText="1"/>
      <protection/>
    </xf>
    <xf numFmtId="0" fontId="22" fillId="25" borderId="48" xfId="82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Alignment="1">
      <alignment vertical="top"/>
    </xf>
    <xf numFmtId="0" fontId="0" fillId="25" borderId="0" xfId="71" applyFont="1" applyFill="1" applyBorder="1" applyAlignment="1" applyProtection="1">
      <alignment wrapText="1"/>
      <protection/>
    </xf>
    <xf numFmtId="49" fontId="15" fillId="25" borderId="0" xfId="75" applyFont="1" applyFill="1" applyBorder="1" applyAlignment="1" applyProtection="1">
      <alignment horizontal="left" vertical="center" indent="2"/>
      <protection/>
    </xf>
    <xf numFmtId="0" fontId="22" fillId="24" borderId="8" xfId="70" applyFont="1" applyFill="1" applyBorder="1" applyAlignment="1" applyProtection="1">
      <alignment horizontal="center" vertical="center" wrapText="1"/>
      <protection locked="0"/>
    </xf>
    <xf numFmtId="0" fontId="43" fillId="4" borderId="29" xfId="80" applyFont="1" applyFill="1" applyBorder="1" applyAlignment="1" applyProtection="1">
      <alignment horizontal="center" vertical="center" wrapText="1"/>
      <protection/>
    </xf>
    <xf numFmtId="3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4" borderId="26" xfId="79" applyNumberFormat="1" applyFont="1" applyFill="1" applyBorder="1" applyAlignment="1" applyProtection="1">
      <alignment horizontal="center" vertical="center" wrapText="1"/>
      <protection/>
    </xf>
    <xf numFmtId="3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4" borderId="26" xfId="79" applyNumberFormat="1" applyFont="1" applyFill="1" applyBorder="1" applyAlignment="1" applyProtection="1">
      <alignment horizontal="center" vertical="center" wrapText="1"/>
      <protection/>
    </xf>
    <xf numFmtId="3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0" fontId="23" fillId="4" borderId="37" xfId="70" applyFont="1" applyFill="1" applyBorder="1" applyAlignment="1" applyProtection="1">
      <alignment horizontal="center" vertical="center" wrapText="1"/>
      <protection/>
    </xf>
    <xf numFmtId="0" fontId="23" fillId="4" borderId="49" xfId="70" applyFont="1" applyFill="1" applyBorder="1" applyAlignment="1" applyProtection="1">
      <alignment horizontal="center" vertical="center" wrapText="1"/>
      <protection/>
    </xf>
    <xf numFmtId="0" fontId="23" fillId="4" borderId="50" xfId="70" applyFont="1" applyFill="1" applyBorder="1" applyAlignment="1" applyProtection="1">
      <alignment horizontal="center" vertical="center" wrapText="1"/>
      <protection/>
    </xf>
    <xf numFmtId="49" fontId="0" fillId="25" borderId="0" xfId="75" applyFont="1" applyFill="1" applyBorder="1" applyAlignment="1" applyProtection="1">
      <alignment horizontal="right" vertical="center"/>
      <protection/>
    </xf>
    <xf numFmtId="49" fontId="15" fillId="0" borderId="0" xfId="75" applyFont="1" applyBorder="1" applyAlignment="1" applyProtection="1">
      <alignment horizontal="left" vertical="center" indent="2"/>
      <protection/>
    </xf>
    <xf numFmtId="49" fontId="0" fillId="21" borderId="8" xfId="75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2" applyNumberFormat="1" applyFont="1" applyFill="1" applyBorder="1" applyAlignment="1" applyProtection="1">
      <alignment horizontal="left" vertical="center" wrapText="1"/>
      <protection locked="0"/>
    </xf>
    <xf numFmtId="0" fontId="15" fillId="4" borderId="49" xfId="70" applyFont="1" applyFill="1" applyBorder="1" applyAlignment="1" applyProtection="1">
      <alignment horizontal="center" vertical="center" wrapText="1"/>
      <protection/>
    </xf>
    <xf numFmtId="0" fontId="15" fillId="4" borderId="50" xfId="70" applyFont="1" applyFill="1" applyBorder="1" applyAlignment="1" applyProtection="1">
      <alignment horizontal="center" vertical="center" wrapText="1"/>
      <protection/>
    </xf>
    <xf numFmtId="49" fontId="0" fillId="21" borderId="8" xfId="75" applyFont="1" applyFill="1" applyBorder="1" applyAlignment="1" applyProtection="1">
      <alignment horizontal="left" vertical="center" wrapText="1"/>
      <protection locked="0"/>
    </xf>
    <xf numFmtId="0" fontId="22" fillId="25" borderId="51" xfId="80" applyFont="1" applyFill="1" applyBorder="1" applyAlignment="1" applyProtection="1">
      <alignment horizontal="center" vertical="center" wrapText="1"/>
      <protection/>
    </xf>
    <xf numFmtId="0" fontId="22" fillId="25" borderId="52" xfId="80" applyFont="1" applyFill="1" applyBorder="1" applyAlignment="1" applyProtection="1">
      <alignment horizontal="center" vertical="center" wrapText="1"/>
      <protection/>
    </xf>
    <xf numFmtId="0" fontId="22" fillId="21" borderId="52" xfId="80" applyFont="1" applyFill="1" applyBorder="1" applyAlignment="1" applyProtection="1">
      <alignment horizontal="center" vertical="center" wrapText="1"/>
      <protection locked="0"/>
    </xf>
    <xf numFmtId="0" fontId="22" fillId="21" borderId="53" xfId="80" applyFont="1" applyFill="1" applyBorder="1" applyAlignment="1" applyProtection="1">
      <alignment horizontal="center" vertical="center" wrapText="1"/>
      <protection locked="0"/>
    </xf>
    <xf numFmtId="0" fontId="22" fillId="20" borderId="54" xfId="80" applyFont="1" applyFill="1" applyBorder="1" applyAlignment="1" applyProtection="1">
      <alignment horizontal="center" vertical="top" wrapText="1"/>
      <protection/>
    </xf>
    <xf numFmtId="0" fontId="22" fillId="20" borderId="55" xfId="80" applyFont="1" applyFill="1" applyBorder="1" applyAlignment="1" applyProtection="1">
      <alignment horizontal="center" vertical="top" wrapText="1"/>
      <protection/>
    </xf>
    <xf numFmtId="0" fontId="22" fillId="25" borderId="54" xfId="82" applyFont="1" applyFill="1" applyBorder="1" applyAlignment="1" applyProtection="1">
      <alignment horizontal="center" vertical="center" wrapText="1"/>
      <protection/>
    </xf>
    <xf numFmtId="0" fontId="22" fillId="25" borderId="56" xfId="82" applyFont="1" applyFill="1" applyBorder="1" applyAlignment="1" applyProtection="1">
      <alignment horizontal="center" vertical="center" wrapText="1"/>
      <protection/>
    </xf>
    <xf numFmtId="0" fontId="23" fillId="25" borderId="47" xfId="80" applyFont="1" applyFill="1" applyBorder="1" applyAlignment="1" applyProtection="1">
      <alignment horizontal="center" vertical="center" wrapText="1"/>
      <protection/>
    </xf>
    <xf numFmtId="0" fontId="23" fillId="25" borderId="57" xfId="80" applyFont="1" applyFill="1" applyBorder="1" applyAlignment="1" applyProtection="1">
      <alignment horizontal="center" vertical="center" wrapText="1"/>
      <protection/>
    </xf>
    <xf numFmtId="0" fontId="23" fillId="25" borderId="58" xfId="80" applyFont="1" applyFill="1" applyBorder="1" applyAlignment="1" applyProtection="1">
      <alignment horizontal="center" vertical="center" wrapText="1"/>
      <protection/>
    </xf>
    <xf numFmtId="0" fontId="22" fillId="21" borderId="48" xfId="80" applyFont="1" applyFill="1" applyBorder="1" applyAlignment="1" applyProtection="1">
      <alignment horizontal="center" vertical="center" wrapText="1"/>
      <protection locked="0"/>
    </xf>
    <xf numFmtId="0" fontId="22" fillId="21" borderId="59" xfId="80" applyFont="1" applyFill="1" applyBorder="1" applyAlignment="1" applyProtection="1">
      <alignment horizontal="center" vertical="center" wrapText="1"/>
      <protection locked="0"/>
    </xf>
    <xf numFmtId="0" fontId="22" fillId="25" borderId="55" xfId="82" applyFont="1" applyFill="1" applyBorder="1" applyAlignment="1" applyProtection="1">
      <alignment horizontal="center" vertical="center" wrapText="1"/>
      <protection/>
    </xf>
    <xf numFmtId="0" fontId="22" fillId="21" borderId="46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49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8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48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5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6" xfId="82" applyNumberFormat="1" applyFont="1" applyFill="1" applyBorder="1" applyAlignment="1" applyProtection="1">
      <alignment horizontal="center" vertical="center" wrapText="1"/>
      <protection locked="0"/>
    </xf>
    <xf numFmtId="0" fontId="22" fillId="25" borderId="40" xfId="80" applyFont="1" applyFill="1" applyBorder="1" applyAlignment="1" applyProtection="1">
      <alignment horizontal="center" vertical="center" wrapText="1"/>
      <protection/>
    </xf>
    <xf numFmtId="0" fontId="22" fillId="25" borderId="60" xfId="82" applyFont="1" applyFill="1" applyBorder="1" applyAlignment="1" applyProtection="1">
      <alignment horizontal="center" vertical="center" wrapText="1"/>
      <protection/>
    </xf>
    <xf numFmtId="0" fontId="22" fillId="25" borderId="61" xfId="82" applyFont="1" applyFill="1" applyBorder="1" applyAlignment="1" applyProtection="1">
      <alignment horizontal="center" vertical="center" wrapText="1"/>
      <protection/>
    </xf>
    <xf numFmtId="0" fontId="22" fillId="25" borderId="62" xfId="82" applyFont="1" applyFill="1" applyBorder="1" applyAlignment="1" applyProtection="1">
      <alignment horizontal="center" vertical="center" wrapText="1"/>
      <protection/>
    </xf>
    <xf numFmtId="0" fontId="0" fillId="21" borderId="47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57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58" xfId="82" applyNumberFormat="1" applyFont="1" applyFill="1" applyBorder="1" applyAlignment="1" applyProtection="1">
      <alignment horizontal="center" vertical="center" wrapText="1"/>
      <protection locked="0"/>
    </xf>
    <xf numFmtId="0" fontId="43" fillId="4" borderId="16" xfId="80" applyFont="1" applyFill="1" applyBorder="1" applyAlignment="1" applyProtection="1">
      <alignment horizontal="right" vertical="center" wrapText="1"/>
      <protection/>
    </xf>
    <xf numFmtId="0" fontId="43" fillId="4" borderId="29" xfId="80" applyFont="1" applyFill="1" applyBorder="1" applyAlignment="1" applyProtection="1">
      <alignment horizontal="right" vertical="center" wrapText="1"/>
      <protection/>
    </xf>
    <xf numFmtId="0" fontId="43" fillId="7" borderId="37" xfId="80" applyFont="1" applyFill="1" applyBorder="1" applyAlignment="1" applyProtection="1">
      <alignment horizontal="center" vertical="center" wrapText="1"/>
      <protection/>
    </xf>
    <xf numFmtId="0" fontId="43" fillId="7" borderId="49" xfId="80" applyFont="1" applyFill="1" applyBorder="1" applyAlignment="1" applyProtection="1">
      <alignment horizontal="center" vertical="center" wrapText="1"/>
      <protection/>
    </xf>
    <xf numFmtId="0" fontId="43" fillId="7" borderId="50" xfId="80" applyFont="1" applyFill="1" applyBorder="1" applyAlignment="1" applyProtection="1">
      <alignment horizontal="center" vertical="center" wrapText="1"/>
      <protection/>
    </xf>
    <xf numFmtId="0" fontId="0" fillId="21" borderId="47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57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58" xfId="82" applyNumberFormat="1" applyFont="1" applyFill="1" applyBorder="1" applyAlignment="1" applyProtection="1">
      <alignment horizontal="center" vertical="center" wrapText="1"/>
      <protection locked="0"/>
    </xf>
    <xf numFmtId="0" fontId="22" fillId="25" borderId="39" xfId="80" applyFont="1" applyFill="1" applyBorder="1" applyAlignment="1" applyProtection="1">
      <alignment horizontal="center" vertical="center" wrapText="1"/>
      <protection/>
    </xf>
    <xf numFmtId="0" fontId="44" fillId="4" borderId="43" xfId="80" applyFont="1" applyFill="1" applyBorder="1" applyAlignment="1" applyProtection="1">
      <alignment horizontal="center" vertical="center" wrapText="1"/>
      <protection/>
    </xf>
    <xf numFmtId="0" fontId="44" fillId="4" borderId="63" xfId="80" applyFont="1" applyFill="1" applyBorder="1" applyAlignment="1" applyProtection="1">
      <alignment horizontal="center" vertical="center" wrapText="1"/>
      <protection/>
    </xf>
    <xf numFmtId="0" fontId="44" fillId="4" borderId="55" xfId="80" applyFont="1" applyFill="1" applyBorder="1" applyAlignment="1" applyProtection="1">
      <alignment horizontal="center" vertical="center" wrapText="1"/>
      <protection/>
    </xf>
    <xf numFmtId="49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15" fillId="4" borderId="15" xfId="79" applyFont="1" applyFill="1" applyBorder="1" applyAlignment="1" applyProtection="1">
      <alignment horizontal="center" vertical="center" wrapText="1"/>
      <protection/>
    </xf>
    <xf numFmtId="0" fontId="15" fillId="4" borderId="16" xfId="79" applyFont="1" applyFill="1" applyBorder="1" applyAlignment="1" applyProtection="1">
      <alignment horizontal="center" vertical="center" wrapText="1"/>
      <protection/>
    </xf>
    <xf numFmtId="0" fontId="15" fillId="4" borderId="29" xfId="79" applyFont="1" applyFill="1" applyBorder="1" applyAlignment="1" applyProtection="1">
      <alignment horizontal="center" vertical="center" wrapText="1"/>
      <protection/>
    </xf>
    <xf numFmtId="0" fontId="0" fillId="4" borderId="17" xfId="79" applyFont="1" applyFill="1" applyBorder="1" applyAlignment="1" applyProtection="1">
      <alignment horizontal="center" vertical="center" wrapText="1"/>
      <protection/>
    </xf>
    <xf numFmtId="0" fontId="0" fillId="4" borderId="0" xfId="79" applyFont="1" applyFill="1" applyBorder="1" applyAlignment="1" applyProtection="1">
      <alignment horizontal="center" vertical="center" wrapText="1"/>
      <protection/>
    </xf>
    <xf numFmtId="0" fontId="0" fillId="4" borderId="11" xfId="79" applyFont="1" applyFill="1" applyBorder="1" applyAlignment="1" applyProtection="1">
      <alignment horizontal="center" vertical="center" wrapText="1"/>
      <protection/>
    </xf>
    <xf numFmtId="49" fontId="0" fillId="4" borderId="64" xfId="79" applyNumberFormat="1" applyFont="1" applyFill="1" applyBorder="1" applyAlignment="1" applyProtection="1">
      <alignment horizontal="center" vertical="center" wrapText="1"/>
      <protection/>
    </xf>
    <xf numFmtId="0" fontId="15" fillId="27" borderId="46" xfId="79" applyFont="1" applyFill="1" applyBorder="1" applyAlignment="1" applyProtection="1">
      <alignment horizontal="center" vertical="center" wrapText="1"/>
      <protection/>
    </xf>
    <xf numFmtId="0" fontId="15" fillId="27" borderId="49" xfId="79" applyFont="1" applyFill="1" applyBorder="1" applyAlignment="1" applyProtection="1">
      <alignment horizontal="center" vertical="center" wrapText="1"/>
      <protection/>
    </xf>
    <xf numFmtId="0" fontId="15" fillId="27" borderId="38" xfId="79" applyFont="1" applyFill="1" applyBorder="1" applyAlignment="1" applyProtection="1">
      <alignment horizontal="center" vertical="center" wrapText="1"/>
      <protection/>
    </xf>
    <xf numFmtId="0" fontId="15" fillId="4" borderId="19" xfId="79" applyFont="1" applyFill="1" applyBorder="1" applyAlignment="1" applyProtection="1">
      <alignment horizontal="center" vertical="center" wrapText="1"/>
      <protection/>
    </xf>
    <xf numFmtId="0" fontId="15" fillId="4" borderId="20" xfId="79" applyFont="1" applyFill="1" applyBorder="1" applyAlignment="1" applyProtection="1">
      <alignment horizontal="center" vertical="center" wrapText="1"/>
      <protection/>
    </xf>
    <xf numFmtId="0" fontId="15" fillId="4" borderId="18" xfId="79" applyFont="1" applyFill="1" applyBorder="1" applyAlignment="1" applyProtection="1">
      <alignment horizontal="center" vertical="center" wrapText="1"/>
      <protection/>
    </xf>
    <xf numFmtId="49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27" borderId="65" xfId="79" applyFont="1" applyFill="1" applyBorder="1" applyAlignment="1" applyProtection="1">
      <alignment horizontal="center" vertical="center" wrapText="1"/>
      <protection/>
    </xf>
    <xf numFmtId="0" fontId="15" fillId="27" borderId="16" xfId="79" applyFont="1" applyFill="1" applyBorder="1" applyAlignment="1" applyProtection="1">
      <alignment horizontal="center" vertical="center" wrapText="1"/>
      <protection/>
    </xf>
    <xf numFmtId="0" fontId="15" fillId="27" borderId="66" xfId="79" applyFont="1" applyFill="1" applyBorder="1" applyAlignment="1" applyProtection="1">
      <alignment horizontal="center" vertical="center" wrapText="1"/>
      <protection/>
    </xf>
    <xf numFmtId="49" fontId="0" fillId="4" borderId="67" xfId="79" applyNumberFormat="1" applyFont="1" applyFill="1" applyBorder="1" applyAlignment="1" applyProtection="1">
      <alignment horizontal="center" vertical="center" wrapText="1"/>
      <protection/>
    </xf>
    <xf numFmtId="49" fontId="0" fillId="4" borderId="68" xfId="79" applyNumberFormat="1" applyFont="1" applyFill="1" applyBorder="1" applyAlignment="1" applyProtection="1">
      <alignment horizontal="center" vertical="center" wrapText="1"/>
      <protection/>
    </xf>
    <xf numFmtId="49" fontId="0" fillId="4" borderId="69" xfId="79" applyNumberFormat="1" applyFont="1" applyFill="1" applyBorder="1" applyAlignment="1" applyProtection="1">
      <alignment horizontal="center" vertical="center" wrapText="1"/>
      <protection/>
    </xf>
    <xf numFmtId="0" fontId="0" fillId="4" borderId="21" xfId="73" applyFont="1" applyFill="1" applyBorder="1" applyAlignment="1" applyProtection="1">
      <alignment horizontal="center" vertical="center" wrapText="1"/>
      <protection/>
    </xf>
    <xf numFmtId="0" fontId="0" fillId="4" borderId="64" xfId="73" applyFont="1" applyFill="1" applyBorder="1" applyAlignment="1" applyProtection="1">
      <alignment horizontal="center" vertical="center" wrapText="1"/>
      <protection/>
    </xf>
    <xf numFmtId="0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69" xfId="79" applyNumberFormat="1" applyFont="1" applyFill="1" applyBorder="1" applyAlignment="1" applyProtection="1">
      <alignment horizontal="center" vertical="center" wrapText="1"/>
      <protection/>
    </xf>
    <xf numFmtId="0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21" xfId="79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67" xfId="79" applyNumberFormat="1" applyFont="1" applyFill="1" applyBorder="1" applyAlignment="1" applyProtection="1">
      <alignment horizontal="center" vertical="center" wrapText="1"/>
      <protection/>
    </xf>
    <xf numFmtId="0" fontId="0" fillId="4" borderId="68" xfId="79" applyNumberFormat="1" applyFont="1" applyFill="1" applyBorder="1" applyAlignment="1" applyProtection="1">
      <alignment horizontal="center" vertical="center" wrapText="1"/>
      <protection/>
    </xf>
    <xf numFmtId="0" fontId="0" fillId="4" borderId="67" xfId="79" applyFont="1" applyFill="1" applyBorder="1" applyAlignment="1" applyProtection="1">
      <alignment horizontal="center" vertical="center" wrapText="1"/>
      <protection/>
    </xf>
    <xf numFmtId="0" fontId="0" fillId="4" borderId="68" xfId="79" applyFont="1" applyFill="1" applyBorder="1" applyAlignment="1" applyProtection="1">
      <alignment horizontal="center" vertical="center" wrapText="1"/>
      <protection/>
    </xf>
    <xf numFmtId="0" fontId="0" fillId="4" borderId="69" xfId="79" applyFont="1" applyFill="1" applyBorder="1" applyAlignment="1" applyProtection="1">
      <alignment horizontal="center" vertical="center" wrapText="1"/>
      <protection/>
    </xf>
    <xf numFmtId="0" fontId="15" fillId="4" borderId="15" xfId="81" applyFont="1" applyFill="1" applyBorder="1" applyAlignment="1" applyProtection="1">
      <alignment horizontal="center" vertical="center" wrapText="1"/>
      <protection/>
    </xf>
    <xf numFmtId="0" fontId="15" fillId="4" borderId="16" xfId="81" applyFont="1" applyFill="1" applyBorder="1" applyAlignment="1" applyProtection="1">
      <alignment horizontal="center" vertical="center" wrapText="1"/>
      <protection/>
    </xf>
    <xf numFmtId="0" fontId="15" fillId="4" borderId="29" xfId="81" applyFont="1" applyFill="1" applyBorder="1" applyAlignment="1" applyProtection="1">
      <alignment horizontal="center" vertical="center" wrapText="1"/>
      <protection/>
    </xf>
    <xf numFmtId="0" fontId="48" fillId="4" borderId="19" xfId="81" applyFont="1" applyFill="1" applyBorder="1" applyAlignment="1" applyProtection="1">
      <alignment horizontal="center" vertical="center" wrapText="1"/>
      <protection/>
    </xf>
    <xf numFmtId="0" fontId="48" fillId="4" borderId="20" xfId="81" applyFont="1" applyFill="1" applyBorder="1" applyAlignment="1" applyProtection="1">
      <alignment horizontal="center" vertical="center" wrapText="1"/>
      <protection/>
    </xf>
    <xf numFmtId="0" fontId="48" fillId="4" borderId="18" xfId="81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5" xfId="51" applyFont="1" applyFill="1" applyBorder="1" applyAlignment="1" applyProtection="1">
      <alignment horizontal="center" vertical="center" wrapText="1"/>
      <protection/>
    </xf>
    <xf numFmtId="0" fontId="0" fillId="21" borderId="70" xfId="81" applyFont="1" applyFill="1" applyBorder="1" applyAlignment="1" applyProtection="1">
      <alignment horizontal="left" vertical="center" wrapText="1"/>
      <protection locked="0"/>
    </xf>
    <xf numFmtId="0" fontId="0" fillId="21" borderId="71" xfId="81" applyFont="1" applyFill="1" applyBorder="1" applyAlignment="1" applyProtection="1">
      <alignment horizontal="left" vertical="center" wrapText="1"/>
      <protection locked="0"/>
    </xf>
    <xf numFmtId="0" fontId="0" fillId="21" borderId="72" xfId="81" applyFont="1" applyFill="1" applyBorder="1" applyAlignment="1" applyProtection="1">
      <alignment horizontal="left" vertical="center" wrapText="1"/>
      <protection locked="0"/>
    </xf>
    <xf numFmtId="0" fontId="0" fillId="21" borderId="73" xfId="81" applyFont="1" applyFill="1" applyBorder="1" applyAlignment="1" applyProtection="1">
      <alignment horizontal="left" vertical="center" wrapText="1"/>
      <protection locked="0"/>
    </xf>
    <xf numFmtId="0" fontId="0" fillId="21" borderId="0" xfId="81" applyFont="1" applyFill="1" applyBorder="1" applyAlignment="1" applyProtection="1">
      <alignment horizontal="left" vertical="center" wrapText="1"/>
      <protection locked="0"/>
    </xf>
    <xf numFmtId="0" fontId="0" fillId="21" borderId="74" xfId="81" applyFont="1" applyFill="1" applyBorder="1" applyAlignment="1" applyProtection="1">
      <alignment horizontal="left" vertical="center" wrapText="1"/>
      <protection locked="0"/>
    </xf>
    <xf numFmtId="0" fontId="0" fillId="21" borderId="70" xfId="81" applyFont="1" applyFill="1" applyBorder="1" applyAlignment="1" applyProtection="1">
      <alignment horizontal="left" vertical="center" wrapText="1"/>
      <protection locked="0"/>
    </xf>
    <xf numFmtId="0" fontId="0" fillId="21" borderId="71" xfId="81" applyFont="1" applyFill="1" applyBorder="1" applyAlignment="1" applyProtection="1">
      <alignment horizontal="left" vertical="center" wrapText="1"/>
      <protection locked="0"/>
    </xf>
    <xf numFmtId="0" fontId="0" fillId="21" borderId="72" xfId="81" applyFont="1" applyFill="1" applyBorder="1" applyAlignment="1" applyProtection="1">
      <alignment horizontal="left" vertical="center" wrapText="1"/>
      <protection locked="0"/>
    </xf>
    <xf numFmtId="0" fontId="0" fillId="21" borderId="73" xfId="81" applyFont="1" applyFill="1" applyBorder="1" applyAlignment="1" applyProtection="1">
      <alignment horizontal="left" vertical="center" wrapText="1"/>
      <protection locked="0"/>
    </xf>
    <xf numFmtId="0" fontId="0" fillId="21" borderId="0" xfId="81" applyFont="1" applyFill="1" applyBorder="1" applyAlignment="1" applyProtection="1">
      <alignment horizontal="left" vertical="center" wrapText="1"/>
      <protection locked="0"/>
    </xf>
    <xf numFmtId="0" fontId="0" fillId="21" borderId="74" xfId="81" applyFont="1" applyFill="1" applyBorder="1" applyAlignment="1" applyProtection="1">
      <alignment horizontal="left" vertical="center" wrapText="1"/>
      <protection locked="0"/>
    </xf>
  </cellXfs>
  <cellStyles count="9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O" xfId="72"/>
    <cellStyle name="Обычный_P48v001VS" xfId="73"/>
    <cellStyle name="Обычный_PRIL1.ELECTR" xfId="74"/>
    <cellStyle name="Обычный_PRIL4.JKU.7.28(04.03.2009)" xfId="75"/>
    <cellStyle name="Обычный_reest_org" xfId="76"/>
    <cellStyle name="Обычный_Вода" xfId="77"/>
    <cellStyle name="Обычный_ЖКУ_проект3" xfId="78"/>
    <cellStyle name="Обычный_Калькуляция воды" xfId="79"/>
    <cellStyle name="Обычный_Мониторинг инвестиций" xfId="80"/>
    <cellStyle name="Обычный_Мониторинг по тарифам ТОWRK_BU" xfId="81"/>
    <cellStyle name="Обычный_Мониторинг ФОТ" xfId="82"/>
    <cellStyle name="Обычный_Мониторирг по ВО на 2008 год jd" xfId="83"/>
    <cellStyle name="Обычный_тарифы на 2002г с 1-01" xfId="84"/>
    <cellStyle name="Followed Hyperlink" xfId="85"/>
    <cellStyle name="Плохой" xfId="86"/>
    <cellStyle name="Поле ввода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екстовый" xfId="94"/>
    <cellStyle name="Тысячи [0]_3Com" xfId="95"/>
    <cellStyle name="Тысячи_3Com" xfId="96"/>
    <cellStyle name="Comma" xfId="97"/>
    <cellStyle name="Comma [0]" xfId="98"/>
    <cellStyle name="Формула" xfId="99"/>
    <cellStyle name="ФормулаВБ" xfId="100"/>
    <cellStyle name="ФормулаНаКонтроль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100</xdr:row>
      <xdr:rowOff>85725</xdr:rowOff>
    </xdr:from>
    <xdr:to>
      <xdr:col>13</xdr:col>
      <xdr:colOff>19050</xdr:colOff>
      <xdr:row>102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5716250"/>
          <a:ext cx="2228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93</xdr:row>
      <xdr:rowOff>76200</xdr:rowOff>
    </xdr:from>
    <xdr:to>
      <xdr:col>13</xdr:col>
      <xdr:colOff>28575</xdr:colOff>
      <xdr:row>94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44970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8</xdr:row>
      <xdr:rowOff>28575</xdr:rowOff>
    </xdr:from>
    <xdr:to>
      <xdr:col>7</xdr:col>
      <xdr:colOff>723900</xdr:colOff>
      <xdr:row>8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02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47625</xdr:rowOff>
    </xdr:from>
    <xdr:to>
      <xdr:col>5</xdr:col>
      <xdr:colOff>2819400</xdr:colOff>
      <xdr:row>13</xdr:row>
      <xdr:rowOff>323850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3623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2:Q104"/>
  <sheetViews>
    <sheetView zoomScalePageLayoutView="0" workbookViewId="0" topLeftCell="C80">
      <selection activeCell="I102" sqref="I102"/>
    </sheetView>
  </sheetViews>
  <sheetFormatPr defaultColWidth="9.140625" defaultRowHeight="11.25"/>
  <cols>
    <col min="1" max="2" width="0" style="60" hidden="1" customWidth="1"/>
    <col min="3" max="3" width="2.7109375" style="60" customWidth="1"/>
    <col min="4" max="4" width="12.421875" style="60" customWidth="1"/>
    <col min="5" max="13" width="10.7109375" style="60" customWidth="1"/>
    <col min="14" max="14" width="14.421875" style="60" customWidth="1"/>
    <col min="15" max="15" width="2.7109375" style="60" customWidth="1"/>
    <col min="16" max="16384" width="9.140625" style="60" customWidth="1"/>
  </cols>
  <sheetData>
    <row r="1" ht="12.75" hidden="1"/>
    <row r="2" spans="3:15" ht="11.25" customHeight="1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5" customHeight="1">
      <c r="C3" s="61"/>
      <c r="D3" s="62"/>
      <c r="E3" s="63"/>
      <c r="F3" s="63"/>
      <c r="G3" s="63"/>
      <c r="H3" s="63"/>
      <c r="I3" s="63"/>
      <c r="J3" s="63"/>
      <c r="K3" s="63"/>
      <c r="L3" s="63"/>
      <c r="M3" s="63"/>
      <c r="N3" s="240" t="str">
        <f>"Версия "&amp;GetVersion()</f>
        <v>Версия 5.4</v>
      </c>
      <c r="O3" s="61"/>
    </row>
    <row r="4" spans="3:15" ht="37.5" customHeight="1">
      <c r="C4" s="61"/>
      <c r="D4" s="64"/>
      <c r="E4" s="247" t="s">
        <v>520</v>
      </c>
      <c r="F4" s="255"/>
      <c r="G4" s="255"/>
      <c r="H4" s="255"/>
      <c r="I4" s="255"/>
      <c r="J4" s="255"/>
      <c r="K4" s="255"/>
      <c r="L4" s="255"/>
      <c r="M4" s="256"/>
      <c r="N4" s="65"/>
      <c r="O4" s="61"/>
    </row>
    <row r="5" spans="3:15" ht="12" customHeight="1">
      <c r="C5" s="61"/>
      <c r="D5" s="64"/>
      <c r="E5" s="66"/>
      <c r="F5" s="66"/>
      <c r="G5" s="66"/>
      <c r="H5" s="66"/>
      <c r="I5" s="66"/>
      <c r="J5" s="66"/>
      <c r="K5" s="66"/>
      <c r="L5" s="66"/>
      <c r="M5" s="66"/>
      <c r="N5" s="65"/>
      <c r="O5" s="61"/>
    </row>
    <row r="6" spans="3:15" ht="12" customHeight="1">
      <c r="C6" s="61"/>
      <c r="D6" s="64"/>
      <c r="E6" s="66"/>
      <c r="F6" s="66"/>
      <c r="G6" s="66"/>
      <c r="H6" s="66"/>
      <c r="I6" s="66"/>
      <c r="J6" s="66"/>
      <c r="K6" s="66"/>
      <c r="L6" s="66"/>
      <c r="M6" s="66"/>
      <c r="N6" s="65"/>
      <c r="O6" s="61"/>
    </row>
    <row r="7" spans="3:15" ht="12" customHeight="1">
      <c r="C7" s="61"/>
      <c r="D7" s="64"/>
      <c r="E7" s="66"/>
      <c r="F7" s="66"/>
      <c r="G7" s="66"/>
      <c r="H7" s="66"/>
      <c r="I7" s="66"/>
      <c r="J7" s="66"/>
      <c r="K7" s="66"/>
      <c r="L7" s="66"/>
      <c r="M7" s="66"/>
      <c r="N7" s="65"/>
      <c r="O7" s="61"/>
    </row>
    <row r="8" spans="3:15" ht="12" customHeight="1">
      <c r="C8" s="61"/>
      <c r="D8" s="64"/>
      <c r="E8" s="66"/>
      <c r="F8" s="66"/>
      <c r="G8" s="66"/>
      <c r="H8" s="66"/>
      <c r="I8" s="66"/>
      <c r="J8" s="66"/>
      <c r="K8" s="66"/>
      <c r="L8" s="66"/>
      <c r="M8" s="66"/>
      <c r="N8" s="65"/>
      <c r="O8" s="61"/>
    </row>
    <row r="9" spans="3:15" ht="12" customHeight="1">
      <c r="C9" s="61"/>
      <c r="D9" s="64"/>
      <c r="E9" s="66"/>
      <c r="F9" s="66"/>
      <c r="G9" s="66"/>
      <c r="H9" s="66"/>
      <c r="I9" s="66"/>
      <c r="J9" s="66"/>
      <c r="K9" s="66"/>
      <c r="L9" s="66"/>
      <c r="M9" s="66"/>
      <c r="N9" s="65"/>
      <c r="O9" s="61"/>
    </row>
    <row r="10" spans="3:15" ht="12" customHeight="1">
      <c r="C10" s="61"/>
      <c r="D10" s="64"/>
      <c r="E10" s="66"/>
      <c r="F10" s="66"/>
      <c r="G10" s="66"/>
      <c r="H10" s="66"/>
      <c r="I10" s="66"/>
      <c r="J10" s="66"/>
      <c r="K10" s="66"/>
      <c r="L10" s="66"/>
      <c r="M10" s="66"/>
      <c r="N10" s="65"/>
      <c r="O10" s="61"/>
    </row>
    <row r="11" spans="3:15" ht="12" customHeight="1">
      <c r="C11" s="61"/>
      <c r="D11" s="64"/>
      <c r="E11" s="66"/>
      <c r="F11" s="66"/>
      <c r="G11" s="66"/>
      <c r="H11" s="66"/>
      <c r="I11" s="66"/>
      <c r="J11" s="66"/>
      <c r="K11" s="66"/>
      <c r="L11" s="66"/>
      <c r="M11" s="66"/>
      <c r="N11" s="65"/>
      <c r="O11" s="61"/>
    </row>
    <row r="12" spans="3:15" ht="12" customHeight="1">
      <c r="C12" s="61"/>
      <c r="D12" s="64"/>
      <c r="E12" s="66"/>
      <c r="F12" s="66"/>
      <c r="G12" s="66"/>
      <c r="H12" s="66"/>
      <c r="I12" s="66"/>
      <c r="J12" s="66"/>
      <c r="K12" s="66"/>
      <c r="L12" s="66"/>
      <c r="M12" s="66"/>
      <c r="N12" s="65"/>
      <c r="O12" s="61"/>
    </row>
    <row r="13" spans="3:15" ht="12" customHeight="1">
      <c r="C13" s="61"/>
      <c r="D13" s="64"/>
      <c r="E13" s="66"/>
      <c r="F13" s="66"/>
      <c r="G13" s="66"/>
      <c r="H13" s="66"/>
      <c r="I13" s="66"/>
      <c r="J13" s="66"/>
      <c r="K13" s="66"/>
      <c r="L13" s="66"/>
      <c r="M13" s="66"/>
      <c r="N13" s="65"/>
      <c r="O13" s="61"/>
    </row>
    <row r="14" spans="3:15" ht="12" customHeight="1">
      <c r="C14" s="61"/>
      <c r="D14" s="64"/>
      <c r="E14" s="66"/>
      <c r="F14" s="66"/>
      <c r="G14" s="66"/>
      <c r="H14" s="66"/>
      <c r="I14" s="66"/>
      <c r="J14" s="66"/>
      <c r="K14" s="66"/>
      <c r="L14" s="66"/>
      <c r="M14" s="66"/>
      <c r="N14" s="65"/>
      <c r="O14" s="61"/>
    </row>
    <row r="15" spans="3:15" ht="12" customHeight="1">
      <c r="C15" s="61"/>
      <c r="D15" s="64"/>
      <c r="E15" s="66"/>
      <c r="F15" s="66"/>
      <c r="G15" s="66"/>
      <c r="H15" s="66"/>
      <c r="I15" s="66"/>
      <c r="J15" s="66"/>
      <c r="K15" s="66"/>
      <c r="L15" s="66"/>
      <c r="M15" s="66"/>
      <c r="N15" s="65"/>
      <c r="O15" s="61"/>
    </row>
    <row r="16" spans="3:15" ht="12" customHeight="1">
      <c r="C16" s="61"/>
      <c r="D16" s="64"/>
      <c r="E16" s="66"/>
      <c r="F16" s="66"/>
      <c r="G16" s="66"/>
      <c r="H16" s="66"/>
      <c r="I16" s="66"/>
      <c r="J16" s="66"/>
      <c r="K16" s="66"/>
      <c r="L16" s="66"/>
      <c r="M16" s="66"/>
      <c r="N16" s="65"/>
      <c r="O16" s="61"/>
    </row>
    <row r="17" spans="3:15" ht="12" customHeight="1">
      <c r="C17" s="61"/>
      <c r="D17" s="64"/>
      <c r="E17" s="66"/>
      <c r="F17" s="66"/>
      <c r="G17" s="66"/>
      <c r="H17" s="66"/>
      <c r="I17" s="66"/>
      <c r="J17" s="66"/>
      <c r="K17" s="66"/>
      <c r="L17" s="66"/>
      <c r="M17" s="66"/>
      <c r="N17" s="65"/>
      <c r="O17" s="61"/>
    </row>
    <row r="18" spans="3:15" ht="12" customHeight="1">
      <c r="C18" s="61"/>
      <c r="D18" s="64"/>
      <c r="E18" s="66"/>
      <c r="F18" s="66"/>
      <c r="G18" s="66"/>
      <c r="H18" s="66"/>
      <c r="I18" s="66"/>
      <c r="J18" s="66"/>
      <c r="K18" s="66"/>
      <c r="L18" s="66"/>
      <c r="M18" s="66"/>
      <c r="N18" s="65"/>
      <c r="O18" s="61"/>
    </row>
    <row r="19" spans="3:15" ht="12" customHeight="1">
      <c r="C19" s="61"/>
      <c r="D19" s="64"/>
      <c r="E19" s="66"/>
      <c r="F19" s="66"/>
      <c r="G19" s="66"/>
      <c r="H19" s="66"/>
      <c r="I19" s="66"/>
      <c r="J19" s="66"/>
      <c r="K19" s="66"/>
      <c r="L19" s="66"/>
      <c r="M19" s="66"/>
      <c r="N19" s="65"/>
      <c r="O19" s="61"/>
    </row>
    <row r="20" spans="3:15" ht="12" customHeight="1">
      <c r="C20" s="61"/>
      <c r="D20" s="64"/>
      <c r="E20" s="66"/>
      <c r="F20" s="66"/>
      <c r="G20" s="66"/>
      <c r="H20" s="66"/>
      <c r="I20" s="66"/>
      <c r="J20" s="66"/>
      <c r="K20" s="66"/>
      <c r="L20" s="66"/>
      <c r="M20" s="66"/>
      <c r="N20" s="65"/>
      <c r="O20" s="61"/>
    </row>
    <row r="21" spans="3:17" ht="12" customHeight="1">
      <c r="C21" s="61"/>
      <c r="D21" s="64"/>
      <c r="E21" s="66"/>
      <c r="F21" s="66"/>
      <c r="G21" s="66"/>
      <c r="H21" s="66"/>
      <c r="I21" s="66"/>
      <c r="J21" s="66"/>
      <c r="K21" s="66"/>
      <c r="L21" s="66"/>
      <c r="M21" s="66"/>
      <c r="N21" s="65"/>
      <c r="O21" s="61"/>
      <c r="Q21" s="236"/>
    </row>
    <row r="22" spans="3:17" ht="12" customHeight="1">
      <c r="C22" s="61"/>
      <c r="D22" s="64"/>
      <c r="E22" s="66"/>
      <c r="F22" s="66"/>
      <c r="G22" s="66"/>
      <c r="H22" s="66"/>
      <c r="I22" s="66"/>
      <c r="J22" s="66"/>
      <c r="K22" s="66"/>
      <c r="L22" s="66"/>
      <c r="M22" s="66"/>
      <c r="N22" s="65"/>
      <c r="O22" s="61"/>
      <c r="Q22" s="236"/>
    </row>
    <row r="23" spans="3:15" ht="12" customHeight="1">
      <c r="C23" s="61"/>
      <c r="D23" s="64"/>
      <c r="E23" s="66"/>
      <c r="F23" s="66"/>
      <c r="G23" s="66"/>
      <c r="H23" s="66"/>
      <c r="I23" s="66"/>
      <c r="J23" s="66"/>
      <c r="K23" s="66"/>
      <c r="L23" s="66"/>
      <c r="M23" s="66"/>
      <c r="N23" s="65"/>
      <c r="O23" s="61"/>
    </row>
    <row r="24" spans="3:15" ht="12" customHeight="1">
      <c r="C24" s="61"/>
      <c r="D24" s="64"/>
      <c r="E24" s="66"/>
      <c r="F24" s="66"/>
      <c r="G24" s="66"/>
      <c r="H24" s="66"/>
      <c r="I24" s="66"/>
      <c r="J24" s="66"/>
      <c r="K24" s="66"/>
      <c r="L24" s="66"/>
      <c r="M24" s="66"/>
      <c r="N24" s="65"/>
      <c r="O24" s="61"/>
    </row>
    <row r="25" spans="3:15" ht="12" customHeight="1">
      <c r="C25" s="61"/>
      <c r="D25" s="64"/>
      <c r="E25" s="66"/>
      <c r="F25" s="66"/>
      <c r="G25" s="66"/>
      <c r="H25" s="66"/>
      <c r="I25" s="66"/>
      <c r="J25" s="66"/>
      <c r="K25" s="66"/>
      <c r="L25" s="66"/>
      <c r="M25" s="66"/>
      <c r="N25" s="65"/>
      <c r="O25" s="61"/>
    </row>
    <row r="26" spans="3:15" ht="12" customHeight="1">
      <c r="C26" s="61"/>
      <c r="D26" s="64"/>
      <c r="E26" s="66"/>
      <c r="F26" s="66"/>
      <c r="G26" s="66"/>
      <c r="H26" s="66"/>
      <c r="I26" s="66"/>
      <c r="J26" s="66"/>
      <c r="K26" s="66"/>
      <c r="L26" s="66"/>
      <c r="M26" s="66"/>
      <c r="N26" s="65"/>
      <c r="O26" s="61"/>
    </row>
    <row r="27" spans="3:15" ht="12" customHeight="1">
      <c r="C27" s="61"/>
      <c r="D27" s="64"/>
      <c r="E27" s="66"/>
      <c r="F27" s="66"/>
      <c r="G27" s="66"/>
      <c r="H27" s="66"/>
      <c r="I27" s="66"/>
      <c r="J27" s="66"/>
      <c r="K27" s="66"/>
      <c r="L27" s="66"/>
      <c r="M27" s="66"/>
      <c r="N27" s="65"/>
      <c r="O27" s="61"/>
    </row>
    <row r="28" spans="3:15" ht="12" customHeight="1">
      <c r="C28" s="61"/>
      <c r="D28" s="64"/>
      <c r="E28" s="66"/>
      <c r="F28" s="66"/>
      <c r="G28" s="66"/>
      <c r="H28" s="66"/>
      <c r="I28" s="66"/>
      <c r="J28" s="66"/>
      <c r="K28" s="66"/>
      <c r="L28" s="66"/>
      <c r="M28" s="66"/>
      <c r="N28" s="65"/>
      <c r="O28" s="61"/>
    </row>
    <row r="29" spans="3:15" ht="12" customHeight="1">
      <c r="C29" s="61"/>
      <c r="D29" s="64"/>
      <c r="E29" s="66"/>
      <c r="F29" s="66"/>
      <c r="G29" s="66"/>
      <c r="H29" s="66"/>
      <c r="I29" s="66"/>
      <c r="J29" s="66"/>
      <c r="K29" s="66"/>
      <c r="L29" s="66"/>
      <c r="M29" s="66"/>
      <c r="N29" s="65"/>
      <c r="O29" s="61"/>
    </row>
    <row r="30" spans="3:15" ht="12" customHeight="1">
      <c r="C30" s="61"/>
      <c r="D30" s="64"/>
      <c r="E30" s="66"/>
      <c r="F30" s="66"/>
      <c r="G30" s="66"/>
      <c r="H30" s="66"/>
      <c r="I30" s="66"/>
      <c r="J30" s="66"/>
      <c r="K30" s="66"/>
      <c r="L30" s="66"/>
      <c r="M30" s="66"/>
      <c r="N30" s="65"/>
      <c r="O30" s="61"/>
    </row>
    <row r="31" spans="3:15" ht="12" customHeight="1">
      <c r="C31" s="61"/>
      <c r="D31" s="64"/>
      <c r="E31" s="66"/>
      <c r="F31" s="66"/>
      <c r="G31" s="66"/>
      <c r="H31" s="66"/>
      <c r="I31" s="66"/>
      <c r="J31" s="66"/>
      <c r="K31" s="66"/>
      <c r="L31" s="66"/>
      <c r="M31" s="66"/>
      <c r="N31" s="65"/>
      <c r="O31" s="61"/>
    </row>
    <row r="32" spans="3:15" ht="12" customHeight="1">
      <c r="C32" s="61"/>
      <c r="D32" s="64"/>
      <c r="E32" s="66"/>
      <c r="F32" s="66"/>
      <c r="G32" s="66"/>
      <c r="H32" s="66"/>
      <c r="I32" s="66"/>
      <c r="J32" s="66"/>
      <c r="K32" s="66"/>
      <c r="L32" s="66"/>
      <c r="M32" s="66"/>
      <c r="N32" s="65"/>
      <c r="O32" s="61"/>
    </row>
    <row r="33" spans="3:15" ht="12" customHeight="1">
      <c r="C33" s="61"/>
      <c r="D33" s="64"/>
      <c r="E33" s="66"/>
      <c r="F33" s="66"/>
      <c r="G33" s="66"/>
      <c r="H33" s="66"/>
      <c r="I33" s="66"/>
      <c r="J33" s="66"/>
      <c r="K33" s="66"/>
      <c r="L33" s="66"/>
      <c r="M33" s="66"/>
      <c r="N33" s="65"/>
      <c r="O33" s="61"/>
    </row>
    <row r="34" spans="3:15" ht="12" customHeight="1">
      <c r="C34" s="61"/>
      <c r="D34" s="64"/>
      <c r="E34" s="66"/>
      <c r="F34" s="66"/>
      <c r="G34" s="66"/>
      <c r="H34" s="66"/>
      <c r="I34" s="66"/>
      <c r="J34" s="66"/>
      <c r="K34" s="66"/>
      <c r="L34" s="66"/>
      <c r="M34" s="66"/>
      <c r="N34" s="65"/>
      <c r="O34" s="61"/>
    </row>
    <row r="35" spans="3:15" ht="12" customHeight="1">
      <c r="C35" s="61"/>
      <c r="D35" s="64"/>
      <c r="E35" s="66"/>
      <c r="F35" s="66"/>
      <c r="G35" s="66"/>
      <c r="H35" s="66"/>
      <c r="I35" s="66"/>
      <c r="J35" s="66"/>
      <c r="K35" s="66"/>
      <c r="L35" s="66"/>
      <c r="M35" s="66"/>
      <c r="N35" s="65"/>
      <c r="O35" s="61"/>
    </row>
    <row r="36" spans="3:15" ht="12" customHeight="1">
      <c r="C36" s="61"/>
      <c r="D36" s="64"/>
      <c r="E36" s="66"/>
      <c r="F36" s="66"/>
      <c r="G36" s="66"/>
      <c r="H36" s="66"/>
      <c r="I36" s="66"/>
      <c r="J36" s="66"/>
      <c r="K36" s="66"/>
      <c r="L36" s="66"/>
      <c r="M36" s="66"/>
      <c r="N36" s="65"/>
      <c r="O36" s="61"/>
    </row>
    <row r="37" spans="3:15" ht="12" customHeight="1">
      <c r="C37" s="61"/>
      <c r="D37" s="64"/>
      <c r="E37" s="66"/>
      <c r="F37" s="66"/>
      <c r="G37" s="66"/>
      <c r="H37" s="66"/>
      <c r="I37" s="66"/>
      <c r="J37" s="66"/>
      <c r="K37" s="66"/>
      <c r="L37" s="66"/>
      <c r="M37" s="66"/>
      <c r="N37" s="65"/>
      <c r="O37" s="61"/>
    </row>
    <row r="38" spans="3:15" ht="12" customHeight="1">
      <c r="C38" s="61"/>
      <c r="D38" s="64"/>
      <c r="E38" s="66"/>
      <c r="F38" s="66"/>
      <c r="G38" s="66"/>
      <c r="H38" s="66"/>
      <c r="I38" s="66"/>
      <c r="J38" s="66"/>
      <c r="K38" s="66"/>
      <c r="L38" s="66"/>
      <c r="M38" s="66"/>
      <c r="N38" s="65"/>
      <c r="O38" s="61"/>
    </row>
    <row r="39" spans="3:15" ht="12" customHeight="1">
      <c r="C39" s="61"/>
      <c r="D39" s="64"/>
      <c r="E39" s="66"/>
      <c r="F39" s="66"/>
      <c r="G39" s="66"/>
      <c r="H39" s="66"/>
      <c r="I39" s="66"/>
      <c r="J39" s="66"/>
      <c r="K39" s="66"/>
      <c r="L39" s="66"/>
      <c r="M39" s="66"/>
      <c r="N39" s="65"/>
      <c r="O39" s="61"/>
    </row>
    <row r="40" spans="3:15" ht="12" customHeight="1">
      <c r="C40" s="61"/>
      <c r="D40" s="64"/>
      <c r="E40" s="66"/>
      <c r="F40" s="66"/>
      <c r="G40" s="66"/>
      <c r="H40" s="66"/>
      <c r="I40" s="66"/>
      <c r="J40" s="66"/>
      <c r="K40" s="66"/>
      <c r="L40" s="66"/>
      <c r="M40" s="66"/>
      <c r="N40" s="65"/>
      <c r="O40" s="61"/>
    </row>
    <row r="41" spans="3:15" ht="12" customHeight="1">
      <c r="C41" s="61"/>
      <c r="D41" s="64"/>
      <c r="E41" s="66"/>
      <c r="F41" s="66"/>
      <c r="G41" s="66"/>
      <c r="H41" s="66"/>
      <c r="I41" s="66"/>
      <c r="J41" s="66"/>
      <c r="K41" s="66"/>
      <c r="L41" s="66"/>
      <c r="M41" s="66"/>
      <c r="N41" s="65"/>
      <c r="O41" s="61"/>
    </row>
    <row r="42" spans="3:15" ht="12" customHeight="1">
      <c r="C42" s="61"/>
      <c r="D42" s="64"/>
      <c r="E42" s="66"/>
      <c r="F42" s="66"/>
      <c r="G42" s="66"/>
      <c r="H42" s="66"/>
      <c r="I42" s="66"/>
      <c r="J42" s="66"/>
      <c r="K42" s="66"/>
      <c r="L42" s="66"/>
      <c r="M42" s="66"/>
      <c r="N42" s="65"/>
      <c r="O42" s="61"/>
    </row>
    <row r="43" spans="3:15" ht="12" customHeight="1">
      <c r="C43" s="61"/>
      <c r="D43" s="64"/>
      <c r="E43" s="66"/>
      <c r="F43" s="66"/>
      <c r="G43" s="66"/>
      <c r="H43" s="66"/>
      <c r="I43" s="66"/>
      <c r="J43" s="66"/>
      <c r="K43" s="66"/>
      <c r="L43" s="66"/>
      <c r="M43" s="66"/>
      <c r="N43" s="65"/>
      <c r="O43" s="61"/>
    </row>
    <row r="44" spans="3:15" ht="12" customHeight="1">
      <c r="C44" s="61"/>
      <c r="D44" s="64"/>
      <c r="E44" s="66"/>
      <c r="F44" s="66"/>
      <c r="G44" s="66"/>
      <c r="H44" s="66"/>
      <c r="I44" s="66"/>
      <c r="J44" s="66"/>
      <c r="K44" s="66"/>
      <c r="L44" s="66"/>
      <c r="M44" s="66"/>
      <c r="N44" s="65"/>
      <c r="O44" s="61"/>
    </row>
    <row r="45" spans="3:15" ht="12" customHeight="1">
      <c r="C45" s="61"/>
      <c r="D45" s="64"/>
      <c r="E45" s="66"/>
      <c r="F45" s="66"/>
      <c r="G45" s="66"/>
      <c r="H45" s="66"/>
      <c r="I45" s="66"/>
      <c r="J45" s="66"/>
      <c r="K45" s="66"/>
      <c r="L45" s="66"/>
      <c r="M45" s="66"/>
      <c r="N45" s="65"/>
      <c r="O45" s="61"/>
    </row>
    <row r="46" spans="3:15" ht="12" customHeight="1">
      <c r="C46" s="61"/>
      <c r="D46" s="64"/>
      <c r="E46" s="66"/>
      <c r="F46" s="66"/>
      <c r="G46" s="66"/>
      <c r="H46" s="66"/>
      <c r="I46" s="66"/>
      <c r="J46" s="66"/>
      <c r="K46" s="66"/>
      <c r="L46" s="66"/>
      <c r="M46" s="66"/>
      <c r="N46" s="65"/>
      <c r="O46" s="61"/>
    </row>
    <row r="47" spans="3:15" ht="12" customHeight="1">
      <c r="C47" s="61"/>
      <c r="D47" s="64"/>
      <c r="E47" s="66"/>
      <c r="F47" s="66"/>
      <c r="G47" s="66"/>
      <c r="H47" s="66"/>
      <c r="I47" s="66"/>
      <c r="J47" s="66"/>
      <c r="K47" s="66"/>
      <c r="L47" s="66"/>
      <c r="M47" s="66"/>
      <c r="N47" s="65"/>
      <c r="O47" s="61"/>
    </row>
    <row r="48" spans="3:15" ht="12" customHeight="1">
      <c r="C48" s="61"/>
      <c r="D48" s="64"/>
      <c r="E48" s="66"/>
      <c r="F48" s="66"/>
      <c r="G48" s="66"/>
      <c r="H48" s="66"/>
      <c r="I48" s="66"/>
      <c r="J48" s="66"/>
      <c r="K48" s="66"/>
      <c r="L48" s="66"/>
      <c r="M48" s="66"/>
      <c r="N48" s="65"/>
      <c r="O48" s="61"/>
    </row>
    <row r="49" spans="3:15" ht="12" customHeight="1">
      <c r="C49" s="61"/>
      <c r="D49" s="64"/>
      <c r="E49" s="66"/>
      <c r="F49" s="66"/>
      <c r="G49" s="66"/>
      <c r="H49" s="66"/>
      <c r="I49" s="66"/>
      <c r="J49" s="66"/>
      <c r="K49" s="66"/>
      <c r="L49" s="66"/>
      <c r="M49" s="66"/>
      <c r="N49" s="65"/>
      <c r="O49" s="61"/>
    </row>
    <row r="50" spans="3:15" ht="12" customHeight="1">
      <c r="C50" s="61"/>
      <c r="D50" s="64"/>
      <c r="E50" s="66"/>
      <c r="F50" s="66"/>
      <c r="G50" s="66"/>
      <c r="H50" s="66"/>
      <c r="I50" s="66"/>
      <c r="J50" s="66"/>
      <c r="K50" s="66"/>
      <c r="L50" s="66"/>
      <c r="M50" s="66"/>
      <c r="N50" s="65"/>
      <c r="O50" s="61"/>
    </row>
    <row r="51" spans="3:15" ht="12" customHeight="1">
      <c r="C51" s="61"/>
      <c r="D51" s="64"/>
      <c r="E51" s="66"/>
      <c r="F51" s="66"/>
      <c r="G51" s="66"/>
      <c r="H51" s="66"/>
      <c r="I51" s="66"/>
      <c r="J51" s="66"/>
      <c r="K51" s="66"/>
      <c r="L51" s="66"/>
      <c r="M51" s="66"/>
      <c r="N51" s="65"/>
      <c r="O51" s="61"/>
    </row>
    <row r="52" spans="3:15" ht="12" customHeight="1">
      <c r="C52" s="61"/>
      <c r="D52" s="64"/>
      <c r="E52" s="66"/>
      <c r="F52" s="66"/>
      <c r="G52" s="66"/>
      <c r="H52" s="66"/>
      <c r="I52" s="66"/>
      <c r="J52" s="66"/>
      <c r="K52" s="66"/>
      <c r="L52" s="66"/>
      <c r="M52" s="66"/>
      <c r="N52" s="65"/>
      <c r="O52" s="61"/>
    </row>
    <row r="53" spans="3:15" ht="12" customHeight="1">
      <c r="C53" s="61"/>
      <c r="D53" s="64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1"/>
    </row>
    <row r="54" spans="3:15" ht="12" customHeight="1">
      <c r="C54" s="61"/>
      <c r="D54" s="64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1"/>
    </row>
    <row r="55" spans="3:15" ht="12" customHeight="1">
      <c r="C55" s="61"/>
      <c r="D55" s="64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1"/>
    </row>
    <row r="56" spans="3:15" ht="12" customHeight="1">
      <c r="C56" s="61"/>
      <c r="D56" s="64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1"/>
    </row>
    <row r="57" spans="3:15" ht="12" customHeight="1">
      <c r="C57" s="61"/>
      <c r="D57" s="64"/>
      <c r="E57" s="66"/>
      <c r="F57" s="66"/>
      <c r="G57" s="66"/>
      <c r="H57" s="66"/>
      <c r="I57" s="66"/>
      <c r="J57" s="66"/>
      <c r="K57" s="66"/>
      <c r="L57" s="66"/>
      <c r="M57" s="66"/>
      <c r="N57" s="65"/>
      <c r="O57" s="61"/>
    </row>
    <row r="58" spans="3:15" ht="12" customHeight="1">
      <c r="C58" s="61"/>
      <c r="D58" s="64"/>
      <c r="E58" s="66"/>
      <c r="F58" s="66"/>
      <c r="G58" s="66"/>
      <c r="H58" s="66"/>
      <c r="I58" s="66"/>
      <c r="J58" s="66"/>
      <c r="K58" s="66"/>
      <c r="L58" s="66"/>
      <c r="M58" s="66"/>
      <c r="N58" s="65"/>
      <c r="O58" s="61"/>
    </row>
    <row r="59" spans="3:15" ht="12" customHeight="1">
      <c r="C59" s="61"/>
      <c r="D59" s="64"/>
      <c r="E59" s="66"/>
      <c r="F59" s="66"/>
      <c r="G59" s="66"/>
      <c r="H59" s="66"/>
      <c r="I59" s="66"/>
      <c r="J59" s="66"/>
      <c r="K59" s="66"/>
      <c r="L59" s="66"/>
      <c r="M59" s="66"/>
      <c r="N59" s="65"/>
      <c r="O59" s="61"/>
    </row>
    <row r="60" spans="3:15" ht="12" customHeight="1">
      <c r="C60" s="61"/>
      <c r="D60" s="64"/>
      <c r="E60" s="66"/>
      <c r="F60" s="66"/>
      <c r="G60" s="66"/>
      <c r="H60" s="66"/>
      <c r="I60" s="66"/>
      <c r="J60" s="66"/>
      <c r="K60" s="66"/>
      <c r="L60" s="66"/>
      <c r="M60" s="66"/>
      <c r="N60" s="65"/>
      <c r="O60" s="61"/>
    </row>
    <row r="61" spans="3:15" ht="12" customHeight="1">
      <c r="C61" s="61"/>
      <c r="D61" s="64"/>
      <c r="E61" s="66"/>
      <c r="F61" s="66"/>
      <c r="G61" s="66"/>
      <c r="H61" s="66"/>
      <c r="I61" s="66"/>
      <c r="J61" s="66"/>
      <c r="K61" s="66"/>
      <c r="L61" s="66"/>
      <c r="M61" s="66"/>
      <c r="N61" s="65"/>
      <c r="O61" s="61"/>
    </row>
    <row r="62" spans="3:15" ht="12" customHeight="1">
      <c r="C62" s="61"/>
      <c r="D62" s="64"/>
      <c r="E62" s="66"/>
      <c r="F62" s="66"/>
      <c r="G62" s="66"/>
      <c r="H62" s="66"/>
      <c r="I62" s="66"/>
      <c r="J62" s="66"/>
      <c r="K62" s="66"/>
      <c r="L62" s="66"/>
      <c r="M62" s="66"/>
      <c r="N62" s="65"/>
      <c r="O62" s="61"/>
    </row>
    <row r="63" spans="3:15" ht="12" customHeight="1">
      <c r="C63" s="61"/>
      <c r="D63" s="64"/>
      <c r="E63" s="66"/>
      <c r="F63" s="66"/>
      <c r="G63" s="66"/>
      <c r="H63" s="66"/>
      <c r="I63" s="66"/>
      <c r="J63" s="66"/>
      <c r="K63" s="66"/>
      <c r="L63" s="66"/>
      <c r="M63" s="66"/>
      <c r="N63" s="65"/>
      <c r="O63" s="61"/>
    </row>
    <row r="64" spans="3:15" ht="12" customHeight="1">
      <c r="C64" s="61"/>
      <c r="D64" s="64"/>
      <c r="E64" s="66"/>
      <c r="F64" s="66"/>
      <c r="G64" s="66"/>
      <c r="H64" s="66"/>
      <c r="I64" s="66"/>
      <c r="J64" s="66"/>
      <c r="K64" s="66"/>
      <c r="L64" s="66"/>
      <c r="M64" s="66"/>
      <c r="N64" s="65"/>
      <c r="O64" s="61"/>
    </row>
    <row r="65" spans="3:15" ht="12" customHeight="1">
      <c r="C65" s="61"/>
      <c r="D65" s="64"/>
      <c r="E65" s="66"/>
      <c r="F65" s="66"/>
      <c r="G65" s="66"/>
      <c r="H65" s="66"/>
      <c r="I65" s="66"/>
      <c r="J65" s="66"/>
      <c r="K65" s="66"/>
      <c r="L65" s="66"/>
      <c r="M65" s="66"/>
      <c r="N65" s="65"/>
      <c r="O65" s="61"/>
    </row>
    <row r="66" spans="3:15" ht="12" customHeight="1">
      <c r="C66" s="61"/>
      <c r="D66" s="64"/>
      <c r="E66" s="66"/>
      <c r="F66" s="66"/>
      <c r="G66" s="66"/>
      <c r="H66" s="66"/>
      <c r="I66" s="66"/>
      <c r="J66" s="66"/>
      <c r="K66" s="66"/>
      <c r="L66" s="66"/>
      <c r="M66" s="66"/>
      <c r="N66" s="65"/>
      <c r="O66" s="61"/>
    </row>
    <row r="67" spans="3:15" ht="12" customHeight="1">
      <c r="C67" s="61"/>
      <c r="D67" s="64"/>
      <c r="E67" s="66"/>
      <c r="F67" s="66"/>
      <c r="G67" s="66"/>
      <c r="H67" s="66"/>
      <c r="I67" s="66"/>
      <c r="J67" s="66"/>
      <c r="K67" s="66"/>
      <c r="L67" s="66"/>
      <c r="M67" s="66"/>
      <c r="N67" s="65"/>
      <c r="O67" s="61"/>
    </row>
    <row r="68" spans="3:15" ht="12" customHeight="1">
      <c r="C68" s="61"/>
      <c r="D68" s="64"/>
      <c r="E68" s="66"/>
      <c r="F68" s="66"/>
      <c r="G68" s="66"/>
      <c r="H68" s="66"/>
      <c r="I68" s="66"/>
      <c r="J68" s="66"/>
      <c r="K68" s="66"/>
      <c r="L68" s="66"/>
      <c r="M68" s="66"/>
      <c r="N68" s="65"/>
      <c r="O68" s="61"/>
    </row>
    <row r="69" spans="3:15" ht="12" customHeight="1">
      <c r="C69" s="61"/>
      <c r="D69" s="64"/>
      <c r="E69" s="66"/>
      <c r="F69" s="66"/>
      <c r="G69" s="66"/>
      <c r="H69" s="66"/>
      <c r="I69" s="66"/>
      <c r="J69" s="66"/>
      <c r="K69" s="66"/>
      <c r="L69" s="66"/>
      <c r="M69" s="66"/>
      <c r="N69" s="65"/>
      <c r="O69" s="61"/>
    </row>
    <row r="70" spans="3:15" ht="12" customHeight="1">
      <c r="C70" s="61"/>
      <c r="D70" s="64"/>
      <c r="E70" s="66"/>
      <c r="F70" s="66"/>
      <c r="G70" s="66"/>
      <c r="H70" s="66"/>
      <c r="I70" s="66"/>
      <c r="J70" s="66"/>
      <c r="K70" s="66"/>
      <c r="L70" s="66"/>
      <c r="M70" s="66"/>
      <c r="N70" s="65"/>
      <c r="O70" s="61"/>
    </row>
    <row r="71" spans="3:15" ht="12" customHeight="1">
      <c r="C71" s="61"/>
      <c r="D71" s="64"/>
      <c r="E71" s="66"/>
      <c r="F71" s="66"/>
      <c r="G71" s="66"/>
      <c r="H71" s="66"/>
      <c r="I71" s="66"/>
      <c r="J71" s="66"/>
      <c r="K71" s="66"/>
      <c r="L71" s="66"/>
      <c r="M71" s="66"/>
      <c r="N71" s="65"/>
      <c r="O71" s="61"/>
    </row>
    <row r="72" spans="3:15" ht="12" customHeight="1">
      <c r="C72" s="61"/>
      <c r="D72" s="64"/>
      <c r="E72" s="66"/>
      <c r="F72" s="66"/>
      <c r="G72" s="66"/>
      <c r="H72" s="66"/>
      <c r="I72" s="66"/>
      <c r="J72" s="66"/>
      <c r="K72" s="66"/>
      <c r="L72" s="66"/>
      <c r="M72" s="66"/>
      <c r="N72" s="65"/>
      <c r="O72" s="61"/>
    </row>
    <row r="73" spans="3:15" ht="12" customHeight="1">
      <c r="C73" s="61"/>
      <c r="D73" s="64"/>
      <c r="E73" s="66"/>
      <c r="F73" s="66"/>
      <c r="G73" s="66"/>
      <c r="H73" s="66"/>
      <c r="I73" s="66"/>
      <c r="J73" s="66"/>
      <c r="K73" s="66"/>
      <c r="L73" s="66"/>
      <c r="M73" s="66"/>
      <c r="N73" s="65"/>
      <c r="O73" s="61"/>
    </row>
    <row r="74" spans="3:15" ht="12" customHeight="1">
      <c r="C74" s="61"/>
      <c r="D74" s="64"/>
      <c r="E74" s="66"/>
      <c r="F74" s="66"/>
      <c r="G74" s="66"/>
      <c r="H74" s="66"/>
      <c r="I74" s="66"/>
      <c r="J74" s="66"/>
      <c r="K74" s="66"/>
      <c r="L74" s="66"/>
      <c r="M74" s="66"/>
      <c r="N74" s="65"/>
      <c r="O74" s="61"/>
    </row>
    <row r="75" spans="3:15" ht="12" customHeight="1">
      <c r="C75" s="61"/>
      <c r="D75" s="64"/>
      <c r="E75" s="66"/>
      <c r="F75" s="66"/>
      <c r="G75" s="66"/>
      <c r="H75" s="66"/>
      <c r="I75" s="66"/>
      <c r="J75" s="66"/>
      <c r="K75" s="66"/>
      <c r="L75" s="66"/>
      <c r="M75" s="66"/>
      <c r="N75" s="65"/>
      <c r="O75" s="61"/>
    </row>
    <row r="76" spans="3:15" ht="12" customHeight="1">
      <c r="C76" s="61"/>
      <c r="D76" s="64"/>
      <c r="E76" s="66"/>
      <c r="F76" s="66"/>
      <c r="G76" s="66"/>
      <c r="H76" s="66"/>
      <c r="I76" s="66"/>
      <c r="J76" s="66"/>
      <c r="K76" s="66"/>
      <c r="L76" s="66"/>
      <c r="M76" s="66"/>
      <c r="N76" s="65"/>
      <c r="O76" s="61"/>
    </row>
    <row r="77" spans="3:15" ht="12" customHeight="1">
      <c r="C77" s="61"/>
      <c r="D77" s="64"/>
      <c r="E77" s="66"/>
      <c r="F77" s="66"/>
      <c r="G77" s="66"/>
      <c r="H77" s="66"/>
      <c r="I77" s="66"/>
      <c r="J77" s="66"/>
      <c r="K77" s="66"/>
      <c r="L77" s="66"/>
      <c r="M77" s="66"/>
      <c r="N77" s="65"/>
      <c r="O77" s="61"/>
    </row>
    <row r="78" spans="3:15" ht="12" customHeight="1">
      <c r="C78" s="61"/>
      <c r="D78" s="64"/>
      <c r="E78" s="66"/>
      <c r="F78" s="66"/>
      <c r="G78" s="66"/>
      <c r="H78" s="66"/>
      <c r="I78" s="66"/>
      <c r="J78" s="66"/>
      <c r="K78" s="66"/>
      <c r="L78" s="66"/>
      <c r="M78" s="66"/>
      <c r="N78" s="65"/>
      <c r="O78" s="61"/>
    </row>
    <row r="79" spans="3:15" ht="12" customHeight="1">
      <c r="C79" s="61"/>
      <c r="D79" s="64"/>
      <c r="E79" s="66"/>
      <c r="F79" s="66"/>
      <c r="G79" s="66"/>
      <c r="H79" s="66"/>
      <c r="I79" s="66"/>
      <c r="J79" s="66"/>
      <c r="K79" s="66"/>
      <c r="L79" s="66"/>
      <c r="M79" s="66"/>
      <c r="N79" s="65"/>
      <c r="O79" s="61"/>
    </row>
    <row r="80" spans="3:15" ht="12" customHeight="1">
      <c r="C80" s="61"/>
      <c r="D80" s="64"/>
      <c r="E80" s="66"/>
      <c r="F80" s="66"/>
      <c r="G80" s="66"/>
      <c r="H80" s="66"/>
      <c r="I80" s="66"/>
      <c r="J80" s="66"/>
      <c r="K80" s="66"/>
      <c r="L80" s="66"/>
      <c r="M80" s="66"/>
      <c r="N80" s="65"/>
      <c r="O80" s="61"/>
    </row>
    <row r="81" spans="3:15" ht="12" customHeight="1">
      <c r="C81" s="61"/>
      <c r="D81" s="64"/>
      <c r="E81" s="66"/>
      <c r="F81" s="66"/>
      <c r="G81" s="66"/>
      <c r="H81" s="66"/>
      <c r="I81" s="66"/>
      <c r="J81" s="66"/>
      <c r="K81" s="66"/>
      <c r="L81" s="66"/>
      <c r="M81" s="66"/>
      <c r="N81" s="65"/>
      <c r="O81" s="61"/>
    </row>
    <row r="82" spans="3:15" ht="12" customHeight="1">
      <c r="C82" s="61"/>
      <c r="D82" s="64"/>
      <c r="E82" s="66"/>
      <c r="F82" s="66"/>
      <c r="G82" s="66"/>
      <c r="H82" s="66"/>
      <c r="I82" s="66"/>
      <c r="J82" s="66"/>
      <c r="K82" s="66"/>
      <c r="L82" s="66"/>
      <c r="M82" s="66"/>
      <c r="N82" s="65"/>
      <c r="O82" s="61"/>
    </row>
    <row r="83" spans="3:15" ht="12" customHeight="1">
      <c r="C83" s="61"/>
      <c r="D83" s="64"/>
      <c r="E83" s="66"/>
      <c r="F83" s="66"/>
      <c r="G83" s="66"/>
      <c r="H83" s="66"/>
      <c r="I83" s="66"/>
      <c r="J83" s="66"/>
      <c r="K83" s="66"/>
      <c r="L83" s="66"/>
      <c r="M83" s="66"/>
      <c r="N83" s="65"/>
      <c r="O83" s="61"/>
    </row>
    <row r="84" spans="3:15" ht="12" customHeight="1">
      <c r="C84" s="61"/>
      <c r="D84" s="64"/>
      <c r="E84" s="66"/>
      <c r="F84" s="66"/>
      <c r="G84" s="66"/>
      <c r="H84" s="66"/>
      <c r="I84" s="66"/>
      <c r="J84" s="66"/>
      <c r="K84" s="66"/>
      <c r="L84" s="66"/>
      <c r="M84" s="66"/>
      <c r="N84" s="65"/>
      <c r="O84" s="61"/>
    </row>
    <row r="85" spans="3:15" ht="12" customHeight="1">
      <c r="C85" s="61"/>
      <c r="D85" s="64"/>
      <c r="E85" s="66"/>
      <c r="F85" s="66"/>
      <c r="G85" s="66"/>
      <c r="H85" s="66"/>
      <c r="I85" s="66"/>
      <c r="J85" s="66"/>
      <c r="K85" s="66"/>
      <c r="L85" s="66"/>
      <c r="M85" s="66"/>
      <c r="N85" s="65"/>
      <c r="O85" s="61"/>
    </row>
    <row r="86" spans="3:15" ht="12" customHeight="1">
      <c r="C86" s="61"/>
      <c r="D86" s="64"/>
      <c r="E86" s="66"/>
      <c r="F86" s="66"/>
      <c r="G86" s="66"/>
      <c r="H86" s="66"/>
      <c r="I86" s="66"/>
      <c r="J86" s="66"/>
      <c r="K86" s="66"/>
      <c r="L86" s="66"/>
      <c r="M86" s="66"/>
      <c r="N86" s="65"/>
      <c r="O86" s="61"/>
    </row>
    <row r="87" spans="3:15" ht="12" customHeight="1">
      <c r="C87" s="61"/>
      <c r="D87" s="64"/>
      <c r="E87" s="66"/>
      <c r="F87" s="66"/>
      <c r="G87" s="66"/>
      <c r="H87" s="66"/>
      <c r="I87" s="66"/>
      <c r="J87" s="66"/>
      <c r="K87" s="66"/>
      <c r="L87" s="66"/>
      <c r="M87" s="66"/>
      <c r="N87" s="65"/>
      <c r="O87" s="61"/>
    </row>
    <row r="88" spans="3:15" ht="15" customHeight="1">
      <c r="C88" s="61"/>
      <c r="D88" s="64"/>
      <c r="E88" s="251" t="s">
        <v>510</v>
      </c>
      <c r="F88" s="251"/>
      <c r="G88" s="251"/>
      <c r="H88" s="251"/>
      <c r="I88" s="251"/>
      <c r="J88" s="251"/>
      <c r="K88" s="237"/>
      <c r="L88" s="237"/>
      <c r="M88" s="237"/>
      <c r="N88" s="65"/>
      <c r="O88" s="61"/>
    </row>
    <row r="89" spans="3:15" ht="12" customHeight="1">
      <c r="C89" s="61"/>
      <c r="D89" s="64"/>
      <c r="E89" s="250" t="s">
        <v>511</v>
      </c>
      <c r="F89" s="250"/>
      <c r="G89" s="257"/>
      <c r="H89" s="257"/>
      <c r="I89" s="257"/>
      <c r="J89" s="257"/>
      <c r="K89" s="257"/>
      <c r="L89" s="257"/>
      <c r="M89" s="257"/>
      <c r="N89" s="65"/>
      <c r="O89" s="61"/>
    </row>
    <row r="90" spans="3:15" ht="12" customHeight="1">
      <c r="C90" s="61"/>
      <c r="D90" s="64"/>
      <c r="E90" s="250" t="s">
        <v>512</v>
      </c>
      <c r="F90" s="250"/>
      <c r="G90" s="257"/>
      <c r="H90" s="257"/>
      <c r="I90" s="257"/>
      <c r="J90" s="257"/>
      <c r="K90" s="257"/>
      <c r="L90" s="257"/>
      <c r="M90" s="257"/>
      <c r="N90" s="65"/>
      <c r="O90" s="61"/>
    </row>
    <row r="91" spans="3:15" ht="12" customHeight="1">
      <c r="C91" s="61"/>
      <c r="D91" s="64"/>
      <c r="E91" s="250" t="s">
        <v>513</v>
      </c>
      <c r="F91" s="250"/>
      <c r="G91" s="253" t="s">
        <v>514</v>
      </c>
      <c r="H91" s="253"/>
      <c r="I91" s="253"/>
      <c r="J91" s="253"/>
      <c r="K91" s="253"/>
      <c r="L91" s="253"/>
      <c r="M91" s="253"/>
      <c r="N91" s="65"/>
      <c r="O91" s="61"/>
    </row>
    <row r="92" spans="3:15" ht="12" customHeight="1">
      <c r="C92" s="61"/>
      <c r="D92" s="64"/>
      <c r="E92" s="250" t="s">
        <v>515</v>
      </c>
      <c r="F92" s="250"/>
      <c r="G92" s="254"/>
      <c r="H92" s="254"/>
      <c r="I92" s="254"/>
      <c r="J92" s="254"/>
      <c r="K92" s="254"/>
      <c r="L92" s="254"/>
      <c r="M92" s="254"/>
      <c r="N92" s="65"/>
      <c r="O92" s="61"/>
    </row>
    <row r="93" spans="3:15" ht="12.75">
      <c r="C93" s="61"/>
      <c r="D93" s="64"/>
      <c r="E93" s="250" t="s">
        <v>516</v>
      </c>
      <c r="F93" s="250"/>
      <c r="G93" s="257" t="s">
        <v>517</v>
      </c>
      <c r="H93" s="257"/>
      <c r="I93" s="257"/>
      <c r="J93" s="257"/>
      <c r="K93" s="257"/>
      <c r="L93" s="257"/>
      <c r="M93" s="257"/>
      <c r="N93" s="65"/>
      <c r="O93" s="61"/>
    </row>
    <row r="94" spans="3:15" ht="18" customHeight="1">
      <c r="C94" s="61"/>
      <c r="D94" s="64"/>
      <c r="E94" s="238"/>
      <c r="F94" s="238"/>
      <c r="G94" s="238"/>
      <c r="H94" s="238"/>
      <c r="I94" s="238"/>
      <c r="J94" s="238"/>
      <c r="K94" s="237"/>
      <c r="L94" s="237"/>
      <c r="M94" s="237"/>
      <c r="N94" s="65"/>
      <c r="O94" s="61"/>
    </row>
    <row r="95" spans="3:15" ht="15" customHeight="1">
      <c r="C95" s="61"/>
      <c r="D95" s="64"/>
      <c r="E95" s="251" t="s">
        <v>518</v>
      </c>
      <c r="F95" s="251"/>
      <c r="G95" s="251"/>
      <c r="H95" s="251"/>
      <c r="I95" s="251"/>
      <c r="J95" s="251"/>
      <c r="K95" s="237"/>
      <c r="L95" s="237"/>
      <c r="M95" s="237"/>
      <c r="N95" s="65"/>
      <c r="O95" s="61"/>
    </row>
    <row r="96" spans="3:15" ht="12.75">
      <c r="C96" s="61"/>
      <c r="D96" s="64"/>
      <c r="E96" s="250" t="s">
        <v>511</v>
      </c>
      <c r="F96" s="250"/>
      <c r="G96" s="252" t="s">
        <v>521</v>
      </c>
      <c r="H96" s="252"/>
      <c r="I96" s="252"/>
      <c r="J96" s="252"/>
      <c r="K96" s="252"/>
      <c r="L96" s="252"/>
      <c r="M96" s="252"/>
      <c r="N96" s="65"/>
      <c r="O96" s="61"/>
    </row>
    <row r="97" spans="3:15" ht="12.75">
      <c r="C97" s="61"/>
      <c r="D97" s="64"/>
      <c r="E97" s="250" t="s">
        <v>512</v>
      </c>
      <c r="F97" s="250"/>
      <c r="G97" s="252" t="s">
        <v>522</v>
      </c>
      <c r="H97" s="252"/>
      <c r="I97" s="252"/>
      <c r="J97" s="252"/>
      <c r="K97" s="252"/>
      <c r="L97" s="252"/>
      <c r="M97" s="252"/>
      <c r="N97" s="65"/>
      <c r="O97" s="61"/>
    </row>
    <row r="98" spans="3:15" ht="12.75">
      <c r="C98" s="61"/>
      <c r="D98" s="64"/>
      <c r="E98" s="250" t="s">
        <v>513</v>
      </c>
      <c r="F98" s="250"/>
      <c r="G98" s="253" t="s">
        <v>519</v>
      </c>
      <c r="H98" s="253"/>
      <c r="I98" s="253"/>
      <c r="J98" s="253"/>
      <c r="K98" s="253"/>
      <c r="L98" s="253"/>
      <c r="M98" s="253"/>
      <c r="N98" s="65"/>
      <c r="O98" s="61"/>
    </row>
    <row r="99" spans="3:15" ht="12" customHeight="1">
      <c r="C99" s="61"/>
      <c r="D99" s="64"/>
      <c r="E99" s="250" t="s">
        <v>515</v>
      </c>
      <c r="F99" s="250"/>
      <c r="G99" s="254"/>
      <c r="H99" s="254"/>
      <c r="I99" s="254"/>
      <c r="J99" s="254"/>
      <c r="K99" s="254"/>
      <c r="L99" s="254"/>
      <c r="M99" s="254"/>
      <c r="N99" s="65"/>
      <c r="O99" s="61"/>
    </row>
    <row r="100" spans="3:15" ht="12" customHeight="1">
      <c r="C100" s="61"/>
      <c r="D100" s="64"/>
      <c r="E100" s="250" t="s">
        <v>516</v>
      </c>
      <c r="F100" s="250"/>
      <c r="G100" s="252"/>
      <c r="H100" s="252"/>
      <c r="I100" s="252"/>
      <c r="J100" s="252"/>
      <c r="K100" s="252"/>
      <c r="L100" s="252"/>
      <c r="M100" s="252"/>
      <c r="N100" s="65"/>
      <c r="O100" s="61"/>
    </row>
    <row r="101" spans="3:15" ht="12" customHeight="1">
      <c r="C101" s="61"/>
      <c r="D101" s="64"/>
      <c r="E101" s="66"/>
      <c r="F101" s="66"/>
      <c r="G101" s="66"/>
      <c r="H101" s="66"/>
      <c r="I101" s="66"/>
      <c r="J101" s="66"/>
      <c r="K101" s="66"/>
      <c r="L101" s="66"/>
      <c r="M101" s="66"/>
      <c r="N101" s="65"/>
      <c r="O101" s="61"/>
    </row>
    <row r="102" spans="3:15" ht="12.75">
      <c r="C102" s="61"/>
      <c r="D102" s="64"/>
      <c r="E102" s="247" t="s">
        <v>273</v>
      </c>
      <c r="F102" s="248"/>
      <c r="G102" s="248"/>
      <c r="H102" s="249"/>
      <c r="I102" s="239" t="s">
        <v>108</v>
      </c>
      <c r="J102" s="66"/>
      <c r="K102" s="66"/>
      <c r="L102" s="66"/>
      <c r="M102" s="66"/>
      <c r="N102" s="65"/>
      <c r="O102" s="61"/>
    </row>
    <row r="103" spans="3:15" ht="12" customHeight="1">
      <c r="C103" s="61"/>
      <c r="D103" s="64"/>
      <c r="E103" s="66"/>
      <c r="F103" s="66"/>
      <c r="G103" s="66"/>
      <c r="H103" s="66"/>
      <c r="I103" s="66"/>
      <c r="J103" s="66"/>
      <c r="K103" s="66"/>
      <c r="L103" s="66"/>
      <c r="M103" s="66"/>
      <c r="N103" s="65"/>
      <c r="O103" s="61"/>
    </row>
    <row r="104" spans="3:15" ht="12" customHeight="1">
      <c r="C104" s="61"/>
      <c r="D104" s="67"/>
      <c r="E104" s="68"/>
      <c r="F104" s="68"/>
      <c r="G104" s="68"/>
      <c r="H104" s="68"/>
      <c r="I104" s="68"/>
      <c r="J104" s="68"/>
      <c r="K104" s="68"/>
      <c r="L104" s="68"/>
      <c r="M104" s="68"/>
      <c r="N104" s="69"/>
      <c r="O104" s="61"/>
    </row>
    <row r="105" ht="12" customHeight="1"/>
    <row r="106" ht="12" customHeight="1"/>
    <row r="107" ht="12" customHeight="1"/>
    <row r="108" ht="12" customHeight="1"/>
  </sheetData>
  <sheetProtection password="FA9C" sheet="1" objects="1" scenarios="1" formatColumns="0" formatRows="0"/>
  <mergeCells count="24">
    <mergeCell ref="E4:M4"/>
    <mergeCell ref="G89:M89"/>
    <mergeCell ref="G90:M90"/>
    <mergeCell ref="G92:M92"/>
    <mergeCell ref="G93:M93"/>
    <mergeCell ref="E97:F97"/>
    <mergeCell ref="G91:M91"/>
    <mergeCell ref="E88:J88"/>
    <mergeCell ref="E89:F89"/>
    <mergeCell ref="E90:F90"/>
    <mergeCell ref="E92:F92"/>
    <mergeCell ref="E93:F93"/>
    <mergeCell ref="G98:M98"/>
    <mergeCell ref="G99:M99"/>
    <mergeCell ref="G96:M96"/>
    <mergeCell ref="G97:M97"/>
    <mergeCell ref="E102:H102"/>
    <mergeCell ref="E91:F91"/>
    <mergeCell ref="E98:F98"/>
    <mergeCell ref="E99:F99"/>
    <mergeCell ref="E95:J95"/>
    <mergeCell ref="E96:F96"/>
    <mergeCell ref="E100:F100"/>
    <mergeCell ref="G100:M100"/>
  </mergeCells>
  <dataValidations count="1">
    <dataValidation type="list" allowBlank="1" showInputMessage="1" showErrorMessage="1" prompt="Выберите значение из списка" sqref="I102">
      <formula1>"Да, Нет"</formula1>
    </dataValidation>
  </dataValidations>
  <hyperlinks>
    <hyperlink ref="G91" r:id="rId1" display="help@eias.ru"/>
    <hyperlink ref="G98" r:id="rId2" display="esviridenko@fstrf.ru&#10;nrusskiy@fstrf.ru&#10;esenukova@fstrf.ru&#10;ftavasieva@fstrf.ru"/>
    <hyperlink ref="G98:K98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53" r:id="rId8"/>
  <drawing r:id="rId7"/>
  <legacyDrawing r:id="rId6"/>
  <oleObjects>
    <oleObject progId="Word.Document.8" shapeId="13172256" r:id="rId4"/>
    <oleObject progId="Word.Document.8" shapeId="13172257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H45" sqref="H4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309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2:8" ht="11.25">
      <c r="B1" t="s">
        <v>29</v>
      </c>
      <c r="C1" t="s">
        <v>120</v>
      </c>
      <c r="D1" t="s">
        <v>25</v>
      </c>
      <c r="E1" t="s">
        <v>26</v>
      </c>
      <c r="F1" t="s">
        <v>203</v>
      </c>
      <c r="G1" t="s">
        <v>119</v>
      </c>
      <c r="H1" t="s">
        <v>27</v>
      </c>
    </row>
    <row r="2" spans="1:8" ht="11.25">
      <c r="A2">
        <v>1</v>
      </c>
      <c r="B2" t="s">
        <v>536</v>
      </c>
      <c r="C2" t="s">
        <v>538</v>
      </c>
      <c r="D2" t="s">
        <v>539</v>
      </c>
      <c r="E2" t="s">
        <v>1411</v>
      </c>
      <c r="F2" t="s">
        <v>1412</v>
      </c>
      <c r="G2" t="s">
        <v>1413</v>
      </c>
      <c r="H2" t="s">
        <v>5</v>
      </c>
    </row>
    <row r="3" spans="1:8" ht="11.25">
      <c r="A3">
        <v>2</v>
      </c>
      <c r="B3" t="s">
        <v>536</v>
      </c>
      <c r="C3" t="s">
        <v>538</v>
      </c>
      <c r="D3" t="s">
        <v>539</v>
      </c>
      <c r="E3" t="s">
        <v>1414</v>
      </c>
      <c r="F3" t="s">
        <v>1415</v>
      </c>
      <c r="G3" t="s">
        <v>1413</v>
      </c>
      <c r="H3" t="s">
        <v>3</v>
      </c>
    </row>
    <row r="4" spans="1:8" ht="11.25">
      <c r="A4">
        <v>3</v>
      </c>
      <c r="B4" t="s">
        <v>536</v>
      </c>
      <c r="C4" t="s">
        <v>538</v>
      </c>
      <c r="D4" t="s">
        <v>539</v>
      </c>
      <c r="E4" t="s">
        <v>1416</v>
      </c>
      <c r="F4" t="s">
        <v>1417</v>
      </c>
      <c r="G4" t="s">
        <v>1413</v>
      </c>
      <c r="H4" t="s">
        <v>3</v>
      </c>
    </row>
    <row r="5" spans="1:8" ht="11.25">
      <c r="A5">
        <v>4</v>
      </c>
      <c r="B5" t="s">
        <v>536</v>
      </c>
      <c r="C5" t="s">
        <v>540</v>
      </c>
      <c r="D5" t="s">
        <v>541</v>
      </c>
      <c r="E5" t="s">
        <v>1414</v>
      </c>
      <c r="F5" t="s">
        <v>1415</v>
      </c>
      <c r="G5" t="s">
        <v>1413</v>
      </c>
      <c r="H5" t="s">
        <v>3</v>
      </c>
    </row>
    <row r="6" spans="1:8" ht="11.25">
      <c r="A6">
        <v>5</v>
      </c>
      <c r="B6" t="s">
        <v>536</v>
      </c>
      <c r="C6" t="s">
        <v>540</v>
      </c>
      <c r="D6" t="s">
        <v>541</v>
      </c>
      <c r="E6" t="s">
        <v>1416</v>
      </c>
      <c r="F6" t="s">
        <v>1417</v>
      </c>
      <c r="G6" t="s">
        <v>1413</v>
      </c>
      <c r="H6" t="s">
        <v>3</v>
      </c>
    </row>
    <row r="7" spans="1:8" ht="11.25">
      <c r="A7">
        <v>6</v>
      </c>
      <c r="B7" t="s">
        <v>536</v>
      </c>
      <c r="C7" t="s">
        <v>542</v>
      </c>
      <c r="D7" t="s">
        <v>543</v>
      </c>
      <c r="E7" t="s">
        <v>1414</v>
      </c>
      <c r="F7" t="s">
        <v>1415</v>
      </c>
      <c r="G7" t="s">
        <v>1413</v>
      </c>
      <c r="H7" t="s">
        <v>3</v>
      </c>
    </row>
    <row r="8" spans="1:8" ht="11.25">
      <c r="A8">
        <v>7</v>
      </c>
      <c r="B8" t="s">
        <v>536</v>
      </c>
      <c r="C8" t="s">
        <v>542</v>
      </c>
      <c r="D8" t="s">
        <v>543</v>
      </c>
      <c r="E8" t="s">
        <v>1416</v>
      </c>
      <c r="F8" t="s">
        <v>1417</v>
      </c>
      <c r="G8" t="s">
        <v>1413</v>
      </c>
      <c r="H8" t="s">
        <v>3</v>
      </c>
    </row>
    <row r="9" spans="1:8" ht="11.25">
      <c r="A9">
        <v>8</v>
      </c>
      <c r="B9" t="s">
        <v>536</v>
      </c>
      <c r="C9" t="s">
        <v>546</v>
      </c>
      <c r="D9" t="s">
        <v>547</v>
      </c>
      <c r="E9" t="s">
        <v>1411</v>
      </c>
      <c r="F9" t="s">
        <v>1412</v>
      </c>
      <c r="G9" t="s">
        <v>1413</v>
      </c>
      <c r="H9" t="s">
        <v>5</v>
      </c>
    </row>
    <row r="10" spans="1:8" ht="11.25">
      <c r="A10">
        <v>9</v>
      </c>
      <c r="B10" t="s">
        <v>536</v>
      </c>
      <c r="C10" t="s">
        <v>548</v>
      </c>
      <c r="D10" t="s">
        <v>549</v>
      </c>
      <c r="E10" t="s">
        <v>1418</v>
      </c>
      <c r="F10" t="s">
        <v>1419</v>
      </c>
      <c r="G10" t="s">
        <v>1413</v>
      </c>
      <c r="H10" t="s">
        <v>5</v>
      </c>
    </row>
    <row r="11" spans="1:8" ht="11.25">
      <c r="A11">
        <v>10</v>
      </c>
      <c r="B11" t="s">
        <v>536</v>
      </c>
      <c r="C11" t="s">
        <v>550</v>
      </c>
      <c r="D11" t="s">
        <v>551</v>
      </c>
      <c r="E11" t="s">
        <v>1414</v>
      </c>
      <c r="F11" t="s">
        <v>1415</v>
      </c>
      <c r="G11" t="s">
        <v>1413</v>
      </c>
      <c r="H11" t="s">
        <v>3</v>
      </c>
    </row>
    <row r="12" spans="1:8" ht="11.25">
      <c r="A12">
        <v>11</v>
      </c>
      <c r="B12" t="s">
        <v>536</v>
      </c>
      <c r="C12" t="s">
        <v>550</v>
      </c>
      <c r="D12" t="s">
        <v>551</v>
      </c>
      <c r="E12" t="s">
        <v>1416</v>
      </c>
      <c r="F12" t="s">
        <v>1417</v>
      </c>
      <c r="G12" t="s">
        <v>1413</v>
      </c>
      <c r="H12" t="s">
        <v>3</v>
      </c>
    </row>
    <row r="13" spans="1:8" ht="11.25">
      <c r="A13">
        <v>12</v>
      </c>
      <c r="B13" t="s">
        <v>536</v>
      </c>
      <c r="C13" t="s">
        <v>552</v>
      </c>
      <c r="D13" t="s">
        <v>553</v>
      </c>
      <c r="E13" t="s">
        <v>1414</v>
      </c>
      <c r="F13" t="s">
        <v>1415</v>
      </c>
      <c r="G13" t="s">
        <v>1413</v>
      </c>
      <c r="H13" t="s">
        <v>3</v>
      </c>
    </row>
    <row r="14" spans="1:8" ht="11.25">
      <c r="A14">
        <v>13</v>
      </c>
      <c r="B14" t="s">
        <v>536</v>
      </c>
      <c r="C14" t="s">
        <v>552</v>
      </c>
      <c r="D14" t="s">
        <v>553</v>
      </c>
      <c r="E14" t="s">
        <v>1416</v>
      </c>
      <c r="F14" t="s">
        <v>1417</v>
      </c>
      <c r="G14" t="s">
        <v>1413</v>
      </c>
      <c r="H14" t="s">
        <v>3</v>
      </c>
    </row>
    <row r="15" spans="1:8" ht="11.25">
      <c r="A15">
        <v>14</v>
      </c>
      <c r="B15" t="s">
        <v>536</v>
      </c>
      <c r="C15" t="s">
        <v>554</v>
      </c>
      <c r="D15" t="s">
        <v>555</v>
      </c>
      <c r="E15" t="s">
        <v>1414</v>
      </c>
      <c r="F15" t="s">
        <v>1415</v>
      </c>
      <c r="G15" t="s">
        <v>1413</v>
      </c>
      <c r="H15" t="s">
        <v>3</v>
      </c>
    </row>
    <row r="16" spans="1:8" ht="11.25">
      <c r="A16">
        <v>15</v>
      </c>
      <c r="B16" t="s">
        <v>536</v>
      </c>
      <c r="C16" t="s">
        <v>554</v>
      </c>
      <c r="D16" t="s">
        <v>555</v>
      </c>
      <c r="E16" t="s">
        <v>1416</v>
      </c>
      <c r="F16" t="s">
        <v>1417</v>
      </c>
      <c r="G16" t="s">
        <v>1413</v>
      </c>
      <c r="H16" t="s">
        <v>3</v>
      </c>
    </row>
    <row r="17" spans="1:8" ht="11.25">
      <c r="A17">
        <v>16</v>
      </c>
      <c r="B17" t="s">
        <v>556</v>
      </c>
      <c r="C17" t="s">
        <v>558</v>
      </c>
      <c r="D17" t="s">
        <v>559</v>
      </c>
      <c r="E17" t="s">
        <v>1420</v>
      </c>
      <c r="F17" t="s">
        <v>1421</v>
      </c>
      <c r="G17" t="s">
        <v>1422</v>
      </c>
      <c r="H17" t="s">
        <v>4</v>
      </c>
    </row>
    <row r="18" spans="1:8" ht="11.25">
      <c r="A18">
        <v>17</v>
      </c>
      <c r="B18" t="s">
        <v>556</v>
      </c>
      <c r="C18" t="s">
        <v>560</v>
      </c>
      <c r="D18" t="s">
        <v>561</v>
      </c>
      <c r="E18" t="s">
        <v>1423</v>
      </c>
      <c r="F18" t="s">
        <v>1424</v>
      </c>
      <c r="G18" t="s">
        <v>1422</v>
      </c>
      <c r="H18" t="s">
        <v>3</v>
      </c>
    </row>
    <row r="19" spans="1:8" ht="11.25">
      <c r="A19">
        <v>18</v>
      </c>
      <c r="B19" t="s">
        <v>556</v>
      </c>
      <c r="C19" t="s">
        <v>562</v>
      </c>
      <c r="D19" t="s">
        <v>563</v>
      </c>
      <c r="E19" t="s">
        <v>1425</v>
      </c>
      <c r="F19" t="s">
        <v>1426</v>
      </c>
      <c r="G19" t="s">
        <v>1422</v>
      </c>
      <c r="H19" t="s">
        <v>3</v>
      </c>
    </row>
    <row r="20" spans="1:8" ht="11.25">
      <c r="A20">
        <v>19</v>
      </c>
      <c r="B20" t="s">
        <v>556</v>
      </c>
      <c r="C20" t="s">
        <v>564</v>
      </c>
      <c r="D20" t="s">
        <v>565</v>
      </c>
      <c r="E20" t="s">
        <v>1425</v>
      </c>
      <c r="F20" t="s">
        <v>1426</v>
      </c>
      <c r="G20" t="s">
        <v>1422</v>
      </c>
      <c r="H20" t="s">
        <v>3</v>
      </c>
    </row>
    <row r="21" spans="1:8" ht="11.25">
      <c r="A21">
        <v>20</v>
      </c>
      <c r="B21" t="s">
        <v>556</v>
      </c>
      <c r="C21" t="s">
        <v>566</v>
      </c>
      <c r="D21" t="s">
        <v>567</v>
      </c>
      <c r="E21" t="s">
        <v>1420</v>
      </c>
      <c r="F21" t="s">
        <v>1421</v>
      </c>
      <c r="G21" t="s">
        <v>1422</v>
      </c>
      <c r="H21" t="s">
        <v>4</v>
      </c>
    </row>
    <row r="22" spans="1:8" ht="11.25">
      <c r="A22">
        <v>21</v>
      </c>
      <c r="B22" t="s">
        <v>556</v>
      </c>
      <c r="C22" t="s">
        <v>568</v>
      </c>
      <c r="D22" t="s">
        <v>569</v>
      </c>
      <c r="E22" t="s">
        <v>1420</v>
      </c>
      <c r="F22" t="s">
        <v>1421</v>
      </c>
      <c r="G22" t="s">
        <v>1422</v>
      </c>
      <c r="H22" t="s">
        <v>4</v>
      </c>
    </row>
    <row r="23" spans="1:8" ht="11.25">
      <c r="A23">
        <v>22</v>
      </c>
      <c r="B23" t="s">
        <v>556</v>
      </c>
      <c r="C23" t="s">
        <v>568</v>
      </c>
      <c r="D23" t="s">
        <v>569</v>
      </c>
      <c r="E23" t="s">
        <v>1427</v>
      </c>
      <c r="F23" t="s">
        <v>1428</v>
      </c>
      <c r="G23" t="s">
        <v>1429</v>
      </c>
      <c r="H23" t="s">
        <v>5</v>
      </c>
    </row>
    <row r="24" spans="1:8" ht="11.25">
      <c r="A24">
        <v>23</v>
      </c>
      <c r="B24" t="s">
        <v>570</v>
      </c>
      <c r="C24" t="s">
        <v>572</v>
      </c>
      <c r="D24" t="s">
        <v>573</v>
      </c>
      <c r="E24" t="s">
        <v>1430</v>
      </c>
      <c r="F24" t="s">
        <v>1431</v>
      </c>
      <c r="G24" t="s">
        <v>1432</v>
      </c>
      <c r="H24" t="s">
        <v>4</v>
      </c>
    </row>
    <row r="25" spans="1:8" ht="11.25">
      <c r="A25">
        <v>24</v>
      </c>
      <c r="B25" t="s">
        <v>570</v>
      </c>
      <c r="C25" t="s">
        <v>572</v>
      </c>
      <c r="D25" t="s">
        <v>573</v>
      </c>
      <c r="E25" t="s">
        <v>1433</v>
      </c>
      <c r="F25" t="s">
        <v>1434</v>
      </c>
      <c r="G25" t="s">
        <v>1432</v>
      </c>
      <c r="H25" t="s">
        <v>3</v>
      </c>
    </row>
    <row r="26" spans="1:8" ht="11.25">
      <c r="A26">
        <v>25</v>
      </c>
      <c r="B26" t="s">
        <v>570</v>
      </c>
      <c r="C26" t="s">
        <v>572</v>
      </c>
      <c r="D26" t="s">
        <v>573</v>
      </c>
      <c r="E26" t="s">
        <v>1435</v>
      </c>
      <c r="F26" t="s">
        <v>1436</v>
      </c>
      <c r="G26" t="s">
        <v>1432</v>
      </c>
      <c r="H26" t="s">
        <v>5</v>
      </c>
    </row>
    <row r="27" spans="1:8" ht="11.25">
      <c r="A27">
        <v>26</v>
      </c>
      <c r="B27" t="s">
        <v>570</v>
      </c>
      <c r="C27" t="s">
        <v>572</v>
      </c>
      <c r="D27" t="s">
        <v>573</v>
      </c>
      <c r="E27" t="s">
        <v>1437</v>
      </c>
      <c r="F27" t="s">
        <v>1438</v>
      </c>
      <c r="G27" t="s">
        <v>1432</v>
      </c>
      <c r="H27" t="s">
        <v>4</v>
      </c>
    </row>
    <row r="28" spans="1:8" ht="11.25">
      <c r="A28">
        <v>27</v>
      </c>
      <c r="B28" t="s">
        <v>570</v>
      </c>
      <c r="C28" t="s">
        <v>572</v>
      </c>
      <c r="D28" t="s">
        <v>573</v>
      </c>
      <c r="E28" t="s">
        <v>1439</v>
      </c>
      <c r="F28" t="s">
        <v>1440</v>
      </c>
      <c r="G28" t="s">
        <v>1432</v>
      </c>
      <c r="H28" t="s">
        <v>4</v>
      </c>
    </row>
    <row r="29" spans="1:8" ht="11.25">
      <c r="A29">
        <v>28</v>
      </c>
      <c r="B29" t="s">
        <v>570</v>
      </c>
      <c r="C29" t="s">
        <v>572</v>
      </c>
      <c r="D29" t="s">
        <v>573</v>
      </c>
      <c r="E29" t="s">
        <v>1441</v>
      </c>
      <c r="F29" t="s">
        <v>1442</v>
      </c>
      <c r="G29" t="s">
        <v>1432</v>
      </c>
      <c r="H29" t="s">
        <v>4</v>
      </c>
    </row>
    <row r="30" spans="1:8" ht="11.25">
      <c r="A30">
        <v>29</v>
      </c>
      <c r="B30" t="s">
        <v>570</v>
      </c>
      <c r="C30" t="s">
        <v>574</v>
      </c>
      <c r="D30" t="s">
        <v>575</v>
      </c>
      <c r="E30" t="s">
        <v>1435</v>
      </c>
      <c r="F30" t="s">
        <v>1436</v>
      </c>
      <c r="G30" t="s">
        <v>1432</v>
      </c>
      <c r="H30" t="s">
        <v>5</v>
      </c>
    </row>
    <row r="31" spans="1:8" ht="11.25">
      <c r="A31">
        <v>30</v>
      </c>
      <c r="B31" t="s">
        <v>570</v>
      </c>
      <c r="C31" t="s">
        <v>578</v>
      </c>
      <c r="D31" t="s">
        <v>579</v>
      </c>
      <c r="E31" t="s">
        <v>1443</v>
      </c>
      <c r="F31" t="s">
        <v>1444</v>
      </c>
      <c r="G31" t="s">
        <v>1432</v>
      </c>
      <c r="H31" t="s">
        <v>3</v>
      </c>
    </row>
    <row r="32" spans="1:8" ht="11.25">
      <c r="A32">
        <v>31</v>
      </c>
      <c r="B32" t="s">
        <v>570</v>
      </c>
      <c r="C32" t="s">
        <v>578</v>
      </c>
      <c r="D32" t="s">
        <v>579</v>
      </c>
      <c r="E32" t="s">
        <v>1445</v>
      </c>
      <c r="F32" t="s">
        <v>1446</v>
      </c>
      <c r="G32" t="s">
        <v>1432</v>
      </c>
      <c r="H32" t="s">
        <v>3</v>
      </c>
    </row>
    <row r="33" spans="1:8" ht="11.25">
      <c r="A33">
        <v>32</v>
      </c>
      <c r="B33" t="s">
        <v>570</v>
      </c>
      <c r="C33" t="s">
        <v>578</v>
      </c>
      <c r="D33" t="s">
        <v>579</v>
      </c>
      <c r="E33" t="s">
        <v>1447</v>
      </c>
      <c r="F33" t="s">
        <v>1448</v>
      </c>
      <c r="G33" t="s">
        <v>1432</v>
      </c>
      <c r="H33" t="s">
        <v>4</v>
      </c>
    </row>
    <row r="34" spans="1:8" ht="11.25">
      <c r="A34">
        <v>33</v>
      </c>
      <c r="B34" t="s">
        <v>570</v>
      </c>
      <c r="C34" t="s">
        <v>578</v>
      </c>
      <c r="D34" t="s">
        <v>579</v>
      </c>
      <c r="E34" t="s">
        <v>1439</v>
      </c>
      <c r="F34" t="s">
        <v>1440</v>
      </c>
      <c r="G34" t="s">
        <v>1432</v>
      </c>
      <c r="H34" t="s">
        <v>4</v>
      </c>
    </row>
    <row r="35" spans="1:8" ht="11.25">
      <c r="A35">
        <v>34</v>
      </c>
      <c r="B35" t="s">
        <v>570</v>
      </c>
      <c r="C35" t="s">
        <v>580</v>
      </c>
      <c r="D35" t="s">
        <v>581</v>
      </c>
      <c r="E35" t="s">
        <v>1443</v>
      </c>
      <c r="F35" t="s">
        <v>1444</v>
      </c>
      <c r="G35" t="s">
        <v>1432</v>
      </c>
      <c r="H35" t="s">
        <v>3</v>
      </c>
    </row>
    <row r="36" spans="1:8" ht="11.25">
      <c r="A36">
        <v>35</v>
      </c>
      <c r="B36" t="s">
        <v>570</v>
      </c>
      <c r="C36" t="s">
        <v>580</v>
      </c>
      <c r="D36" t="s">
        <v>581</v>
      </c>
      <c r="E36" t="s">
        <v>1445</v>
      </c>
      <c r="F36" t="s">
        <v>1446</v>
      </c>
      <c r="G36" t="s">
        <v>1432</v>
      </c>
      <c r="H36" t="s">
        <v>3</v>
      </c>
    </row>
    <row r="37" spans="1:8" ht="11.25">
      <c r="A37">
        <v>36</v>
      </c>
      <c r="B37" t="s">
        <v>570</v>
      </c>
      <c r="C37" t="s">
        <v>580</v>
      </c>
      <c r="D37" t="s">
        <v>581</v>
      </c>
      <c r="E37" t="s">
        <v>1439</v>
      </c>
      <c r="F37" t="s">
        <v>1440</v>
      </c>
      <c r="G37" t="s">
        <v>1432</v>
      </c>
      <c r="H37" t="s">
        <v>4</v>
      </c>
    </row>
    <row r="38" spans="1:8" ht="11.25">
      <c r="A38">
        <v>37</v>
      </c>
      <c r="B38" t="s">
        <v>570</v>
      </c>
      <c r="C38" t="s">
        <v>582</v>
      </c>
      <c r="D38" t="s">
        <v>583</v>
      </c>
      <c r="E38" t="s">
        <v>1449</v>
      </c>
      <c r="F38" t="s">
        <v>1450</v>
      </c>
      <c r="G38" t="s">
        <v>1432</v>
      </c>
      <c r="H38" t="s">
        <v>4</v>
      </c>
    </row>
    <row r="39" spans="1:8" ht="11.25">
      <c r="A39">
        <v>38</v>
      </c>
      <c r="B39" t="s">
        <v>570</v>
      </c>
      <c r="C39" t="s">
        <v>582</v>
      </c>
      <c r="D39" t="s">
        <v>583</v>
      </c>
      <c r="E39" t="s">
        <v>1439</v>
      </c>
      <c r="F39" t="s">
        <v>1440</v>
      </c>
      <c r="G39" t="s">
        <v>1432</v>
      </c>
      <c r="H39" t="s">
        <v>4</v>
      </c>
    </row>
    <row r="40" spans="1:8" ht="11.25">
      <c r="A40">
        <v>39</v>
      </c>
      <c r="B40" t="s">
        <v>584</v>
      </c>
      <c r="C40" t="s">
        <v>588</v>
      </c>
      <c r="D40" t="s">
        <v>589</v>
      </c>
      <c r="E40" t="s">
        <v>1451</v>
      </c>
      <c r="F40" t="s">
        <v>1452</v>
      </c>
      <c r="G40" t="s">
        <v>1453</v>
      </c>
      <c r="H40" t="s">
        <v>5</v>
      </c>
    </row>
    <row r="41" spans="1:8" ht="11.25">
      <c r="A41">
        <v>40</v>
      </c>
      <c r="B41" t="s">
        <v>584</v>
      </c>
      <c r="C41" t="s">
        <v>590</v>
      </c>
      <c r="D41" t="s">
        <v>591</v>
      </c>
      <c r="E41" t="s">
        <v>1454</v>
      </c>
      <c r="F41" t="s">
        <v>1455</v>
      </c>
      <c r="G41" t="s">
        <v>1456</v>
      </c>
      <c r="H41" t="s">
        <v>5</v>
      </c>
    </row>
    <row r="42" spans="1:8" ht="11.25">
      <c r="A42">
        <v>41</v>
      </c>
      <c r="B42" t="s">
        <v>584</v>
      </c>
      <c r="C42" t="s">
        <v>592</v>
      </c>
      <c r="D42" t="s">
        <v>593</v>
      </c>
      <c r="E42" t="s">
        <v>1457</v>
      </c>
      <c r="F42" t="s">
        <v>1458</v>
      </c>
      <c r="G42" t="s">
        <v>1456</v>
      </c>
      <c r="H42" t="s">
        <v>3</v>
      </c>
    </row>
    <row r="43" spans="1:8" ht="11.25">
      <c r="A43">
        <v>42</v>
      </c>
      <c r="B43" t="s">
        <v>594</v>
      </c>
      <c r="C43" t="s">
        <v>596</v>
      </c>
      <c r="D43" t="s">
        <v>597</v>
      </c>
      <c r="E43" t="s">
        <v>1459</v>
      </c>
      <c r="F43" t="s">
        <v>1460</v>
      </c>
      <c r="G43" t="s">
        <v>1461</v>
      </c>
      <c r="H43" t="s">
        <v>3</v>
      </c>
    </row>
    <row r="44" spans="1:8" ht="11.25">
      <c r="A44">
        <v>43</v>
      </c>
      <c r="B44" t="s">
        <v>594</v>
      </c>
      <c r="C44" t="s">
        <v>596</v>
      </c>
      <c r="D44" t="s">
        <v>597</v>
      </c>
      <c r="E44" t="s">
        <v>1462</v>
      </c>
      <c r="F44" t="s">
        <v>1463</v>
      </c>
      <c r="G44" t="s">
        <v>1464</v>
      </c>
      <c r="H44" t="s">
        <v>3</v>
      </c>
    </row>
    <row r="45" spans="1:8" ht="11.25">
      <c r="A45">
        <v>44</v>
      </c>
      <c r="B45" t="s">
        <v>594</v>
      </c>
      <c r="C45" t="s">
        <v>594</v>
      </c>
      <c r="D45" t="s">
        <v>595</v>
      </c>
      <c r="E45" t="s">
        <v>1459</v>
      </c>
      <c r="F45" t="s">
        <v>1460</v>
      </c>
      <c r="G45" t="s">
        <v>1461</v>
      </c>
      <c r="H45" t="s">
        <v>3</v>
      </c>
    </row>
    <row r="46" spans="1:8" ht="11.25">
      <c r="A46">
        <v>45</v>
      </c>
      <c r="B46" t="s">
        <v>594</v>
      </c>
      <c r="C46" t="s">
        <v>594</v>
      </c>
      <c r="D46" t="s">
        <v>595</v>
      </c>
      <c r="E46" t="s">
        <v>1462</v>
      </c>
      <c r="F46" t="s">
        <v>1463</v>
      </c>
      <c r="G46" t="s">
        <v>1464</v>
      </c>
      <c r="H46" t="s">
        <v>3</v>
      </c>
    </row>
    <row r="47" spans="1:8" ht="11.25">
      <c r="A47">
        <v>46</v>
      </c>
      <c r="B47" t="s">
        <v>594</v>
      </c>
      <c r="C47" t="s">
        <v>598</v>
      </c>
      <c r="D47" t="s">
        <v>599</v>
      </c>
      <c r="E47" t="s">
        <v>1459</v>
      </c>
      <c r="F47" t="s">
        <v>1460</v>
      </c>
      <c r="G47" t="s">
        <v>1461</v>
      </c>
      <c r="H47" t="s">
        <v>3</v>
      </c>
    </row>
    <row r="48" spans="1:8" ht="11.25">
      <c r="A48">
        <v>47</v>
      </c>
      <c r="B48" t="s">
        <v>594</v>
      </c>
      <c r="C48" t="s">
        <v>598</v>
      </c>
      <c r="D48" t="s">
        <v>599</v>
      </c>
      <c r="E48" t="s">
        <v>1465</v>
      </c>
      <c r="F48" t="s">
        <v>1466</v>
      </c>
      <c r="G48" t="s">
        <v>1467</v>
      </c>
      <c r="H48" t="s">
        <v>3</v>
      </c>
    </row>
    <row r="49" spans="1:8" ht="11.25">
      <c r="A49">
        <v>48</v>
      </c>
      <c r="B49" t="s">
        <v>594</v>
      </c>
      <c r="C49" t="s">
        <v>598</v>
      </c>
      <c r="D49" t="s">
        <v>599</v>
      </c>
      <c r="E49" t="s">
        <v>1462</v>
      </c>
      <c r="F49" t="s">
        <v>1463</v>
      </c>
      <c r="G49" t="s">
        <v>1464</v>
      </c>
      <c r="H49" t="s">
        <v>3</v>
      </c>
    </row>
    <row r="50" spans="1:8" ht="11.25">
      <c r="A50">
        <v>49</v>
      </c>
      <c r="B50" t="s">
        <v>594</v>
      </c>
      <c r="C50" t="s">
        <v>600</v>
      </c>
      <c r="D50" t="s">
        <v>601</v>
      </c>
      <c r="E50" t="s">
        <v>1459</v>
      </c>
      <c r="F50" t="s">
        <v>1460</v>
      </c>
      <c r="G50" t="s">
        <v>1461</v>
      </c>
      <c r="H50" t="s">
        <v>3</v>
      </c>
    </row>
    <row r="51" spans="1:8" ht="11.25">
      <c r="A51">
        <v>50</v>
      </c>
      <c r="B51" t="s">
        <v>594</v>
      </c>
      <c r="C51" t="s">
        <v>600</v>
      </c>
      <c r="D51" t="s">
        <v>601</v>
      </c>
      <c r="E51" t="s">
        <v>1462</v>
      </c>
      <c r="F51" t="s">
        <v>1463</v>
      </c>
      <c r="G51" t="s">
        <v>1464</v>
      </c>
      <c r="H51" t="s">
        <v>3</v>
      </c>
    </row>
    <row r="52" spans="1:8" ht="11.25">
      <c r="A52">
        <v>51</v>
      </c>
      <c r="B52" t="s">
        <v>594</v>
      </c>
      <c r="C52" t="s">
        <v>600</v>
      </c>
      <c r="D52" t="s">
        <v>601</v>
      </c>
      <c r="E52" t="s">
        <v>1468</v>
      </c>
      <c r="F52" t="s">
        <v>1466</v>
      </c>
      <c r="G52" t="s">
        <v>1464</v>
      </c>
      <c r="H52" t="s">
        <v>3</v>
      </c>
    </row>
    <row r="53" spans="1:8" ht="11.25">
      <c r="A53">
        <v>52</v>
      </c>
      <c r="B53" t="s">
        <v>594</v>
      </c>
      <c r="C53" t="s">
        <v>602</v>
      </c>
      <c r="D53" t="s">
        <v>603</v>
      </c>
      <c r="E53" t="s">
        <v>1459</v>
      </c>
      <c r="F53" t="s">
        <v>1460</v>
      </c>
      <c r="G53" t="s">
        <v>1461</v>
      </c>
      <c r="H53" t="s">
        <v>3</v>
      </c>
    </row>
    <row r="54" spans="1:8" ht="11.25">
      <c r="A54">
        <v>53</v>
      </c>
      <c r="B54" t="s">
        <v>594</v>
      </c>
      <c r="C54" t="s">
        <v>602</v>
      </c>
      <c r="D54" t="s">
        <v>603</v>
      </c>
      <c r="E54" t="s">
        <v>1462</v>
      </c>
      <c r="F54" t="s">
        <v>1463</v>
      </c>
      <c r="G54" t="s">
        <v>1464</v>
      </c>
      <c r="H54" t="s">
        <v>3</v>
      </c>
    </row>
    <row r="55" spans="1:8" ht="11.25">
      <c r="A55">
        <v>54</v>
      </c>
      <c r="B55" t="s">
        <v>594</v>
      </c>
      <c r="C55" t="s">
        <v>604</v>
      </c>
      <c r="D55" t="s">
        <v>605</v>
      </c>
      <c r="E55" t="s">
        <v>1459</v>
      </c>
      <c r="F55" t="s">
        <v>1460</v>
      </c>
      <c r="G55" t="s">
        <v>1461</v>
      </c>
      <c r="H55" t="s">
        <v>3</v>
      </c>
    </row>
    <row r="56" spans="1:8" ht="11.25">
      <c r="A56">
        <v>55</v>
      </c>
      <c r="B56" t="s">
        <v>594</v>
      </c>
      <c r="C56" t="s">
        <v>604</v>
      </c>
      <c r="D56" t="s">
        <v>605</v>
      </c>
      <c r="E56" t="s">
        <v>1462</v>
      </c>
      <c r="F56" t="s">
        <v>1463</v>
      </c>
      <c r="G56" t="s">
        <v>1464</v>
      </c>
      <c r="H56" t="s">
        <v>3</v>
      </c>
    </row>
    <row r="57" spans="1:8" ht="11.25">
      <c r="A57">
        <v>56</v>
      </c>
      <c r="B57" t="s">
        <v>594</v>
      </c>
      <c r="C57" t="s">
        <v>606</v>
      </c>
      <c r="D57" t="s">
        <v>607</v>
      </c>
      <c r="E57" t="s">
        <v>1459</v>
      </c>
      <c r="F57" t="s">
        <v>1460</v>
      </c>
      <c r="G57" t="s">
        <v>1461</v>
      </c>
      <c r="H57" t="s">
        <v>3</v>
      </c>
    </row>
    <row r="58" spans="1:8" ht="11.25">
      <c r="A58">
        <v>57</v>
      </c>
      <c r="B58" t="s">
        <v>594</v>
      </c>
      <c r="C58" t="s">
        <v>606</v>
      </c>
      <c r="D58" t="s">
        <v>607</v>
      </c>
      <c r="E58" t="s">
        <v>1462</v>
      </c>
      <c r="F58" t="s">
        <v>1463</v>
      </c>
      <c r="G58" t="s">
        <v>1464</v>
      </c>
      <c r="H58" t="s">
        <v>3</v>
      </c>
    </row>
    <row r="59" spans="1:8" ht="11.25">
      <c r="A59">
        <v>58</v>
      </c>
      <c r="B59" t="s">
        <v>594</v>
      </c>
      <c r="C59" t="s">
        <v>608</v>
      </c>
      <c r="D59" t="s">
        <v>609</v>
      </c>
      <c r="E59" t="s">
        <v>1459</v>
      </c>
      <c r="F59" t="s">
        <v>1460</v>
      </c>
      <c r="G59" t="s">
        <v>1461</v>
      </c>
      <c r="H59" t="s">
        <v>3</v>
      </c>
    </row>
    <row r="60" spans="1:8" ht="11.25">
      <c r="A60">
        <v>59</v>
      </c>
      <c r="B60" t="s">
        <v>594</v>
      </c>
      <c r="C60" t="s">
        <v>608</v>
      </c>
      <c r="D60" t="s">
        <v>609</v>
      </c>
      <c r="E60" t="s">
        <v>1462</v>
      </c>
      <c r="F60" t="s">
        <v>1463</v>
      </c>
      <c r="G60" t="s">
        <v>1464</v>
      </c>
      <c r="H60" t="s">
        <v>3</v>
      </c>
    </row>
    <row r="61" spans="1:8" ht="11.25">
      <c r="A61">
        <v>60</v>
      </c>
      <c r="B61" t="s">
        <v>594</v>
      </c>
      <c r="C61" t="s">
        <v>610</v>
      </c>
      <c r="D61" t="s">
        <v>611</v>
      </c>
      <c r="E61" t="s">
        <v>1459</v>
      </c>
      <c r="F61" t="s">
        <v>1460</v>
      </c>
      <c r="G61" t="s">
        <v>1461</v>
      </c>
      <c r="H61" t="s">
        <v>3</v>
      </c>
    </row>
    <row r="62" spans="1:8" ht="11.25">
      <c r="A62">
        <v>61</v>
      </c>
      <c r="B62" t="s">
        <v>594</v>
      </c>
      <c r="C62" t="s">
        <v>610</v>
      </c>
      <c r="D62" t="s">
        <v>611</v>
      </c>
      <c r="E62" t="s">
        <v>1462</v>
      </c>
      <c r="F62" t="s">
        <v>1463</v>
      </c>
      <c r="G62" t="s">
        <v>1464</v>
      </c>
      <c r="H62" t="s">
        <v>3</v>
      </c>
    </row>
    <row r="63" spans="1:8" ht="11.25">
      <c r="A63">
        <v>62</v>
      </c>
      <c r="B63" t="s">
        <v>612</v>
      </c>
      <c r="C63" t="s">
        <v>614</v>
      </c>
      <c r="D63" t="s">
        <v>615</v>
      </c>
      <c r="E63" t="s">
        <v>1469</v>
      </c>
      <c r="F63" t="s">
        <v>1470</v>
      </c>
      <c r="G63" t="s">
        <v>1471</v>
      </c>
      <c r="H63" t="s">
        <v>3</v>
      </c>
    </row>
    <row r="64" spans="1:8" ht="11.25">
      <c r="A64">
        <v>63</v>
      </c>
      <c r="B64" t="s">
        <v>612</v>
      </c>
      <c r="C64" t="s">
        <v>616</v>
      </c>
      <c r="D64" t="s">
        <v>617</v>
      </c>
      <c r="E64" t="s">
        <v>1469</v>
      </c>
      <c r="F64" t="s">
        <v>1470</v>
      </c>
      <c r="G64" t="s">
        <v>1471</v>
      </c>
      <c r="H64" t="s">
        <v>3</v>
      </c>
    </row>
    <row r="65" spans="1:8" ht="11.25">
      <c r="A65">
        <v>64</v>
      </c>
      <c r="B65" t="s">
        <v>612</v>
      </c>
      <c r="C65" t="s">
        <v>618</v>
      </c>
      <c r="D65" t="s">
        <v>619</v>
      </c>
      <c r="E65" t="s">
        <v>1469</v>
      </c>
      <c r="F65" t="s">
        <v>1470</v>
      </c>
      <c r="G65" t="s">
        <v>1471</v>
      </c>
      <c r="H65" t="s">
        <v>3</v>
      </c>
    </row>
    <row r="66" spans="1:8" ht="11.25">
      <c r="A66">
        <v>65</v>
      </c>
      <c r="B66" t="s">
        <v>612</v>
      </c>
      <c r="C66" t="s">
        <v>612</v>
      </c>
      <c r="D66" t="s">
        <v>613</v>
      </c>
      <c r="E66" t="s">
        <v>1469</v>
      </c>
      <c r="F66" t="s">
        <v>1470</v>
      </c>
      <c r="G66" t="s">
        <v>1471</v>
      </c>
      <c r="H66" t="s">
        <v>3</v>
      </c>
    </row>
    <row r="67" spans="1:8" ht="11.25">
      <c r="A67">
        <v>66</v>
      </c>
      <c r="B67" t="s">
        <v>612</v>
      </c>
      <c r="C67" t="s">
        <v>620</v>
      </c>
      <c r="D67" t="s">
        <v>621</v>
      </c>
      <c r="E67" t="s">
        <v>1469</v>
      </c>
      <c r="F67" t="s">
        <v>1470</v>
      </c>
      <c r="G67" t="s">
        <v>1471</v>
      </c>
      <c r="H67" t="s">
        <v>3</v>
      </c>
    </row>
    <row r="68" spans="1:8" ht="11.25">
      <c r="A68">
        <v>67</v>
      </c>
      <c r="B68" t="s">
        <v>612</v>
      </c>
      <c r="C68" t="s">
        <v>622</v>
      </c>
      <c r="D68" t="s">
        <v>623</v>
      </c>
      <c r="E68" t="s">
        <v>1469</v>
      </c>
      <c r="F68" t="s">
        <v>1470</v>
      </c>
      <c r="G68" t="s">
        <v>1471</v>
      </c>
      <c r="H68" t="s">
        <v>3</v>
      </c>
    </row>
    <row r="69" spans="1:8" ht="11.25">
      <c r="A69">
        <v>68</v>
      </c>
      <c r="B69" t="s">
        <v>612</v>
      </c>
      <c r="C69" t="s">
        <v>624</v>
      </c>
      <c r="D69" t="s">
        <v>625</v>
      </c>
      <c r="E69" t="s">
        <v>1469</v>
      </c>
      <c r="F69" t="s">
        <v>1470</v>
      </c>
      <c r="G69" t="s">
        <v>1471</v>
      </c>
      <c r="H69" t="s">
        <v>3</v>
      </c>
    </row>
    <row r="70" spans="1:8" ht="11.25">
      <c r="A70">
        <v>69</v>
      </c>
      <c r="B70" t="s">
        <v>612</v>
      </c>
      <c r="C70" t="s">
        <v>626</v>
      </c>
      <c r="D70" t="s">
        <v>627</v>
      </c>
      <c r="E70" t="s">
        <v>1469</v>
      </c>
      <c r="F70" t="s">
        <v>1470</v>
      </c>
      <c r="G70" t="s">
        <v>1471</v>
      </c>
      <c r="H70" t="s">
        <v>3</v>
      </c>
    </row>
    <row r="71" spans="1:8" ht="11.25">
      <c r="A71">
        <v>70</v>
      </c>
      <c r="B71" t="s">
        <v>612</v>
      </c>
      <c r="C71" t="s">
        <v>628</v>
      </c>
      <c r="D71" t="s">
        <v>629</v>
      </c>
      <c r="E71" t="s">
        <v>1469</v>
      </c>
      <c r="F71" t="s">
        <v>1470</v>
      </c>
      <c r="G71" t="s">
        <v>1471</v>
      </c>
      <c r="H71" t="s">
        <v>3</v>
      </c>
    </row>
    <row r="72" spans="1:8" ht="11.25">
      <c r="A72">
        <v>71</v>
      </c>
      <c r="B72" t="s">
        <v>612</v>
      </c>
      <c r="C72" t="s">
        <v>630</v>
      </c>
      <c r="D72" t="s">
        <v>631</v>
      </c>
      <c r="E72" t="s">
        <v>1469</v>
      </c>
      <c r="F72" t="s">
        <v>1470</v>
      </c>
      <c r="G72" t="s">
        <v>1471</v>
      </c>
      <c r="H72" t="s">
        <v>3</v>
      </c>
    </row>
    <row r="73" spans="1:8" ht="11.25">
      <c r="A73">
        <v>72</v>
      </c>
      <c r="B73" t="s">
        <v>612</v>
      </c>
      <c r="C73" t="s">
        <v>632</v>
      </c>
      <c r="D73" t="s">
        <v>633</v>
      </c>
      <c r="E73" t="s">
        <v>1469</v>
      </c>
      <c r="F73" t="s">
        <v>1470</v>
      </c>
      <c r="G73" t="s">
        <v>1471</v>
      </c>
      <c r="H73" t="s">
        <v>3</v>
      </c>
    </row>
    <row r="74" spans="1:8" ht="11.25">
      <c r="A74">
        <v>73</v>
      </c>
      <c r="B74" t="s">
        <v>612</v>
      </c>
      <c r="C74" t="s">
        <v>636</v>
      </c>
      <c r="D74" t="s">
        <v>637</v>
      </c>
      <c r="E74" t="s">
        <v>1469</v>
      </c>
      <c r="F74" t="s">
        <v>1470</v>
      </c>
      <c r="G74" t="s">
        <v>1471</v>
      </c>
      <c r="H74" t="s">
        <v>3</v>
      </c>
    </row>
    <row r="75" spans="1:8" ht="11.25">
      <c r="A75">
        <v>74</v>
      </c>
      <c r="B75" t="s">
        <v>612</v>
      </c>
      <c r="C75" t="s">
        <v>638</v>
      </c>
      <c r="D75" t="s">
        <v>639</v>
      </c>
      <c r="E75" t="s">
        <v>1469</v>
      </c>
      <c r="F75" t="s">
        <v>1470</v>
      </c>
      <c r="G75" t="s">
        <v>1471</v>
      </c>
      <c r="H75" t="s">
        <v>3</v>
      </c>
    </row>
    <row r="76" spans="1:8" ht="11.25">
      <c r="A76">
        <v>75</v>
      </c>
      <c r="B76" t="s">
        <v>612</v>
      </c>
      <c r="C76" t="s">
        <v>640</v>
      </c>
      <c r="D76" t="s">
        <v>641</v>
      </c>
      <c r="E76" t="s">
        <v>1469</v>
      </c>
      <c r="F76" t="s">
        <v>1470</v>
      </c>
      <c r="G76" t="s">
        <v>1471</v>
      </c>
      <c r="H76" t="s">
        <v>3</v>
      </c>
    </row>
    <row r="77" spans="1:8" ht="11.25">
      <c r="A77">
        <v>76</v>
      </c>
      <c r="B77" t="s">
        <v>612</v>
      </c>
      <c r="C77" t="s">
        <v>642</v>
      </c>
      <c r="D77" t="s">
        <v>643</v>
      </c>
      <c r="E77" t="s">
        <v>1469</v>
      </c>
      <c r="F77" t="s">
        <v>1470</v>
      </c>
      <c r="G77" t="s">
        <v>1471</v>
      </c>
      <c r="H77" t="s">
        <v>3</v>
      </c>
    </row>
    <row r="78" spans="1:8" ht="11.25">
      <c r="A78">
        <v>77</v>
      </c>
      <c r="B78" t="s">
        <v>612</v>
      </c>
      <c r="C78" t="s">
        <v>644</v>
      </c>
      <c r="D78" t="s">
        <v>645</v>
      </c>
      <c r="E78" t="s">
        <v>1469</v>
      </c>
      <c r="F78" t="s">
        <v>1470</v>
      </c>
      <c r="G78" t="s">
        <v>1471</v>
      </c>
      <c r="H78" t="s">
        <v>3</v>
      </c>
    </row>
    <row r="79" spans="1:8" ht="11.25">
      <c r="A79">
        <v>78</v>
      </c>
      <c r="B79" t="s">
        <v>612</v>
      </c>
      <c r="C79" t="s">
        <v>646</v>
      </c>
      <c r="D79" t="s">
        <v>647</v>
      </c>
      <c r="E79" t="s">
        <v>1469</v>
      </c>
      <c r="F79" t="s">
        <v>1470</v>
      </c>
      <c r="G79" t="s">
        <v>1471</v>
      </c>
      <c r="H79" t="s">
        <v>3</v>
      </c>
    </row>
    <row r="80" spans="1:8" ht="11.25">
      <c r="A80">
        <v>79</v>
      </c>
      <c r="B80" t="s">
        <v>612</v>
      </c>
      <c r="C80" t="s">
        <v>648</v>
      </c>
      <c r="D80" t="s">
        <v>649</v>
      </c>
      <c r="E80" t="s">
        <v>1469</v>
      </c>
      <c r="F80" t="s">
        <v>1470</v>
      </c>
      <c r="G80" t="s">
        <v>1471</v>
      </c>
      <c r="H80" t="s">
        <v>3</v>
      </c>
    </row>
    <row r="81" spans="1:8" ht="11.25">
      <c r="A81">
        <v>80</v>
      </c>
      <c r="B81" t="s">
        <v>650</v>
      </c>
      <c r="C81" t="s">
        <v>652</v>
      </c>
      <c r="D81" t="s">
        <v>653</v>
      </c>
      <c r="E81" t="s">
        <v>1427</v>
      </c>
      <c r="F81" t="s">
        <v>1428</v>
      </c>
      <c r="G81" t="s">
        <v>1429</v>
      </c>
      <c r="H81" t="s">
        <v>5</v>
      </c>
    </row>
    <row r="82" spans="1:8" ht="11.25">
      <c r="A82">
        <v>81</v>
      </c>
      <c r="B82" t="s">
        <v>650</v>
      </c>
      <c r="C82" t="s">
        <v>654</v>
      </c>
      <c r="D82" t="s">
        <v>655</v>
      </c>
      <c r="E82" t="s">
        <v>1427</v>
      </c>
      <c r="F82" t="s">
        <v>1428</v>
      </c>
      <c r="G82" t="s">
        <v>1429</v>
      </c>
      <c r="H82" t="s">
        <v>5</v>
      </c>
    </row>
    <row r="83" spans="1:8" ht="11.25">
      <c r="A83">
        <v>82</v>
      </c>
      <c r="B83" t="s">
        <v>650</v>
      </c>
      <c r="C83" t="s">
        <v>650</v>
      </c>
      <c r="D83" t="s">
        <v>651</v>
      </c>
      <c r="E83" t="s">
        <v>1427</v>
      </c>
      <c r="F83" t="s">
        <v>1428</v>
      </c>
      <c r="G83" t="s">
        <v>1429</v>
      </c>
      <c r="H83" t="s">
        <v>5</v>
      </c>
    </row>
    <row r="84" spans="1:8" ht="11.25">
      <c r="A84">
        <v>83</v>
      </c>
      <c r="B84" t="s">
        <v>650</v>
      </c>
      <c r="C84" t="s">
        <v>656</v>
      </c>
      <c r="D84" t="s">
        <v>657</v>
      </c>
      <c r="E84" t="s">
        <v>1427</v>
      </c>
      <c r="F84" t="s">
        <v>1428</v>
      </c>
      <c r="G84" t="s">
        <v>1429</v>
      </c>
      <c r="H84" t="s">
        <v>5</v>
      </c>
    </row>
    <row r="85" spans="1:8" ht="11.25">
      <c r="A85">
        <v>84</v>
      </c>
      <c r="B85" t="s">
        <v>650</v>
      </c>
      <c r="C85" t="s">
        <v>558</v>
      </c>
      <c r="D85" t="s">
        <v>658</v>
      </c>
      <c r="E85" t="s">
        <v>1427</v>
      </c>
      <c r="F85" t="s">
        <v>1428</v>
      </c>
      <c r="G85" t="s">
        <v>1429</v>
      </c>
      <c r="H85" t="s">
        <v>5</v>
      </c>
    </row>
    <row r="86" spans="1:8" ht="11.25">
      <c r="A86">
        <v>85</v>
      </c>
      <c r="B86" t="s">
        <v>650</v>
      </c>
      <c r="C86" t="s">
        <v>659</v>
      </c>
      <c r="D86" t="s">
        <v>660</v>
      </c>
      <c r="E86" t="s">
        <v>1427</v>
      </c>
      <c r="F86" t="s">
        <v>1428</v>
      </c>
      <c r="G86" t="s">
        <v>1429</v>
      </c>
      <c r="H86" t="s">
        <v>5</v>
      </c>
    </row>
    <row r="87" spans="1:8" ht="11.25">
      <c r="A87">
        <v>86</v>
      </c>
      <c r="B87" t="s">
        <v>650</v>
      </c>
      <c r="C87" t="s">
        <v>663</v>
      </c>
      <c r="D87" t="s">
        <v>664</v>
      </c>
      <c r="E87" t="s">
        <v>1472</v>
      </c>
      <c r="F87" t="s">
        <v>1473</v>
      </c>
      <c r="G87" t="s">
        <v>1474</v>
      </c>
      <c r="H87" t="s">
        <v>5</v>
      </c>
    </row>
    <row r="88" spans="1:8" ht="11.25">
      <c r="A88">
        <v>87</v>
      </c>
      <c r="B88" t="s">
        <v>650</v>
      </c>
      <c r="C88" t="s">
        <v>663</v>
      </c>
      <c r="D88" t="s">
        <v>664</v>
      </c>
      <c r="E88" t="s">
        <v>1427</v>
      </c>
      <c r="F88" t="s">
        <v>1428</v>
      </c>
      <c r="G88" t="s">
        <v>1429</v>
      </c>
      <c r="H88" t="s">
        <v>5</v>
      </c>
    </row>
    <row r="89" spans="1:8" ht="11.25">
      <c r="A89">
        <v>88</v>
      </c>
      <c r="B89" t="s">
        <v>650</v>
      </c>
      <c r="C89" t="s">
        <v>665</v>
      </c>
      <c r="D89" t="s">
        <v>666</v>
      </c>
      <c r="E89" t="s">
        <v>1427</v>
      </c>
      <c r="F89" t="s">
        <v>1428</v>
      </c>
      <c r="G89" t="s">
        <v>1429</v>
      </c>
      <c r="H89" t="s">
        <v>5</v>
      </c>
    </row>
    <row r="90" spans="1:8" ht="11.25">
      <c r="A90">
        <v>89</v>
      </c>
      <c r="B90" t="s">
        <v>650</v>
      </c>
      <c r="C90" t="s">
        <v>667</v>
      </c>
      <c r="D90" t="s">
        <v>668</v>
      </c>
      <c r="E90" t="s">
        <v>1427</v>
      </c>
      <c r="F90" t="s">
        <v>1428</v>
      </c>
      <c r="G90" t="s">
        <v>1429</v>
      </c>
      <c r="H90" t="s">
        <v>5</v>
      </c>
    </row>
    <row r="91" spans="1:8" ht="11.25">
      <c r="A91">
        <v>90</v>
      </c>
      <c r="B91" t="s">
        <v>650</v>
      </c>
      <c r="C91" t="s">
        <v>669</v>
      </c>
      <c r="D91" t="s">
        <v>670</v>
      </c>
      <c r="E91" t="s">
        <v>1427</v>
      </c>
      <c r="F91" t="s">
        <v>1428</v>
      </c>
      <c r="G91" t="s">
        <v>1429</v>
      </c>
      <c r="H91" t="s">
        <v>5</v>
      </c>
    </row>
    <row r="92" spans="1:8" ht="11.25">
      <c r="A92">
        <v>91</v>
      </c>
      <c r="B92" t="s">
        <v>650</v>
      </c>
      <c r="C92" t="s">
        <v>671</v>
      </c>
      <c r="D92" t="s">
        <v>672</v>
      </c>
      <c r="E92" t="s">
        <v>1427</v>
      </c>
      <c r="F92" t="s">
        <v>1428</v>
      </c>
      <c r="G92" t="s">
        <v>1429</v>
      </c>
      <c r="H92" t="s">
        <v>5</v>
      </c>
    </row>
    <row r="93" spans="1:8" ht="11.25">
      <c r="A93">
        <v>92</v>
      </c>
      <c r="B93" t="s">
        <v>650</v>
      </c>
      <c r="C93" t="s">
        <v>673</v>
      </c>
      <c r="D93" t="s">
        <v>674</v>
      </c>
      <c r="E93" t="s">
        <v>1427</v>
      </c>
      <c r="F93" t="s">
        <v>1428</v>
      </c>
      <c r="G93" t="s">
        <v>1429</v>
      </c>
      <c r="H93" t="s">
        <v>5</v>
      </c>
    </row>
    <row r="94" spans="1:8" ht="11.25">
      <c r="A94">
        <v>93</v>
      </c>
      <c r="B94" t="s">
        <v>675</v>
      </c>
      <c r="C94" t="s">
        <v>677</v>
      </c>
      <c r="D94" t="s">
        <v>678</v>
      </c>
      <c r="E94" t="s">
        <v>1475</v>
      </c>
      <c r="F94" t="s">
        <v>1476</v>
      </c>
      <c r="G94" t="s">
        <v>1413</v>
      </c>
      <c r="H94" t="s">
        <v>5</v>
      </c>
    </row>
    <row r="95" spans="1:8" ht="11.25">
      <c r="A95">
        <v>94</v>
      </c>
      <c r="B95" t="s">
        <v>681</v>
      </c>
      <c r="C95" t="s">
        <v>681</v>
      </c>
      <c r="D95" t="s">
        <v>682</v>
      </c>
      <c r="E95" t="s">
        <v>1477</v>
      </c>
      <c r="F95" t="s">
        <v>1478</v>
      </c>
      <c r="G95" t="s">
        <v>1413</v>
      </c>
      <c r="H95" t="s">
        <v>5</v>
      </c>
    </row>
    <row r="96" spans="1:8" ht="11.25">
      <c r="A96">
        <v>95</v>
      </c>
      <c r="B96" t="s">
        <v>681</v>
      </c>
      <c r="C96" t="s">
        <v>681</v>
      </c>
      <c r="D96" t="s">
        <v>682</v>
      </c>
      <c r="E96" t="s">
        <v>1479</v>
      </c>
      <c r="F96" t="s">
        <v>1480</v>
      </c>
      <c r="G96" t="s">
        <v>1481</v>
      </c>
      <c r="H96" t="s">
        <v>3</v>
      </c>
    </row>
    <row r="97" spans="1:8" ht="11.25">
      <c r="A97">
        <v>96</v>
      </c>
      <c r="B97" t="s">
        <v>683</v>
      </c>
      <c r="C97" t="s">
        <v>683</v>
      </c>
      <c r="D97" t="s">
        <v>684</v>
      </c>
      <c r="E97" t="s">
        <v>1482</v>
      </c>
      <c r="F97" t="s">
        <v>1483</v>
      </c>
      <c r="G97" t="s">
        <v>1464</v>
      </c>
      <c r="H97" t="s">
        <v>3</v>
      </c>
    </row>
    <row r="98" spans="1:8" ht="11.25">
      <c r="A98">
        <v>97</v>
      </c>
      <c r="B98" t="s">
        <v>683</v>
      </c>
      <c r="C98" t="s">
        <v>683</v>
      </c>
      <c r="D98" t="s">
        <v>684</v>
      </c>
      <c r="E98" t="s">
        <v>1484</v>
      </c>
      <c r="F98" t="s">
        <v>1485</v>
      </c>
      <c r="G98" t="s">
        <v>1464</v>
      </c>
      <c r="H98" t="s">
        <v>3</v>
      </c>
    </row>
    <row r="99" spans="1:8" ht="11.25">
      <c r="A99">
        <v>98</v>
      </c>
      <c r="B99" t="s">
        <v>685</v>
      </c>
      <c r="C99" t="s">
        <v>685</v>
      </c>
      <c r="D99" t="s">
        <v>686</v>
      </c>
      <c r="E99" t="s">
        <v>1486</v>
      </c>
      <c r="F99" t="s">
        <v>1487</v>
      </c>
      <c r="G99" t="s">
        <v>1488</v>
      </c>
      <c r="H99" t="s">
        <v>3</v>
      </c>
    </row>
    <row r="100" spans="1:8" ht="11.25">
      <c r="A100">
        <v>99</v>
      </c>
      <c r="B100" t="s">
        <v>685</v>
      </c>
      <c r="C100" t="s">
        <v>685</v>
      </c>
      <c r="D100" t="s">
        <v>686</v>
      </c>
      <c r="E100" t="s">
        <v>1489</v>
      </c>
      <c r="F100" t="s">
        <v>1490</v>
      </c>
      <c r="G100" t="s">
        <v>1488</v>
      </c>
      <c r="H100" t="s">
        <v>5</v>
      </c>
    </row>
    <row r="101" spans="1:8" ht="11.25">
      <c r="A101">
        <v>100</v>
      </c>
      <c r="B101" t="s">
        <v>687</v>
      </c>
      <c r="C101" t="s">
        <v>687</v>
      </c>
      <c r="D101" t="s">
        <v>688</v>
      </c>
      <c r="E101" t="s">
        <v>1491</v>
      </c>
      <c r="F101" t="s">
        <v>1492</v>
      </c>
      <c r="G101" t="s">
        <v>1493</v>
      </c>
      <c r="H101" t="s">
        <v>5</v>
      </c>
    </row>
    <row r="102" spans="1:8" ht="11.25">
      <c r="A102">
        <v>101</v>
      </c>
      <c r="B102" t="s">
        <v>687</v>
      </c>
      <c r="C102" t="s">
        <v>687</v>
      </c>
      <c r="D102" t="s">
        <v>688</v>
      </c>
      <c r="E102" t="s">
        <v>1494</v>
      </c>
      <c r="F102" t="s">
        <v>1495</v>
      </c>
      <c r="G102" t="s">
        <v>1496</v>
      </c>
      <c r="H102" t="s">
        <v>3</v>
      </c>
    </row>
    <row r="103" spans="1:8" ht="11.25">
      <c r="A103">
        <v>102</v>
      </c>
      <c r="B103" t="s">
        <v>689</v>
      </c>
      <c r="C103" t="s">
        <v>689</v>
      </c>
      <c r="D103" t="s">
        <v>690</v>
      </c>
      <c r="E103" t="s">
        <v>1497</v>
      </c>
      <c r="F103" t="s">
        <v>1498</v>
      </c>
      <c r="G103" t="s">
        <v>1499</v>
      </c>
      <c r="H103" t="s">
        <v>5</v>
      </c>
    </row>
    <row r="104" spans="1:8" ht="11.25">
      <c r="A104">
        <v>103</v>
      </c>
      <c r="B104" t="s">
        <v>691</v>
      </c>
      <c r="C104" t="s">
        <v>691</v>
      </c>
      <c r="D104" t="s">
        <v>692</v>
      </c>
      <c r="E104" t="s">
        <v>1500</v>
      </c>
      <c r="F104" t="s">
        <v>1501</v>
      </c>
      <c r="G104" t="s">
        <v>1502</v>
      </c>
      <c r="H104" t="s">
        <v>3</v>
      </c>
    </row>
    <row r="105" spans="1:8" ht="11.25">
      <c r="A105">
        <v>104</v>
      </c>
      <c r="B105" t="s">
        <v>691</v>
      </c>
      <c r="C105" t="s">
        <v>691</v>
      </c>
      <c r="D105" t="s">
        <v>692</v>
      </c>
      <c r="E105" t="s">
        <v>1503</v>
      </c>
      <c r="F105" t="s">
        <v>1504</v>
      </c>
      <c r="G105" t="s">
        <v>1502</v>
      </c>
      <c r="H105" t="s">
        <v>5</v>
      </c>
    </row>
    <row r="106" spans="1:8" ht="11.25">
      <c r="A106">
        <v>105</v>
      </c>
      <c r="B106" t="s">
        <v>693</v>
      </c>
      <c r="C106" t="s">
        <v>693</v>
      </c>
      <c r="D106" t="s">
        <v>694</v>
      </c>
      <c r="E106" t="s">
        <v>1505</v>
      </c>
      <c r="F106" t="s">
        <v>1506</v>
      </c>
      <c r="G106" t="s">
        <v>1507</v>
      </c>
      <c r="H106" t="s">
        <v>3</v>
      </c>
    </row>
    <row r="107" spans="1:8" ht="11.25">
      <c r="A107">
        <v>106</v>
      </c>
      <c r="B107" t="s">
        <v>693</v>
      </c>
      <c r="C107" t="s">
        <v>693</v>
      </c>
      <c r="D107" t="s">
        <v>694</v>
      </c>
      <c r="E107" t="s">
        <v>1508</v>
      </c>
      <c r="F107" t="s">
        <v>1509</v>
      </c>
      <c r="G107" t="s">
        <v>1510</v>
      </c>
      <c r="H107" t="s">
        <v>4</v>
      </c>
    </row>
    <row r="108" spans="1:8" ht="11.25">
      <c r="A108">
        <v>107</v>
      </c>
      <c r="B108" t="s">
        <v>693</v>
      </c>
      <c r="C108" t="s">
        <v>693</v>
      </c>
      <c r="D108" t="s">
        <v>694</v>
      </c>
      <c r="E108" t="s">
        <v>1511</v>
      </c>
      <c r="F108" t="s">
        <v>1512</v>
      </c>
      <c r="G108" t="s">
        <v>1513</v>
      </c>
      <c r="H108" t="s">
        <v>1514</v>
      </c>
    </row>
    <row r="109" spans="1:8" ht="11.25">
      <c r="A109">
        <v>108</v>
      </c>
      <c r="B109" t="s">
        <v>693</v>
      </c>
      <c r="C109" t="s">
        <v>693</v>
      </c>
      <c r="D109" t="s">
        <v>694</v>
      </c>
      <c r="E109" t="s">
        <v>1515</v>
      </c>
      <c r="F109" t="s">
        <v>1516</v>
      </c>
      <c r="G109" t="s">
        <v>1517</v>
      </c>
      <c r="H109" t="s">
        <v>5</v>
      </c>
    </row>
    <row r="110" spans="1:8" ht="11.25">
      <c r="A110">
        <v>109</v>
      </c>
      <c r="B110" t="s">
        <v>693</v>
      </c>
      <c r="C110" t="s">
        <v>693</v>
      </c>
      <c r="D110" t="s">
        <v>694</v>
      </c>
      <c r="E110" t="s">
        <v>1518</v>
      </c>
      <c r="F110" t="s">
        <v>1519</v>
      </c>
      <c r="G110" t="s">
        <v>1520</v>
      </c>
      <c r="H110" t="s">
        <v>5</v>
      </c>
    </row>
    <row r="111" spans="1:8" ht="11.25">
      <c r="A111">
        <v>110</v>
      </c>
      <c r="B111" t="s">
        <v>693</v>
      </c>
      <c r="C111" t="s">
        <v>693</v>
      </c>
      <c r="D111" t="s">
        <v>694</v>
      </c>
      <c r="E111" t="s">
        <v>1521</v>
      </c>
      <c r="F111" t="s">
        <v>1522</v>
      </c>
      <c r="G111" t="s">
        <v>1523</v>
      </c>
      <c r="H111" t="s">
        <v>3</v>
      </c>
    </row>
    <row r="112" spans="1:8" ht="11.25">
      <c r="A112">
        <v>111</v>
      </c>
      <c r="B112" t="s">
        <v>693</v>
      </c>
      <c r="C112" t="s">
        <v>693</v>
      </c>
      <c r="D112" t="s">
        <v>694</v>
      </c>
      <c r="E112" t="s">
        <v>1524</v>
      </c>
      <c r="F112" t="s">
        <v>1525</v>
      </c>
      <c r="G112" t="s">
        <v>1526</v>
      </c>
      <c r="H112" t="s">
        <v>5</v>
      </c>
    </row>
    <row r="113" spans="1:8" ht="11.25">
      <c r="A113">
        <v>112</v>
      </c>
      <c r="B113" t="s">
        <v>693</v>
      </c>
      <c r="C113" t="s">
        <v>693</v>
      </c>
      <c r="D113" t="s">
        <v>694</v>
      </c>
      <c r="E113" t="s">
        <v>1527</v>
      </c>
      <c r="F113" t="s">
        <v>1528</v>
      </c>
      <c r="G113" t="s">
        <v>1529</v>
      </c>
      <c r="H113" t="s">
        <v>5</v>
      </c>
    </row>
    <row r="114" spans="1:8" ht="11.25">
      <c r="A114">
        <v>113</v>
      </c>
      <c r="B114" t="s">
        <v>693</v>
      </c>
      <c r="C114" t="s">
        <v>693</v>
      </c>
      <c r="D114" t="s">
        <v>694</v>
      </c>
      <c r="E114" t="s">
        <v>1427</v>
      </c>
      <c r="F114" t="s">
        <v>1428</v>
      </c>
      <c r="G114" t="s">
        <v>1429</v>
      </c>
      <c r="H114" t="s">
        <v>5</v>
      </c>
    </row>
    <row r="115" spans="1:8" ht="11.25">
      <c r="A115">
        <v>114</v>
      </c>
      <c r="B115" t="s">
        <v>693</v>
      </c>
      <c r="C115" t="s">
        <v>693</v>
      </c>
      <c r="D115" t="s">
        <v>694</v>
      </c>
      <c r="E115" t="s">
        <v>1530</v>
      </c>
      <c r="F115" t="s">
        <v>1531</v>
      </c>
      <c r="G115" t="s">
        <v>1526</v>
      </c>
      <c r="H115" t="s">
        <v>5</v>
      </c>
    </row>
    <row r="116" spans="1:8" ht="11.25">
      <c r="A116">
        <v>115</v>
      </c>
      <c r="B116" t="s">
        <v>693</v>
      </c>
      <c r="C116" t="s">
        <v>693</v>
      </c>
      <c r="D116" t="s">
        <v>694</v>
      </c>
      <c r="E116" t="s">
        <v>1532</v>
      </c>
      <c r="F116" t="s">
        <v>1533</v>
      </c>
      <c r="G116" t="s">
        <v>1493</v>
      </c>
      <c r="H116" t="s">
        <v>3</v>
      </c>
    </row>
    <row r="117" spans="1:8" ht="11.25">
      <c r="A117">
        <v>116</v>
      </c>
      <c r="B117" t="s">
        <v>693</v>
      </c>
      <c r="C117" t="s">
        <v>693</v>
      </c>
      <c r="D117" t="s">
        <v>694</v>
      </c>
      <c r="E117" t="s">
        <v>1534</v>
      </c>
      <c r="F117" t="s">
        <v>1535</v>
      </c>
      <c r="G117" t="s">
        <v>1517</v>
      </c>
      <c r="H117" t="s">
        <v>5</v>
      </c>
    </row>
    <row r="118" spans="1:8" ht="11.25">
      <c r="A118">
        <v>117</v>
      </c>
      <c r="B118" t="s">
        <v>695</v>
      </c>
      <c r="C118" t="s">
        <v>695</v>
      </c>
      <c r="D118" t="s">
        <v>696</v>
      </c>
      <c r="E118" t="s">
        <v>1536</v>
      </c>
      <c r="F118" t="s">
        <v>1537</v>
      </c>
      <c r="G118" t="s">
        <v>1538</v>
      </c>
      <c r="H118" t="s">
        <v>5</v>
      </c>
    </row>
    <row r="119" spans="1:8" ht="11.25">
      <c r="A119">
        <v>118</v>
      </c>
      <c r="B119" t="s">
        <v>695</v>
      </c>
      <c r="C119" t="s">
        <v>695</v>
      </c>
      <c r="D119" t="s">
        <v>696</v>
      </c>
      <c r="E119" t="s">
        <v>1539</v>
      </c>
      <c r="F119" t="s">
        <v>1540</v>
      </c>
      <c r="G119" t="s">
        <v>1538</v>
      </c>
      <c r="H119" t="s">
        <v>5</v>
      </c>
    </row>
    <row r="120" spans="1:8" ht="11.25">
      <c r="A120">
        <v>119</v>
      </c>
      <c r="B120" t="s">
        <v>695</v>
      </c>
      <c r="C120" t="s">
        <v>695</v>
      </c>
      <c r="D120" t="s">
        <v>696</v>
      </c>
      <c r="E120" t="s">
        <v>1541</v>
      </c>
      <c r="F120" t="s">
        <v>1542</v>
      </c>
      <c r="G120" t="s">
        <v>1538</v>
      </c>
      <c r="H120" t="s">
        <v>5</v>
      </c>
    </row>
    <row r="121" spans="1:8" ht="11.25">
      <c r="A121">
        <v>120</v>
      </c>
      <c r="B121" t="s">
        <v>695</v>
      </c>
      <c r="C121" t="s">
        <v>695</v>
      </c>
      <c r="D121" t="s">
        <v>696</v>
      </c>
      <c r="E121" t="s">
        <v>1543</v>
      </c>
      <c r="F121" t="s">
        <v>1544</v>
      </c>
      <c r="G121" t="s">
        <v>1538</v>
      </c>
      <c r="H121" t="s">
        <v>5</v>
      </c>
    </row>
    <row r="122" spans="1:8" ht="11.25">
      <c r="A122">
        <v>121</v>
      </c>
      <c r="B122" t="s">
        <v>697</v>
      </c>
      <c r="C122" t="s">
        <v>697</v>
      </c>
      <c r="D122" t="s">
        <v>698</v>
      </c>
      <c r="E122" t="s">
        <v>1545</v>
      </c>
      <c r="F122" t="s">
        <v>1546</v>
      </c>
      <c r="G122" t="s">
        <v>1547</v>
      </c>
      <c r="H122" t="s">
        <v>5</v>
      </c>
    </row>
    <row r="123" spans="1:8" ht="11.25">
      <c r="A123">
        <v>122</v>
      </c>
      <c r="B123" t="s">
        <v>697</v>
      </c>
      <c r="C123" t="s">
        <v>697</v>
      </c>
      <c r="D123" t="s">
        <v>698</v>
      </c>
      <c r="E123" t="s">
        <v>1548</v>
      </c>
      <c r="F123" t="s">
        <v>1549</v>
      </c>
      <c r="G123" t="s">
        <v>1547</v>
      </c>
      <c r="H123" t="s">
        <v>5</v>
      </c>
    </row>
    <row r="124" spans="1:8" ht="11.25">
      <c r="A124">
        <v>123</v>
      </c>
      <c r="B124" t="s">
        <v>699</v>
      </c>
      <c r="C124" t="s">
        <v>699</v>
      </c>
      <c r="D124" t="s">
        <v>700</v>
      </c>
      <c r="E124" t="s">
        <v>1482</v>
      </c>
      <c r="F124" t="s">
        <v>1550</v>
      </c>
      <c r="G124" t="s">
        <v>1551</v>
      </c>
      <c r="H124" t="s">
        <v>5</v>
      </c>
    </row>
    <row r="125" spans="1:8" ht="11.25">
      <c r="A125">
        <v>124</v>
      </c>
      <c r="B125" t="s">
        <v>701</v>
      </c>
      <c r="C125" t="s">
        <v>701</v>
      </c>
      <c r="D125" t="s">
        <v>702</v>
      </c>
      <c r="E125" t="s">
        <v>1552</v>
      </c>
      <c r="F125" t="s">
        <v>1553</v>
      </c>
      <c r="G125" t="s">
        <v>1554</v>
      </c>
      <c r="H125" t="s">
        <v>3</v>
      </c>
    </row>
    <row r="126" spans="1:8" ht="11.25">
      <c r="A126">
        <v>125</v>
      </c>
      <c r="B126" t="s">
        <v>701</v>
      </c>
      <c r="C126" t="s">
        <v>701</v>
      </c>
      <c r="D126" t="s">
        <v>702</v>
      </c>
      <c r="E126" t="s">
        <v>1555</v>
      </c>
      <c r="F126" t="s">
        <v>1556</v>
      </c>
      <c r="G126" t="s">
        <v>1557</v>
      </c>
      <c r="H126" t="s">
        <v>3</v>
      </c>
    </row>
    <row r="127" spans="1:8" ht="11.25">
      <c r="A127">
        <v>126</v>
      </c>
      <c r="B127" t="s">
        <v>701</v>
      </c>
      <c r="C127" t="s">
        <v>701</v>
      </c>
      <c r="D127" t="s">
        <v>702</v>
      </c>
      <c r="E127" t="s">
        <v>1558</v>
      </c>
      <c r="F127" t="s">
        <v>1559</v>
      </c>
      <c r="G127" t="s">
        <v>1557</v>
      </c>
      <c r="H127" t="s">
        <v>3</v>
      </c>
    </row>
    <row r="128" spans="1:8" ht="11.25">
      <c r="A128">
        <v>127</v>
      </c>
      <c r="B128" t="s">
        <v>701</v>
      </c>
      <c r="C128" t="s">
        <v>701</v>
      </c>
      <c r="D128" t="s">
        <v>702</v>
      </c>
      <c r="E128" t="s">
        <v>1560</v>
      </c>
      <c r="F128" t="s">
        <v>1561</v>
      </c>
      <c r="G128" t="s">
        <v>1562</v>
      </c>
      <c r="H128" t="s">
        <v>4</v>
      </c>
    </row>
    <row r="129" spans="1:8" ht="11.25">
      <c r="A129">
        <v>128</v>
      </c>
      <c r="B129" t="s">
        <v>701</v>
      </c>
      <c r="C129" t="s">
        <v>701</v>
      </c>
      <c r="D129" t="s">
        <v>702</v>
      </c>
      <c r="E129" t="s">
        <v>1563</v>
      </c>
      <c r="F129" t="s">
        <v>1564</v>
      </c>
      <c r="G129" t="s">
        <v>1557</v>
      </c>
      <c r="H129" t="s">
        <v>3</v>
      </c>
    </row>
    <row r="130" spans="1:8" ht="11.25">
      <c r="A130">
        <v>129</v>
      </c>
      <c r="B130" t="s">
        <v>701</v>
      </c>
      <c r="C130" t="s">
        <v>701</v>
      </c>
      <c r="D130" t="s">
        <v>702</v>
      </c>
      <c r="E130" t="s">
        <v>1565</v>
      </c>
      <c r="F130" t="s">
        <v>1566</v>
      </c>
      <c r="G130" t="s">
        <v>1557</v>
      </c>
      <c r="H130" t="s">
        <v>4</v>
      </c>
    </row>
    <row r="131" spans="1:8" ht="11.25">
      <c r="A131">
        <v>130</v>
      </c>
      <c r="B131" t="s">
        <v>701</v>
      </c>
      <c r="C131" t="s">
        <v>701</v>
      </c>
      <c r="D131" t="s">
        <v>702</v>
      </c>
      <c r="E131" t="s">
        <v>1567</v>
      </c>
      <c r="F131" t="s">
        <v>1568</v>
      </c>
      <c r="G131" t="s">
        <v>1557</v>
      </c>
      <c r="H131" t="s">
        <v>3</v>
      </c>
    </row>
    <row r="132" spans="1:8" ht="11.25">
      <c r="A132">
        <v>131</v>
      </c>
      <c r="B132" t="s">
        <v>701</v>
      </c>
      <c r="C132" t="s">
        <v>701</v>
      </c>
      <c r="D132" t="s">
        <v>702</v>
      </c>
      <c r="E132" t="s">
        <v>1569</v>
      </c>
      <c r="F132" t="s">
        <v>1570</v>
      </c>
      <c r="G132" t="s">
        <v>1557</v>
      </c>
      <c r="H132" t="s">
        <v>3</v>
      </c>
    </row>
    <row r="133" spans="1:8" ht="11.25">
      <c r="A133">
        <v>132</v>
      </c>
      <c r="B133" t="s">
        <v>701</v>
      </c>
      <c r="C133" t="s">
        <v>701</v>
      </c>
      <c r="D133" t="s">
        <v>702</v>
      </c>
      <c r="E133" t="s">
        <v>1571</v>
      </c>
      <c r="F133" t="s">
        <v>1572</v>
      </c>
      <c r="G133" t="s">
        <v>1557</v>
      </c>
      <c r="H133" t="s">
        <v>3</v>
      </c>
    </row>
    <row r="134" spans="1:8" ht="11.25">
      <c r="A134">
        <v>133</v>
      </c>
      <c r="B134" t="s">
        <v>701</v>
      </c>
      <c r="C134" t="s">
        <v>701</v>
      </c>
      <c r="D134" t="s">
        <v>702</v>
      </c>
      <c r="E134" t="s">
        <v>1573</v>
      </c>
      <c r="F134" t="s">
        <v>1574</v>
      </c>
      <c r="G134" t="s">
        <v>1557</v>
      </c>
      <c r="H134" t="s">
        <v>3</v>
      </c>
    </row>
    <row r="135" spans="1:8" ht="11.25">
      <c r="A135">
        <v>134</v>
      </c>
      <c r="B135" t="s">
        <v>701</v>
      </c>
      <c r="C135" t="s">
        <v>701</v>
      </c>
      <c r="D135" t="s">
        <v>702</v>
      </c>
      <c r="E135" t="s">
        <v>1575</v>
      </c>
      <c r="F135" t="s">
        <v>1576</v>
      </c>
      <c r="G135" t="s">
        <v>1557</v>
      </c>
      <c r="H135" t="s">
        <v>3</v>
      </c>
    </row>
    <row r="136" spans="1:8" ht="11.25">
      <c r="A136">
        <v>135</v>
      </c>
      <c r="B136" t="s">
        <v>709</v>
      </c>
      <c r="C136" t="s">
        <v>558</v>
      </c>
      <c r="D136" t="s">
        <v>711</v>
      </c>
      <c r="E136" t="s">
        <v>1577</v>
      </c>
      <c r="F136" t="s">
        <v>1578</v>
      </c>
      <c r="G136" t="s">
        <v>1579</v>
      </c>
      <c r="H136" t="s">
        <v>5</v>
      </c>
    </row>
    <row r="137" spans="1:8" ht="11.25">
      <c r="A137">
        <v>136</v>
      </c>
      <c r="B137" t="s">
        <v>709</v>
      </c>
      <c r="C137" t="s">
        <v>714</v>
      </c>
      <c r="D137" t="s">
        <v>715</v>
      </c>
      <c r="E137" t="s">
        <v>1577</v>
      </c>
      <c r="F137" t="s">
        <v>1578</v>
      </c>
      <c r="G137" t="s">
        <v>1579</v>
      </c>
      <c r="H137" t="s">
        <v>5</v>
      </c>
    </row>
    <row r="138" spans="1:8" ht="11.25">
      <c r="A138">
        <v>137</v>
      </c>
      <c r="B138" t="s">
        <v>709</v>
      </c>
      <c r="C138" t="s">
        <v>716</v>
      </c>
      <c r="D138" t="s">
        <v>717</v>
      </c>
      <c r="E138" t="s">
        <v>1580</v>
      </c>
      <c r="F138" t="s">
        <v>1581</v>
      </c>
      <c r="G138" t="s">
        <v>1579</v>
      </c>
      <c r="H138" t="s">
        <v>1514</v>
      </c>
    </row>
    <row r="139" spans="1:8" ht="11.25">
      <c r="A139">
        <v>138</v>
      </c>
      <c r="B139" t="s">
        <v>709</v>
      </c>
      <c r="C139" t="s">
        <v>716</v>
      </c>
      <c r="D139" t="s">
        <v>717</v>
      </c>
      <c r="E139" t="s">
        <v>1582</v>
      </c>
      <c r="F139" t="s">
        <v>1583</v>
      </c>
      <c r="G139" t="s">
        <v>1579</v>
      </c>
      <c r="H139" t="s">
        <v>5</v>
      </c>
    </row>
    <row r="140" spans="1:8" ht="11.25">
      <c r="A140">
        <v>139</v>
      </c>
      <c r="B140" t="s">
        <v>709</v>
      </c>
      <c r="C140" t="s">
        <v>716</v>
      </c>
      <c r="D140" t="s">
        <v>717</v>
      </c>
      <c r="E140" t="s">
        <v>1584</v>
      </c>
      <c r="F140" t="s">
        <v>1585</v>
      </c>
      <c r="G140" t="s">
        <v>1579</v>
      </c>
      <c r="H140" t="s">
        <v>5</v>
      </c>
    </row>
    <row r="141" spans="1:8" ht="11.25">
      <c r="A141">
        <v>140</v>
      </c>
      <c r="B141" t="s">
        <v>709</v>
      </c>
      <c r="C141" t="s">
        <v>716</v>
      </c>
      <c r="D141" t="s">
        <v>717</v>
      </c>
      <c r="E141" t="s">
        <v>1586</v>
      </c>
      <c r="F141" t="s">
        <v>1587</v>
      </c>
      <c r="G141" t="s">
        <v>1588</v>
      </c>
      <c r="H141" t="s">
        <v>3</v>
      </c>
    </row>
    <row r="142" spans="1:8" ht="11.25">
      <c r="A142">
        <v>141</v>
      </c>
      <c r="B142" t="s">
        <v>709</v>
      </c>
      <c r="C142" t="s">
        <v>718</v>
      </c>
      <c r="D142" t="s">
        <v>719</v>
      </c>
      <c r="E142" t="s">
        <v>1589</v>
      </c>
      <c r="F142" t="s">
        <v>1590</v>
      </c>
      <c r="G142" t="s">
        <v>1579</v>
      </c>
      <c r="H142" t="s">
        <v>3</v>
      </c>
    </row>
    <row r="143" spans="1:8" ht="11.25">
      <c r="A143">
        <v>142</v>
      </c>
      <c r="B143" t="s">
        <v>709</v>
      </c>
      <c r="C143" t="s">
        <v>720</v>
      </c>
      <c r="D143" t="s">
        <v>721</v>
      </c>
      <c r="E143" t="s">
        <v>1591</v>
      </c>
      <c r="F143" t="s">
        <v>1592</v>
      </c>
      <c r="G143" t="s">
        <v>1579</v>
      </c>
      <c r="H143" t="s">
        <v>5</v>
      </c>
    </row>
    <row r="144" spans="1:8" ht="11.25">
      <c r="A144">
        <v>143</v>
      </c>
      <c r="B144" t="s">
        <v>709</v>
      </c>
      <c r="C144" t="s">
        <v>726</v>
      </c>
      <c r="D144" t="s">
        <v>727</v>
      </c>
      <c r="E144" t="s">
        <v>1593</v>
      </c>
      <c r="F144" t="s">
        <v>1594</v>
      </c>
      <c r="G144" t="s">
        <v>1579</v>
      </c>
      <c r="H144" t="s">
        <v>5</v>
      </c>
    </row>
    <row r="145" spans="1:8" ht="11.25">
      <c r="A145">
        <v>144</v>
      </c>
      <c r="B145" t="s">
        <v>709</v>
      </c>
      <c r="C145" t="s">
        <v>726</v>
      </c>
      <c r="D145" t="s">
        <v>727</v>
      </c>
      <c r="E145" t="s">
        <v>1595</v>
      </c>
      <c r="F145" t="s">
        <v>1596</v>
      </c>
      <c r="G145" t="s">
        <v>1579</v>
      </c>
      <c r="H145" t="s">
        <v>5</v>
      </c>
    </row>
    <row r="146" spans="1:8" ht="11.25">
      <c r="A146">
        <v>145</v>
      </c>
      <c r="B146" t="s">
        <v>709</v>
      </c>
      <c r="C146" t="s">
        <v>728</v>
      </c>
      <c r="D146" t="s">
        <v>729</v>
      </c>
      <c r="E146" t="s">
        <v>1577</v>
      </c>
      <c r="F146" t="s">
        <v>1578</v>
      </c>
      <c r="G146" t="s">
        <v>1579</v>
      </c>
      <c r="H146" t="s">
        <v>5</v>
      </c>
    </row>
    <row r="147" spans="1:8" ht="11.25">
      <c r="A147">
        <v>146</v>
      </c>
      <c r="B147" t="s">
        <v>730</v>
      </c>
      <c r="C147" t="s">
        <v>732</v>
      </c>
      <c r="D147" t="s">
        <v>733</v>
      </c>
      <c r="E147" t="s">
        <v>1597</v>
      </c>
      <c r="F147" t="s">
        <v>1598</v>
      </c>
      <c r="G147" t="s">
        <v>1499</v>
      </c>
      <c r="H147" t="s">
        <v>3</v>
      </c>
    </row>
    <row r="148" spans="1:8" ht="11.25">
      <c r="A148">
        <v>147</v>
      </c>
      <c r="B148" t="s">
        <v>730</v>
      </c>
      <c r="C148" t="s">
        <v>732</v>
      </c>
      <c r="D148" t="s">
        <v>733</v>
      </c>
      <c r="E148" t="s">
        <v>1599</v>
      </c>
      <c r="F148" t="s">
        <v>1600</v>
      </c>
      <c r="G148" t="s">
        <v>1499</v>
      </c>
      <c r="H148" t="s">
        <v>5</v>
      </c>
    </row>
    <row r="149" spans="1:8" ht="11.25">
      <c r="A149">
        <v>148</v>
      </c>
      <c r="B149" t="s">
        <v>730</v>
      </c>
      <c r="C149" t="s">
        <v>734</v>
      </c>
      <c r="D149" t="s">
        <v>735</v>
      </c>
      <c r="E149" t="s">
        <v>1599</v>
      </c>
      <c r="F149" t="s">
        <v>1600</v>
      </c>
      <c r="G149" t="s">
        <v>1499</v>
      </c>
      <c r="H149" t="s">
        <v>5</v>
      </c>
    </row>
    <row r="150" spans="1:8" ht="11.25">
      <c r="A150">
        <v>149</v>
      </c>
      <c r="B150" t="s">
        <v>730</v>
      </c>
      <c r="C150" t="s">
        <v>736</v>
      </c>
      <c r="D150" t="s">
        <v>737</v>
      </c>
      <c r="E150" t="s">
        <v>1599</v>
      </c>
      <c r="F150" t="s">
        <v>1600</v>
      </c>
      <c r="G150" t="s">
        <v>1499</v>
      </c>
      <c r="H150" t="s">
        <v>5</v>
      </c>
    </row>
    <row r="151" spans="1:8" ht="11.25">
      <c r="A151">
        <v>150</v>
      </c>
      <c r="B151" t="s">
        <v>730</v>
      </c>
      <c r="C151" t="s">
        <v>738</v>
      </c>
      <c r="D151" t="s">
        <v>739</v>
      </c>
      <c r="E151" t="s">
        <v>1599</v>
      </c>
      <c r="F151" t="s">
        <v>1600</v>
      </c>
      <c r="G151" t="s">
        <v>1499</v>
      </c>
      <c r="H151" t="s">
        <v>5</v>
      </c>
    </row>
    <row r="152" spans="1:8" ht="11.25">
      <c r="A152">
        <v>151</v>
      </c>
      <c r="B152" t="s">
        <v>730</v>
      </c>
      <c r="C152" t="s">
        <v>740</v>
      </c>
      <c r="D152" t="s">
        <v>741</v>
      </c>
      <c r="E152" t="s">
        <v>1599</v>
      </c>
      <c r="F152" t="s">
        <v>1600</v>
      </c>
      <c r="G152" t="s">
        <v>1499</v>
      </c>
      <c r="H152" t="s">
        <v>5</v>
      </c>
    </row>
    <row r="153" spans="1:8" ht="11.25">
      <c r="A153">
        <v>152</v>
      </c>
      <c r="B153" t="s">
        <v>730</v>
      </c>
      <c r="C153" t="s">
        <v>752</v>
      </c>
      <c r="D153" t="s">
        <v>753</v>
      </c>
      <c r="E153" t="s">
        <v>1599</v>
      </c>
      <c r="F153" t="s">
        <v>1600</v>
      </c>
      <c r="G153" t="s">
        <v>1499</v>
      </c>
      <c r="H153" t="s">
        <v>5</v>
      </c>
    </row>
    <row r="154" spans="1:8" ht="11.25">
      <c r="A154">
        <v>153</v>
      </c>
      <c r="B154" t="s">
        <v>730</v>
      </c>
      <c r="C154" t="s">
        <v>754</v>
      </c>
      <c r="D154" t="s">
        <v>755</v>
      </c>
      <c r="E154" t="s">
        <v>1599</v>
      </c>
      <c r="F154" t="s">
        <v>1600</v>
      </c>
      <c r="G154" t="s">
        <v>1499</v>
      </c>
      <c r="H154" t="s">
        <v>5</v>
      </c>
    </row>
    <row r="155" spans="1:8" ht="11.25">
      <c r="A155">
        <v>154</v>
      </c>
      <c r="B155" t="s">
        <v>730</v>
      </c>
      <c r="C155" t="s">
        <v>758</v>
      </c>
      <c r="D155" t="s">
        <v>759</v>
      </c>
      <c r="E155" t="s">
        <v>1599</v>
      </c>
      <c r="F155" t="s">
        <v>1600</v>
      </c>
      <c r="G155" t="s">
        <v>1499</v>
      </c>
      <c r="H155" t="s">
        <v>5</v>
      </c>
    </row>
    <row r="156" spans="1:8" ht="11.25">
      <c r="A156">
        <v>155</v>
      </c>
      <c r="B156" t="s">
        <v>730</v>
      </c>
      <c r="C156" t="s">
        <v>760</v>
      </c>
      <c r="D156" t="s">
        <v>761</v>
      </c>
      <c r="E156" t="s">
        <v>1599</v>
      </c>
      <c r="F156" t="s">
        <v>1600</v>
      </c>
      <c r="G156" t="s">
        <v>1499</v>
      </c>
      <c r="H156" t="s">
        <v>5</v>
      </c>
    </row>
    <row r="157" spans="1:8" ht="11.25">
      <c r="A157">
        <v>156</v>
      </c>
      <c r="B157" t="s">
        <v>730</v>
      </c>
      <c r="C157" t="s">
        <v>762</v>
      </c>
      <c r="D157" t="s">
        <v>763</v>
      </c>
      <c r="E157" t="s">
        <v>1599</v>
      </c>
      <c r="F157" t="s">
        <v>1600</v>
      </c>
      <c r="G157" t="s">
        <v>1499</v>
      </c>
      <c r="H157" t="s">
        <v>5</v>
      </c>
    </row>
    <row r="158" spans="1:8" ht="11.25">
      <c r="A158">
        <v>157</v>
      </c>
      <c r="B158" t="s">
        <v>730</v>
      </c>
      <c r="C158" t="s">
        <v>766</v>
      </c>
      <c r="D158" t="s">
        <v>767</v>
      </c>
      <c r="E158" t="s">
        <v>1599</v>
      </c>
      <c r="F158" t="s">
        <v>1600</v>
      </c>
      <c r="G158" t="s">
        <v>1499</v>
      </c>
      <c r="H158" t="s">
        <v>5</v>
      </c>
    </row>
    <row r="159" spans="1:8" ht="11.25">
      <c r="A159">
        <v>158</v>
      </c>
      <c r="B159" t="s">
        <v>730</v>
      </c>
      <c r="C159" t="s">
        <v>768</v>
      </c>
      <c r="D159" t="s">
        <v>769</v>
      </c>
      <c r="E159" t="s">
        <v>1599</v>
      </c>
      <c r="F159" t="s">
        <v>1600</v>
      </c>
      <c r="G159" t="s">
        <v>1499</v>
      </c>
      <c r="H159" t="s">
        <v>5</v>
      </c>
    </row>
    <row r="160" spans="1:8" ht="11.25">
      <c r="A160">
        <v>159</v>
      </c>
      <c r="B160" t="s">
        <v>730</v>
      </c>
      <c r="C160" t="s">
        <v>770</v>
      </c>
      <c r="D160" t="s">
        <v>771</v>
      </c>
      <c r="E160" t="s">
        <v>1599</v>
      </c>
      <c r="F160" t="s">
        <v>1600</v>
      </c>
      <c r="G160" t="s">
        <v>1499</v>
      </c>
      <c r="H160" t="s">
        <v>5</v>
      </c>
    </row>
    <row r="161" spans="1:8" ht="11.25">
      <c r="A161">
        <v>160</v>
      </c>
      <c r="B161" t="s">
        <v>730</v>
      </c>
      <c r="C161" t="s">
        <v>772</v>
      </c>
      <c r="D161" t="s">
        <v>773</v>
      </c>
      <c r="E161" t="s">
        <v>1599</v>
      </c>
      <c r="F161" t="s">
        <v>1600</v>
      </c>
      <c r="G161" t="s">
        <v>1499</v>
      </c>
      <c r="H161" t="s">
        <v>5</v>
      </c>
    </row>
    <row r="162" spans="1:8" ht="11.25">
      <c r="A162">
        <v>161</v>
      </c>
      <c r="B162" t="s">
        <v>730</v>
      </c>
      <c r="C162" t="s">
        <v>774</v>
      </c>
      <c r="D162" t="s">
        <v>775</v>
      </c>
      <c r="E162" t="s">
        <v>1599</v>
      </c>
      <c r="F162" t="s">
        <v>1600</v>
      </c>
      <c r="G162" t="s">
        <v>1499</v>
      </c>
      <c r="H162" t="s">
        <v>5</v>
      </c>
    </row>
    <row r="163" spans="1:8" ht="11.25">
      <c r="A163">
        <v>162</v>
      </c>
      <c r="B163" t="s">
        <v>730</v>
      </c>
      <c r="C163" t="s">
        <v>776</v>
      </c>
      <c r="D163" t="s">
        <v>777</v>
      </c>
      <c r="E163" t="s">
        <v>1599</v>
      </c>
      <c r="F163" t="s">
        <v>1600</v>
      </c>
      <c r="G163" t="s">
        <v>1499</v>
      </c>
      <c r="H163" t="s">
        <v>5</v>
      </c>
    </row>
    <row r="164" spans="1:8" ht="11.25">
      <c r="A164">
        <v>163</v>
      </c>
      <c r="B164" t="s">
        <v>730</v>
      </c>
      <c r="C164" t="s">
        <v>778</v>
      </c>
      <c r="D164" t="s">
        <v>779</v>
      </c>
      <c r="E164" t="s">
        <v>1599</v>
      </c>
      <c r="F164" t="s">
        <v>1600</v>
      </c>
      <c r="G164" t="s">
        <v>1499</v>
      </c>
      <c r="H164" t="s">
        <v>5</v>
      </c>
    </row>
    <row r="165" spans="1:8" ht="11.25">
      <c r="A165">
        <v>164</v>
      </c>
      <c r="B165" t="s">
        <v>780</v>
      </c>
      <c r="C165" t="s">
        <v>786</v>
      </c>
      <c r="D165" t="s">
        <v>787</v>
      </c>
      <c r="E165" t="s">
        <v>1521</v>
      </c>
      <c r="F165" t="s">
        <v>1522</v>
      </c>
      <c r="G165" t="s">
        <v>1523</v>
      </c>
      <c r="H165" t="s">
        <v>3</v>
      </c>
    </row>
    <row r="166" spans="1:8" ht="11.25">
      <c r="A166">
        <v>165</v>
      </c>
      <c r="B166" t="s">
        <v>806</v>
      </c>
      <c r="C166" t="s">
        <v>806</v>
      </c>
      <c r="D166" t="s">
        <v>807</v>
      </c>
      <c r="E166" t="s">
        <v>1601</v>
      </c>
      <c r="F166" t="s">
        <v>1602</v>
      </c>
      <c r="G166" t="s">
        <v>1603</v>
      </c>
      <c r="H166" t="s">
        <v>5</v>
      </c>
    </row>
    <row r="167" spans="1:8" ht="11.25">
      <c r="A167">
        <v>166</v>
      </c>
      <c r="B167" t="s">
        <v>806</v>
      </c>
      <c r="C167" t="s">
        <v>806</v>
      </c>
      <c r="D167" t="s">
        <v>807</v>
      </c>
      <c r="E167" t="s">
        <v>1604</v>
      </c>
      <c r="F167" t="s">
        <v>1605</v>
      </c>
      <c r="G167" t="s">
        <v>1603</v>
      </c>
      <c r="H167" t="s">
        <v>5</v>
      </c>
    </row>
    <row r="168" spans="1:8" ht="11.25">
      <c r="A168">
        <v>167</v>
      </c>
      <c r="B168" t="s">
        <v>808</v>
      </c>
      <c r="C168" t="s">
        <v>808</v>
      </c>
      <c r="D168" t="s">
        <v>809</v>
      </c>
      <c r="E168" t="s">
        <v>1606</v>
      </c>
      <c r="F168" t="s">
        <v>1607</v>
      </c>
      <c r="G168" t="s">
        <v>1608</v>
      </c>
      <c r="H168" t="s">
        <v>5</v>
      </c>
    </row>
    <row r="169" spans="1:8" ht="11.25">
      <c r="A169">
        <v>168</v>
      </c>
      <c r="B169" t="s">
        <v>808</v>
      </c>
      <c r="C169" t="s">
        <v>808</v>
      </c>
      <c r="D169" t="s">
        <v>809</v>
      </c>
      <c r="E169" t="s">
        <v>1609</v>
      </c>
      <c r="F169" t="s">
        <v>1610</v>
      </c>
      <c r="G169" t="s">
        <v>1608</v>
      </c>
      <c r="H169" t="s">
        <v>5</v>
      </c>
    </row>
    <row r="170" spans="1:8" ht="11.25">
      <c r="A170">
        <v>169</v>
      </c>
      <c r="B170" t="s">
        <v>810</v>
      </c>
      <c r="C170" t="s">
        <v>810</v>
      </c>
      <c r="D170" t="s">
        <v>811</v>
      </c>
      <c r="E170" t="s">
        <v>1611</v>
      </c>
      <c r="F170" t="s">
        <v>1612</v>
      </c>
      <c r="G170" t="s">
        <v>1613</v>
      </c>
      <c r="H170" t="s">
        <v>5</v>
      </c>
    </row>
    <row r="171" spans="1:8" ht="11.25">
      <c r="A171">
        <v>170</v>
      </c>
      <c r="B171" t="s">
        <v>812</v>
      </c>
      <c r="C171" t="s">
        <v>814</v>
      </c>
      <c r="D171" t="s">
        <v>815</v>
      </c>
      <c r="E171" t="s">
        <v>1614</v>
      </c>
      <c r="F171" t="s">
        <v>1615</v>
      </c>
      <c r="G171" t="s">
        <v>1616</v>
      </c>
      <c r="H171" t="s">
        <v>3</v>
      </c>
    </row>
    <row r="172" spans="1:8" ht="11.25">
      <c r="A172">
        <v>171</v>
      </c>
      <c r="B172" t="s">
        <v>816</v>
      </c>
      <c r="C172" t="s">
        <v>820</v>
      </c>
      <c r="D172" t="s">
        <v>821</v>
      </c>
      <c r="E172" t="s">
        <v>1617</v>
      </c>
      <c r="F172" t="s">
        <v>1618</v>
      </c>
      <c r="G172" t="s">
        <v>1619</v>
      </c>
      <c r="H172" t="s">
        <v>5</v>
      </c>
    </row>
    <row r="173" spans="1:8" ht="11.25">
      <c r="A173">
        <v>172</v>
      </c>
      <c r="B173" t="s">
        <v>816</v>
      </c>
      <c r="C173" t="s">
        <v>826</v>
      </c>
      <c r="D173" t="s">
        <v>827</v>
      </c>
      <c r="E173" t="s">
        <v>1420</v>
      </c>
      <c r="F173" t="s">
        <v>1620</v>
      </c>
      <c r="G173" t="s">
        <v>1619</v>
      </c>
      <c r="H173" t="s">
        <v>3</v>
      </c>
    </row>
    <row r="174" spans="1:8" ht="11.25">
      <c r="A174">
        <v>173</v>
      </c>
      <c r="B174" t="s">
        <v>816</v>
      </c>
      <c r="C174" t="s">
        <v>826</v>
      </c>
      <c r="D174" t="s">
        <v>827</v>
      </c>
      <c r="E174" t="s">
        <v>1621</v>
      </c>
      <c r="F174" t="s">
        <v>1622</v>
      </c>
      <c r="G174" t="s">
        <v>1619</v>
      </c>
      <c r="H174" t="s">
        <v>3</v>
      </c>
    </row>
    <row r="175" spans="1:8" ht="11.25">
      <c r="A175">
        <v>174</v>
      </c>
      <c r="B175" t="s">
        <v>828</v>
      </c>
      <c r="C175" t="s">
        <v>834</v>
      </c>
      <c r="D175" t="s">
        <v>835</v>
      </c>
      <c r="E175" t="s">
        <v>1623</v>
      </c>
      <c r="F175" t="s">
        <v>1624</v>
      </c>
      <c r="G175" t="s">
        <v>1625</v>
      </c>
      <c r="H175" t="s">
        <v>5</v>
      </c>
    </row>
    <row r="176" spans="1:8" ht="11.25">
      <c r="A176">
        <v>175</v>
      </c>
      <c r="B176" t="s">
        <v>840</v>
      </c>
      <c r="C176" t="s">
        <v>850</v>
      </c>
      <c r="D176" t="s">
        <v>851</v>
      </c>
      <c r="E176" t="s">
        <v>1626</v>
      </c>
      <c r="F176" t="s">
        <v>1627</v>
      </c>
      <c r="G176" t="s">
        <v>1502</v>
      </c>
      <c r="H176" t="s">
        <v>5</v>
      </c>
    </row>
    <row r="177" spans="1:8" ht="11.25">
      <c r="A177">
        <v>176</v>
      </c>
      <c r="B177" t="s">
        <v>840</v>
      </c>
      <c r="C177" t="s">
        <v>864</v>
      </c>
      <c r="D177" t="s">
        <v>865</v>
      </c>
      <c r="E177" t="s">
        <v>1628</v>
      </c>
      <c r="F177" t="s">
        <v>1629</v>
      </c>
      <c r="G177" t="s">
        <v>1502</v>
      </c>
      <c r="H177" t="s">
        <v>3</v>
      </c>
    </row>
    <row r="178" spans="1:8" ht="11.25">
      <c r="A178">
        <v>177</v>
      </c>
      <c r="B178" t="s">
        <v>840</v>
      </c>
      <c r="C178" t="s">
        <v>864</v>
      </c>
      <c r="D178" t="s">
        <v>865</v>
      </c>
      <c r="E178" t="s">
        <v>1630</v>
      </c>
      <c r="F178" t="s">
        <v>1631</v>
      </c>
      <c r="G178" t="s">
        <v>1502</v>
      </c>
      <c r="H178" t="s">
        <v>5</v>
      </c>
    </row>
    <row r="179" spans="1:8" ht="11.25">
      <c r="A179">
        <v>178</v>
      </c>
      <c r="B179" t="s">
        <v>868</v>
      </c>
      <c r="C179" t="s">
        <v>872</v>
      </c>
      <c r="D179" t="s">
        <v>873</v>
      </c>
      <c r="E179" t="s">
        <v>1632</v>
      </c>
      <c r="F179" t="s">
        <v>1633</v>
      </c>
      <c r="G179" t="s">
        <v>1634</v>
      </c>
      <c r="H179" t="s">
        <v>4</v>
      </c>
    </row>
    <row r="180" spans="1:8" ht="11.25">
      <c r="A180">
        <v>179</v>
      </c>
      <c r="B180" t="s">
        <v>884</v>
      </c>
      <c r="C180" t="s">
        <v>886</v>
      </c>
      <c r="D180" t="s">
        <v>887</v>
      </c>
      <c r="E180" t="s">
        <v>1635</v>
      </c>
      <c r="F180" t="s">
        <v>1636</v>
      </c>
      <c r="G180" t="s">
        <v>1637</v>
      </c>
      <c r="H180" t="s">
        <v>3</v>
      </c>
    </row>
    <row r="181" spans="1:8" ht="11.25">
      <c r="A181">
        <v>180</v>
      </c>
      <c r="B181" t="s">
        <v>884</v>
      </c>
      <c r="C181" t="s">
        <v>886</v>
      </c>
      <c r="D181" t="s">
        <v>887</v>
      </c>
      <c r="E181" t="s">
        <v>1638</v>
      </c>
      <c r="F181" t="s">
        <v>1639</v>
      </c>
      <c r="G181" t="s">
        <v>1526</v>
      </c>
      <c r="H181" t="s">
        <v>5</v>
      </c>
    </row>
    <row r="182" spans="1:8" ht="11.25">
      <c r="A182">
        <v>181</v>
      </c>
      <c r="B182" t="s">
        <v>884</v>
      </c>
      <c r="C182" t="s">
        <v>886</v>
      </c>
      <c r="D182" t="s">
        <v>887</v>
      </c>
      <c r="E182" t="s">
        <v>1427</v>
      </c>
      <c r="F182" t="s">
        <v>1428</v>
      </c>
      <c r="G182" t="s">
        <v>1429</v>
      </c>
      <c r="H182" t="s">
        <v>5</v>
      </c>
    </row>
    <row r="183" spans="1:8" ht="11.25">
      <c r="A183">
        <v>182</v>
      </c>
      <c r="B183" t="s">
        <v>884</v>
      </c>
      <c r="C183" t="s">
        <v>888</v>
      </c>
      <c r="D183" t="s">
        <v>889</v>
      </c>
      <c r="E183" t="s">
        <v>1635</v>
      </c>
      <c r="F183" t="s">
        <v>1636</v>
      </c>
      <c r="G183" t="s">
        <v>1637</v>
      </c>
      <c r="H183" t="s">
        <v>3</v>
      </c>
    </row>
    <row r="184" spans="1:8" ht="11.25">
      <c r="A184">
        <v>183</v>
      </c>
      <c r="B184" t="s">
        <v>884</v>
      </c>
      <c r="C184" t="s">
        <v>888</v>
      </c>
      <c r="D184" t="s">
        <v>889</v>
      </c>
      <c r="E184" t="s">
        <v>1427</v>
      </c>
      <c r="F184" t="s">
        <v>1428</v>
      </c>
      <c r="G184" t="s">
        <v>1429</v>
      </c>
      <c r="H184" t="s">
        <v>5</v>
      </c>
    </row>
    <row r="185" spans="1:8" ht="11.25">
      <c r="A185">
        <v>184</v>
      </c>
      <c r="B185" t="s">
        <v>884</v>
      </c>
      <c r="C185" t="s">
        <v>890</v>
      </c>
      <c r="D185" t="s">
        <v>891</v>
      </c>
      <c r="E185" t="s">
        <v>1635</v>
      </c>
      <c r="F185" t="s">
        <v>1636</v>
      </c>
      <c r="G185" t="s">
        <v>1637</v>
      </c>
      <c r="H185" t="s">
        <v>3</v>
      </c>
    </row>
    <row r="186" spans="1:8" ht="11.25">
      <c r="A186">
        <v>185</v>
      </c>
      <c r="B186" t="s">
        <v>884</v>
      </c>
      <c r="C186" t="s">
        <v>890</v>
      </c>
      <c r="D186" t="s">
        <v>891</v>
      </c>
      <c r="E186" t="s">
        <v>1427</v>
      </c>
      <c r="F186" t="s">
        <v>1428</v>
      </c>
      <c r="G186" t="s">
        <v>1429</v>
      </c>
      <c r="H186" t="s">
        <v>5</v>
      </c>
    </row>
    <row r="187" spans="1:8" ht="11.25">
      <c r="A187">
        <v>186</v>
      </c>
      <c r="B187" t="s">
        <v>884</v>
      </c>
      <c r="C187" t="s">
        <v>894</v>
      </c>
      <c r="D187" t="s">
        <v>895</v>
      </c>
      <c r="E187" t="s">
        <v>1635</v>
      </c>
      <c r="F187" t="s">
        <v>1636</v>
      </c>
      <c r="G187" t="s">
        <v>1637</v>
      </c>
      <c r="H187" t="s">
        <v>3</v>
      </c>
    </row>
    <row r="188" spans="1:8" ht="11.25">
      <c r="A188">
        <v>187</v>
      </c>
      <c r="B188" t="s">
        <v>884</v>
      </c>
      <c r="C188" t="s">
        <v>894</v>
      </c>
      <c r="D188" t="s">
        <v>895</v>
      </c>
      <c r="E188" t="s">
        <v>1427</v>
      </c>
      <c r="F188" t="s">
        <v>1428</v>
      </c>
      <c r="G188" t="s">
        <v>1429</v>
      </c>
      <c r="H188" t="s">
        <v>5</v>
      </c>
    </row>
    <row r="189" spans="1:8" ht="11.25">
      <c r="A189">
        <v>188</v>
      </c>
      <c r="B189" t="s">
        <v>884</v>
      </c>
      <c r="C189" t="s">
        <v>898</v>
      </c>
      <c r="D189" t="s">
        <v>899</v>
      </c>
      <c r="E189" t="s">
        <v>1427</v>
      </c>
      <c r="F189" t="s">
        <v>1428</v>
      </c>
      <c r="G189" t="s">
        <v>1429</v>
      </c>
      <c r="H189" t="s">
        <v>5</v>
      </c>
    </row>
    <row r="190" spans="1:8" ht="11.25">
      <c r="A190">
        <v>189</v>
      </c>
      <c r="B190" t="s">
        <v>884</v>
      </c>
      <c r="C190" t="s">
        <v>900</v>
      </c>
      <c r="D190" t="s">
        <v>901</v>
      </c>
      <c r="E190" t="s">
        <v>1427</v>
      </c>
      <c r="F190" t="s">
        <v>1428</v>
      </c>
      <c r="G190" t="s">
        <v>1429</v>
      </c>
      <c r="H190" t="s">
        <v>5</v>
      </c>
    </row>
    <row r="191" spans="1:8" ht="11.25">
      <c r="A191">
        <v>190</v>
      </c>
      <c r="B191" t="s">
        <v>902</v>
      </c>
      <c r="C191" t="s">
        <v>906</v>
      </c>
      <c r="D191" t="s">
        <v>907</v>
      </c>
      <c r="E191" t="s">
        <v>1640</v>
      </c>
      <c r="F191" t="s">
        <v>1641</v>
      </c>
      <c r="G191" t="s">
        <v>1642</v>
      </c>
      <c r="H191" t="s">
        <v>3</v>
      </c>
    </row>
    <row r="192" spans="1:8" ht="11.25">
      <c r="A192">
        <v>191</v>
      </c>
      <c r="B192" t="s">
        <v>902</v>
      </c>
      <c r="C192" t="s">
        <v>908</v>
      </c>
      <c r="D192" t="s">
        <v>909</v>
      </c>
      <c r="E192" t="s">
        <v>1643</v>
      </c>
      <c r="F192" t="s">
        <v>1644</v>
      </c>
      <c r="G192" t="s">
        <v>1645</v>
      </c>
      <c r="H192" t="s">
        <v>3</v>
      </c>
    </row>
    <row r="193" spans="1:8" ht="11.25">
      <c r="A193">
        <v>192</v>
      </c>
      <c r="B193" t="s">
        <v>902</v>
      </c>
      <c r="C193" t="s">
        <v>908</v>
      </c>
      <c r="D193" t="s">
        <v>909</v>
      </c>
      <c r="E193" t="s">
        <v>1646</v>
      </c>
      <c r="F193" t="s">
        <v>1647</v>
      </c>
      <c r="G193" t="s">
        <v>1645</v>
      </c>
      <c r="H193" t="s">
        <v>3</v>
      </c>
    </row>
    <row r="194" spans="1:8" ht="11.25">
      <c r="A194">
        <v>193</v>
      </c>
      <c r="B194" t="s">
        <v>912</v>
      </c>
      <c r="C194" t="s">
        <v>914</v>
      </c>
      <c r="D194" t="s">
        <v>915</v>
      </c>
      <c r="E194" t="s">
        <v>1648</v>
      </c>
      <c r="F194" t="s">
        <v>1649</v>
      </c>
      <c r="G194" t="s">
        <v>1650</v>
      </c>
      <c r="H194" t="s">
        <v>3</v>
      </c>
    </row>
    <row r="195" spans="1:8" ht="11.25">
      <c r="A195">
        <v>194</v>
      </c>
      <c r="B195" t="s">
        <v>912</v>
      </c>
      <c r="C195" t="s">
        <v>916</v>
      </c>
      <c r="D195" t="s">
        <v>917</v>
      </c>
      <c r="E195" t="s">
        <v>1648</v>
      </c>
      <c r="F195" t="s">
        <v>1649</v>
      </c>
      <c r="G195" t="s">
        <v>1650</v>
      </c>
      <c r="H195" t="s">
        <v>3</v>
      </c>
    </row>
    <row r="196" spans="1:8" ht="11.25">
      <c r="A196">
        <v>195</v>
      </c>
      <c r="B196" t="s">
        <v>912</v>
      </c>
      <c r="C196" t="s">
        <v>918</v>
      </c>
      <c r="D196" t="s">
        <v>919</v>
      </c>
      <c r="E196" t="s">
        <v>1648</v>
      </c>
      <c r="F196" t="s">
        <v>1649</v>
      </c>
      <c r="G196" t="s">
        <v>1650</v>
      </c>
      <c r="H196" t="s">
        <v>3</v>
      </c>
    </row>
    <row r="197" spans="1:8" ht="11.25">
      <c r="A197">
        <v>196</v>
      </c>
      <c r="B197" t="s">
        <v>912</v>
      </c>
      <c r="C197" t="s">
        <v>920</v>
      </c>
      <c r="D197" t="s">
        <v>921</v>
      </c>
      <c r="E197" t="s">
        <v>1648</v>
      </c>
      <c r="F197" t="s">
        <v>1649</v>
      </c>
      <c r="G197" t="s">
        <v>1650</v>
      </c>
      <c r="H197" t="s">
        <v>3</v>
      </c>
    </row>
    <row r="198" spans="1:8" ht="11.25">
      <c r="A198">
        <v>197</v>
      </c>
      <c r="B198" t="s">
        <v>912</v>
      </c>
      <c r="C198" t="s">
        <v>922</v>
      </c>
      <c r="D198" t="s">
        <v>923</v>
      </c>
      <c r="E198" t="s">
        <v>1648</v>
      </c>
      <c r="F198" t="s">
        <v>1649</v>
      </c>
      <c r="G198" t="s">
        <v>1650</v>
      </c>
      <c r="H198" t="s">
        <v>3</v>
      </c>
    </row>
    <row r="199" spans="1:8" ht="11.25">
      <c r="A199">
        <v>198</v>
      </c>
      <c r="B199" t="s">
        <v>912</v>
      </c>
      <c r="C199" t="s">
        <v>924</v>
      </c>
      <c r="D199" t="s">
        <v>925</v>
      </c>
      <c r="E199" t="s">
        <v>1648</v>
      </c>
      <c r="F199" t="s">
        <v>1649</v>
      </c>
      <c r="G199" t="s">
        <v>1650</v>
      </c>
      <c r="H199" t="s">
        <v>3</v>
      </c>
    </row>
    <row r="200" spans="1:8" ht="11.25">
      <c r="A200">
        <v>199</v>
      </c>
      <c r="B200" t="s">
        <v>912</v>
      </c>
      <c r="C200" t="s">
        <v>926</v>
      </c>
      <c r="D200" t="s">
        <v>927</v>
      </c>
      <c r="E200" t="s">
        <v>1648</v>
      </c>
      <c r="F200" t="s">
        <v>1649</v>
      </c>
      <c r="G200" t="s">
        <v>1650</v>
      </c>
      <c r="H200" t="s">
        <v>3</v>
      </c>
    </row>
    <row r="201" spans="1:8" ht="11.25">
      <c r="A201">
        <v>200</v>
      </c>
      <c r="B201" t="s">
        <v>912</v>
      </c>
      <c r="C201" t="s">
        <v>800</v>
      </c>
      <c r="D201" t="s">
        <v>928</v>
      </c>
      <c r="E201" t="s">
        <v>1648</v>
      </c>
      <c r="F201" t="s">
        <v>1649</v>
      </c>
      <c r="G201" t="s">
        <v>1650</v>
      </c>
      <c r="H201" t="s">
        <v>3</v>
      </c>
    </row>
    <row r="202" spans="1:8" ht="11.25">
      <c r="A202">
        <v>201</v>
      </c>
      <c r="B202" t="s">
        <v>912</v>
      </c>
      <c r="C202" t="s">
        <v>929</v>
      </c>
      <c r="D202" t="s">
        <v>930</v>
      </c>
      <c r="E202" t="s">
        <v>1648</v>
      </c>
      <c r="F202" t="s">
        <v>1649</v>
      </c>
      <c r="G202" t="s">
        <v>1650</v>
      </c>
      <c r="H202" t="s">
        <v>3</v>
      </c>
    </row>
    <row r="203" spans="1:8" ht="11.25">
      <c r="A203">
        <v>202</v>
      </c>
      <c r="B203" t="s">
        <v>933</v>
      </c>
      <c r="C203" t="s">
        <v>937</v>
      </c>
      <c r="D203" t="s">
        <v>938</v>
      </c>
      <c r="E203" t="s">
        <v>1651</v>
      </c>
      <c r="F203" t="s">
        <v>1652</v>
      </c>
      <c r="G203" t="s">
        <v>1653</v>
      </c>
      <c r="H203" t="s">
        <v>4</v>
      </c>
    </row>
    <row r="204" spans="1:8" ht="11.25">
      <c r="A204">
        <v>203</v>
      </c>
      <c r="B204" t="s">
        <v>933</v>
      </c>
      <c r="C204" t="s">
        <v>939</v>
      </c>
      <c r="D204" t="s">
        <v>940</v>
      </c>
      <c r="E204" t="s">
        <v>1651</v>
      </c>
      <c r="F204" t="s">
        <v>1652</v>
      </c>
      <c r="G204" t="s">
        <v>1653</v>
      </c>
      <c r="H204" t="s">
        <v>4</v>
      </c>
    </row>
    <row r="205" spans="1:8" ht="11.25">
      <c r="A205">
        <v>204</v>
      </c>
      <c r="B205" t="s">
        <v>933</v>
      </c>
      <c r="C205" t="s">
        <v>943</v>
      </c>
      <c r="D205" t="s">
        <v>944</v>
      </c>
      <c r="E205" t="s">
        <v>1654</v>
      </c>
      <c r="F205" t="s">
        <v>1655</v>
      </c>
      <c r="G205" t="s">
        <v>1653</v>
      </c>
      <c r="H205" t="s">
        <v>3</v>
      </c>
    </row>
    <row r="206" spans="1:8" ht="11.25">
      <c r="A206">
        <v>205</v>
      </c>
      <c r="B206" t="s">
        <v>933</v>
      </c>
      <c r="C206" t="s">
        <v>943</v>
      </c>
      <c r="D206" t="s">
        <v>944</v>
      </c>
      <c r="E206" t="s">
        <v>1656</v>
      </c>
      <c r="F206" t="s">
        <v>1657</v>
      </c>
      <c r="G206" t="s">
        <v>1653</v>
      </c>
      <c r="H206" t="s">
        <v>3</v>
      </c>
    </row>
    <row r="207" spans="1:8" ht="11.25">
      <c r="A207">
        <v>206</v>
      </c>
      <c r="B207" t="s">
        <v>933</v>
      </c>
      <c r="C207" t="s">
        <v>947</v>
      </c>
      <c r="D207" t="s">
        <v>948</v>
      </c>
      <c r="E207" t="s">
        <v>1651</v>
      </c>
      <c r="F207" t="s">
        <v>1652</v>
      </c>
      <c r="G207" t="s">
        <v>1653</v>
      </c>
      <c r="H207" t="s">
        <v>4</v>
      </c>
    </row>
    <row r="208" spans="1:8" ht="11.25">
      <c r="A208">
        <v>207</v>
      </c>
      <c r="B208" t="s">
        <v>933</v>
      </c>
      <c r="C208" t="s">
        <v>951</v>
      </c>
      <c r="D208" t="s">
        <v>952</v>
      </c>
      <c r="E208" t="s">
        <v>1482</v>
      </c>
      <c r="F208" t="s">
        <v>1658</v>
      </c>
      <c r="G208" t="s">
        <v>1653</v>
      </c>
      <c r="H208" t="s">
        <v>4</v>
      </c>
    </row>
    <row r="209" spans="1:8" ht="11.25">
      <c r="A209">
        <v>208</v>
      </c>
      <c r="B209" t="s">
        <v>933</v>
      </c>
      <c r="C209" t="s">
        <v>951</v>
      </c>
      <c r="D209" t="s">
        <v>952</v>
      </c>
      <c r="E209" t="s">
        <v>1659</v>
      </c>
      <c r="F209" t="s">
        <v>1660</v>
      </c>
      <c r="G209" t="s">
        <v>1653</v>
      </c>
      <c r="H209" t="s">
        <v>5</v>
      </c>
    </row>
    <row r="210" spans="1:7" ht="11.25">
      <c r="A210">
        <v>209</v>
      </c>
      <c r="B210" t="s">
        <v>933</v>
      </c>
      <c r="C210" t="s">
        <v>951</v>
      </c>
      <c r="D210" t="s">
        <v>952</v>
      </c>
      <c r="E210" t="s">
        <v>1661</v>
      </c>
      <c r="F210" t="s">
        <v>1662</v>
      </c>
      <c r="G210" t="s">
        <v>1653</v>
      </c>
    </row>
    <row r="211" spans="1:8" ht="11.25">
      <c r="A211">
        <v>210</v>
      </c>
      <c r="B211" t="s">
        <v>933</v>
      </c>
      <c r="C211" t="s">
        <v>953</v>
      </c>
      <c r="D211" t="s">
        <v>954</v>
      </c>
      <c r="E211" t="s">
        <v>1663</v>
      </c>
      <c r="F211" t="s">
        <v>1664</v>
      </c>
      <c r="G211" t="s">
        <v>1653</v>
      </c>
      <c r="H211" t="s">
        <v>5</v>
      </c>
    </row>
    <row r="212" spans="1:8" ht="11.25">
      <c r="A212">
        <v>211</v>
      </c>
      <c r="B212" t="s">
        <v>933</v>
      </c>
      <c r="C212" t="s">
        <v>961</v>
      </c>
      <c r="D212" t="s">
        <v>962</v>
      </c>
      <c r="E212" t="s">
        <v>1651</v>
      </c>
      <c r="F212" t="s">
        <v>1652</v>
      </c>
      <c r="G212" t="s">
        <v>1653</v>
      </c>
      <c r="H212" t="s">
        <v>4</v>
      </c>
    </row>
    <row r="213" spans="1:8" ht="11.25">
      <c r="A213">
        <v>212</v>
      </c>
      <c r="B213" t="s">
        <v>933</v>
      </c>
      <c r="C213" t="s">
        <v>963</v>
      </c>
      <c r="D213" t="s">
        <v>964</v>
      </c>
      <c r="E213" t="s">
        <v>1665</v>
      </c>
      <c r="F213" t="s">
        <v>1666</v>
      </c>
      <c r="G213" t="s">
        <v>1653</v>
      </c>
      <c r="H213" t="s">
        <v>5</v>
      </c>
    </row>
    <row r="214" spans="1:8" ht="11.25">
      <c r="A214">
        <v>213</v>
      </c>
      <c r="B214" t="s">
        <v>933</v>
      </c>
      <c r="C214" t="s">
        <v>965</v>
      </c>
      <c r="D214" t="s">
        <v>966</v>
      </c>
      <c r="E214" t="s">
        <v>1667</v>
      </c>
      <c r="F214" t="s">
        <v>1668</v>
      </c>
      <c r="G214" t="s">
        <v>1653</v>
      </c>
      <c r="H214" t="s">
        <v>3</v>
      </c>
    </row>
    <row r="215" spans="1:8" ht="11.25">
      <c r="A215">
        <v>214</v>
      </c>
      <c r="B215" t="s">
        <v>933</v>
      </c>
      <c r="C215" t="s">
        <v>965</v>
      </c>
      <c r="D215" t="s">
        <v>966</v>
      </c>
      <c r="E215" t="s">
        <v>1669</v>
      </c>
      <c r="F215" t="s">
        <v>1670</v>
      </c>
      <c r="G215" t="s">
        <v>1653</v>
      </c>
      <c r="H215" t="s">
        <v>5</v>
      </c>
    </row>
    <row r="216" spans="1:8" ht="11.25">
      <c r="A216">
        <v>215</v>
      </c>
      <c r="B216" t="s">
        <v>933</v>
      </c>
      <c r="C216" t="s">
        <v>967</v>
      </c>
      <c r="D216" t="s">
        <v>968</v>
      </c>
      <c r="E216" t="s">
        <v>1651</v>
      </c>
      <c r="F216" t="s">
        <v>1652</v>
      </c>
      <c r="G216" t="s">
        <v>1653</v>
      </c>
      <c r="H216" t="s">
        <v>4</v>
      </c>
    </row>
    <row r="217" spans="1:8" ht="11.25">
      <c r="A217">
        <v>216</v>
      </c>
      <c r="B217" t="s">
        <v>969</v>
      </c>
      <c r="C217" t="s">
        <v>973</v>
      </c>
      <c r="D217" t="s">
        <v>974</v>
      </c>
      <c r="E217" t="s">
        <v>1671</v>
      </c>
      <c r="F217" t="s">
        <v>1672</v>
      </c>
      <c r="G217" t="s">
        <v>1673</v>
      </c>
      <c r="H217" t="s">
        <v>4</v>
      </c>
    </row>
    <row r="218" spans="1:8" ht="11.25">
      <c r="A218">
        <v>217</v>
      </c>
      <c r="B218" t="s">
        <v>969</v>
      </c>
      <c r="C218" t="s">
        <v>973</v>
      </c>
      <c r="D218" t="s">
        <v>974</v>
      </c>
      <c r="E218" t="s">
        <v>1674</v>
      </c>
      <c r="F218" t="s">
        <v>1675</v>
      </c>
      <c r="G218" t="s">
        <v>1673</v>
      </c>
      <c r="H218" t="s">
        <v>3</v>
      </c>
    </row>
    <row r="219" spans="1:8" ht="11.25">
      <c r="A219">
        <v>218</v>
      </c>
      <c r="B219" t="s">
        <v>969</v>
      </c>
      <c r="C219" t="s">
        <v>975</v>
      </c>
      <c r="D219" t="s">
        <v>976</v>
      </c>
      <c r="E219" t="s">
        <v>1671</v>
      </c>
      <c r="F219" t="s">
        <v>1672</v>
      </c>
      <c r="G219" t="s">
        <v>1673</v>
      </c>
      <c r="H219" t="s">
        <v>4</v>
      </c>
    </row>
    <row r="220" spans="1:8" ht="11.25">
      <c r="A220">
        <v>219</v>
      </c>
      <c r="B220" t="s">
        <v>969</v>
      </c>
      <c r="C220" t="s">
        <v>983</v>
      </c>
      <c r="D220" t="s">
        <v>984</v>
      </c>
      <c r="E220" t="s">
        <v>1676</v>
      </c>
      <c r="F220" t="s">
        <v>1677</v>
      </c>
      <c r="G220" t="s">
        <v>1529</v>
      </c>
      <c r="H220" t="s">
        <v>3</v>
      </c>
    </row>
    <row r="221" spans="1:8" ht="11.25">
      <c r="A221">
        <v>220</v>
      </c>
      <c r="B221" t="s">
        <v>969</v>
      </c>
      <c r="C221" t="s">
        <v>983</v>
      </c>
      <c r="D221" t="s">
        <v>984</v>
      </c>
      <c r="E221" t="s">
        <v>1678</v>
      </c>
      <c r="F221" t="s">
        <v>1679</v>
      </c>
      <c r="G221" t="s">
        <v>1673</v>
      </c>
      <c r="H221" t="s">
        <v>5</v>
      </c>
    </row>
    <row r="222" spans="1:8" ht="11.25">
      <c r="A222">
        <v>221</v>
      </c>
      <c r="B222" t="s">
        <v>989</v>
      </c>
      <c r="C222" t="s">
        <v>991</v>
      </c>
      <c r="D222" t="s">
        <v>992</v>
      </c>
      <c r="E222" t="s">
        <v>1680</v>
      </c>
      <c r="F222" t="s">
        <v>1681</v>
      </c>
      <c r="G222" t="s">
        <v>1547</v>
      </c>
      <c r="H222" t="s">
        <v>3</v>
      </c>
    </row>
    <row r="223" spans="1:8" ht="11.25">
      <c r="A223">
        <v>222</v>
      </c>
      <c r="B223" t="s">
        <v>989</v>
      </c>
      <c r="C223" t="s">
        <v>993</v>
      </c>
      <c r="D223" t="s">
        <v>994</v>
      </c>
      <c r="E223" t="s">
        <v>1680</v>
      </c>
      <c r="F223" t="s">
        <v>1681</v>
      </c>
      <c r="G223" t="s">
        <v>1547</v>
      </c>
      <c r="H223" t="s">
        <v>3</v>
      </c>
    </row>
    <row r="224" spans="1:8" ht="11.25">
      <c r="A224">
        <v>223</v>
      </c>
      <c r="B224" t="s">
        <v>989</v>
      </c>
      <c r="C224" t="s">
        <v>995</v>
      </c>
      <c r="D224" t="s">
        <v>996</v>
      </c>
      <c r="E224" t="s">
        <v>1680</v>
      </c>
      <c r="F224" t="s">
        <v>1681</v>
      </c>
      <c r="G224" t="s">
        <v>1547</v>
      </c>
      <c r="H224" t="s">
        <v>3</v>
      </c>
    </row>
    <row r="225" spans="1:8" ht="11.25">
      <c r="A225">
        <v>224</v>
      </c>
      <c r="B225" t="s">
        <v>989</v>
      </c>
      <c r="C225" t="s">
        <v>997</v>
      </c>
      <c r="D225" t="s">
        <v>998</v>
      </c>
      <c r="E225" t="s">
        <v>1680</v>
      </c>
      <c r="F225" t="s">
        <v>1681</v>
      </c>
      <c r="G225" t="s">
        <v>1547</v>
      </c>
      <c r="H225" t="s">
        <v>3</v>
      </c>
    </row>
    <row r="226" spans="1:8" ht="11.25">
      <c r="A226">
        <v>225</v>
      </c>
      <c r="B226" t="s">
        <v>989</v>
      </c>
      <c r="C226" t="s">
        <v>999</v>
      </c>
      <c r="D226" t="s">
        <v>1000</v>
      </c>
      <c r="E226" t="s">
        <v>1680</v>
      </c>
      <c r="F226" t="s">
        <v>1681</v>
      </c>
      <c r="G226" t="s">
        <v>1547</v>
      </c>
      <c r="H226" t="s">
        <v>3</v>
      </c>
    </row>
    <row r="227" spans="1:8" ht="11.25">
      <c r="A227">
        <v>226</v>
      </c>
      <c r="B227" t="s">
        <v>989</v>
      </c>
      <c r="C227" t="s">
        <v>1001</v>
      </c>
      <c r="D227" t="s">
        <v>1002</v>
      </c>
      <c r="E227" t="s">
        <v>1680</v>
      </c>
      <c r="F227" t="s">
        <v>1681</v>
      </c>
      <c r="G227" t="s">
        <v>1547</v>
      </c>
      <c r="H227" t="s">
        <v>3</v>
      </c>
    </row>
    <row r="228" spans="1:8" ht="11.25">
      <c r="A228">
        <v>227</v>
      </c>
      <c r="B228" t="s">
        <v>989</v>
      </c>
      <c r="C228" t="s">
        <v>1003</v>
      </c>
      <c r="D228" t="s">
        <v>1004</v>
      </c>
      <c r="E228" t="s">
        <v>1680</v>
      </c>
      <c r="F228" t="s">
        <v>1681</v>
      </c>
      <c r="G228" t="s">
        <v>1547</v>
      </c>
      <c r="H228" t="s">
        <v>3</v>
      </c>
    </row>
    <row r="229" spans="1:8" ht="11.25">
      <c r="A229">
        <v>228</v>
      </c>
      <c r="B229" t="s">
        <v>989</v>
      </c>
      <c r="C229" t="s">
        <v>989</v>
      </c>
      <c r="D229" t="s">
        <v>990</v>
      </c>
      <c r="E229" t="s">
        <v>1680</v>
      </c>
      <c r="F229" t="s">
        <v>1681</v>
      </c>
      <c r="G229" t="s">
        <v>1547</v>
      </c>
      <c r="H229" t="s">
        <v>3</v>
      </c>
    </row>
    <row r="230" spans="1:8" ht="11.25">
      <c r="A230">
        <v>229</v>
      </c>
      <c r="B230" t="s">
        <v>989</v>
      </c>
      <c r="C230" t="s">
        <v>1005</v>
      </c>
      <c r="D230" t="s">
        <v>1006</v>
      </c>
      <c r="E230" t="s">
        <v>1680</v>
      </c>
      <c r="F230" t="s">
        <v>1681</v>
      </c>
      <c r="G230" t="s">
        <v>1547</v>
      </c>
      <c r="H230" t="s">
        <v>3</v>
      </c>
    </row>
    <row r="231" spans="1:8" ht="11.25">
      <c r="A231">
        <v>230</v>
      </c>
      <c r="B231" t="s">
        <v>989</v>
      </c>
      <c r="C231" t="s">
        <v>1007</v>
      </c>
      <c r="D231" t="s">
        <v>1008</v>
      </c>
      <c r="E231" t="s">
        <v>1680</v>
      </c>
      <c r="F231" t="s">
        <v>1681</v>
      </c>
      <c r="G231" t="s">
        <v>1547</v>
      </c>
      <c r="H231" t="s">
        <v>3</v>
      </c>
    </row>
    <row r="232" spans="1:8" ht="11.25">
      <c r="A232">
        <v>231</v>
      </c>
      <c r="B232" t="s">
        <v>989</v>
      </c>
      <c r="C232" t="s">
        <v>1009</v>
      </c>
      <c r="D232" t="s">
        <v>1010</v>
      </c>
      <c r="E232" t="s">
        <v>1680</v>
      </c>
      <c r="F232" t="s">
        <v>1681</v>
      </c>
      <c r="G232" t="s">
        <v>1547</v>
      </c>
      <c r="H232" t="s">
        <v>3</v>
      </c>
    </row>
    <row r="233" spans="1:8" ht="11.25">
      <c r="A233">
        <v>232</v>
      </c>
      <c r="B233" t="s">
        <v>989</v>
      </c>
      <c r="C233" t="s">
        <v>1011</v>
      </c>
      <c r="D233" t="s">
        <v>1012</v>
      </c>
      <c r="E233" t="s">
        <v>1680</v>
      </c>
      <c r="F233" t="s">
        <v>1681</v>
      </c>
      <c r="G233" t="s">
        <v>1547</v>
      </c>
      <c r="H233" t="s">
        <v>3</v>
      </c>
    </row>
    <row r="234" spans="1:8" ht="11.25">
      <c r="A234">
        <v>233</v>
      </c>
      <c r="B234" t="s">
        <v>989</v>
      </c>
      <c r="C234" t="s">
        <v>1013</v>
      </c>
      <c r="D234" t="s">
        <v>1014</v>
      </c>
      <c r="E234" t="s">
        <v>1680</v>
      </c>
      <c r="F234" t="s">
        <v>1681</v>
      </c>
      <c r="G234" t="s">
        <v>1547</v>
      </c>
      <c r="H234" t="s">
        <v>3</v>
      </c>
    </row>
    <row r="235" spans="1:8" ht="11.25">
      <c r="A235">
        <v>234</v>
      </c>
      <c r="B235" t="s">
        <v>1017</v>
      </c>
      <c r="C235" t="s">
        <v>1027</v>
      </c>
      <c r="D235" t="s">
        <v>1028</v>
      </c>
      <c r="E235" t="s">
        <v>1682</v>
      </c>
      <c r="F235" t="s">
        <v>1683</v>
      </c>
      <c r="G235" t="s">
        <v>1684</v>
      </c>
      <c r="H235" t="s">
        <v>4</v>
      </c>
    </row>
    <row r="236" spans="1:8" ht="11.25">
      <c r="A236">
        <v>235</v>
      </c>
      <c r="B236" t="s">
        <v>1017</v>
      </c>
      <c r="C236" t="s">
        <v>1027</v>
      </c>
      <c r="D236" t="s">
        <v>1028</v>
      </c>
      <c r="E236" t="s">
        <v>1685</v>
      </c>
      <c r="F236" t="s">
        <v>1686</v>
      </c>
      <c r="G236" t="s">
        <v>1684</v>
      </c>
      <c r="H236" t="s">
        <v>4</v>
      </c>
    </row>
    <row r="237" spans="1:8" ht="11.25">
      <c r="A237">
        <v>236</v>
      </c>
      <c r="B237" t="s">
        <v>1017</v>
      </c>
      <c r="C237" t="s">
        <v>1029</v>
      </c>
      <c r="D237" t="s">
        <v>1030</v>
      </c>
      <c r="E237" t="s">
        <v>1687</v>
      </c>
      <c r="F237" t="s">
        <v>1688</v>
      </c>
      <c r="G237" t="s">
        <v>1684</v>
      </c>
      <c r="H237" t="s">
        <v>5</v>
      </c>
    </row>
    <row r="238" spans="1:8" ht="11.25">
      <c r="A238">
        <v>237</v>
      </c>
      <c r="B238" t="s">
        <v>1033</v>
      </c>
      <c r="C238" t="s">
        <v>1037</v>
      </c>
      <c r="D238" t="s">
        <v>1038</v>
      </c>
      <c r="E238" t="s">
        <v>1689</v>
      </c>
      <c r="F238" t="s">
        <v>1690</v>
      </c>
      <c r="G238" t="s">
        <v>1551</v>
      </c>
      <c r="H238" t="s">
        <v>3</v>
      </c>
    </row>
    <row r="239" spans="1:8" ht="11.25">
      <c r="A239">
        <v>238</v>
      </c>
      <c r="B239" t="s">
        <v>1033</v>
      </c>
      <c r="C239" t="s">
        <v>1041</v>
      </c>
      <c r="D239" t="s">
        <v>1042</v>
      </c>
      <c r="E239" t="s">
        <v>1691</v>
      </c>
      <c r="F239" t="s">
        <v>1692</v>
      </c>
      <c r="G239" t="s">
        <v>1551</v>
      </c>
      <c r="H239" t="s">
        <v>5</v>
      </c>
    </row>
    <row r="240" spans="1:8" ht="11.25">
      <c r="A240">
        <v>239</v>
      </c>
      <c r="B240" t="s">
        <v>1033</v>
      </c>
      <c r="C240" t="s">
        <v>1043</v>
      </c>
      <c r="D240" t="s">
        <v>1044</v>
      </c>
      <c r="E240" t="s">
        <v>1689</v>
      </c>
      <c r="F240" t="s">
        <v>1690</v>
      </c>
      <c r="G240" t="s">
        <v>1551</v>
      </c>
      <c r="H240" t="s">
        <v>3</v>
      </c>
    </row>
    <row r="241" spans="1:8" ht="11.25">
      <c r="A241">
        <v>240</v>
      </c>
      <c r="B241" t="s">
        <v>1033</v>
      </c>
      <c r="C241" t="s">
        <v>1045</v>
      </c>
      <c r="D241" t="s">
        <v>1046</v>
      </c>
      <c r="E241" t="s">
        <v>1689</v>
      </c>
      <c r="F241" t="s">
        <v>1690</v>
      </c>
      <c r="G241" t="s">
        <v>1551</v>
      </c>
      <c r="H241" t="s">
        <v>3</v>
      </c>
    </row>
    <row r="242" spans="1:8" ht="11.25">
      <c r="A242">
        <v>241</v>
      </c>
      <c r="B242" t="s">
        <v>1033</v>
      </c>
      <c r="C242" t="s">
        <v>548</v>
      </c>
      <c r="D242" t="s">
        <v>1047</v>
      </c>
      <c r="E242" t="s">
        <v>1689</v>
      </c>
      <c r="F242" t="s">
        <v>1690</v>
      </c>
      <c r="G242" t="s">
        <v>1551</v>
      </c>
      <c r="H242" t="s">
        <v>3</v>
      </c>
    </row>
    <row r="243" spans="1:8" ht="11.25">
      <c r="A243">
        <v>242</v>
      </c>
      <c r="B243" t="s">
        <v>1052</v>
      </c>
      <c r="C243" t="s">
        <v>1054</v>
      </c>
      <c r="D243" t="s">
        <v>1055</v>
      </c>
      <c r="E243" t="s">
        <v>1693</v>
      </c>
      <c r="F243" t="s">
        <v>1694</v>
      </c>
      <c r="G243" t="s">
        <v>1695</v>
      </c>
      <c r="H243" t="s">
        <v>5</v>
      </c>
    </row>
    <row r="244" spans="1:8" ht="11.25">
      <c r="A244">
        <v>243</v>
      </c>
      <c r="B244" t="s">
        <v>1052</v>
      </c>
      <c r="C244" t="s">
        <v>1056</v>
      </c>
      <c r="D244" t="s">
        <v>1057</v>
      </c>
      <c r="E244" t="s">
        <v>1696</v>
      </c>
      <c r="F244" t="s">
        <v>1697</v>
      </c>
      <c r="G244" t="s">
        <v>1695</v>
      </c>
      <c r="H244" t="s">
        <v>5</v>
      </c>
    </row>
    <row r="245" spans="1:8" ht="11.25">
      <c r="A245">
        <v>244</v>
      </c>
      <c r="B245" t="s">
        <v>1052</v>
      </c>
      <c r="C245" t="s">
        <v>1060</v>
      </c>
      <c r="D245" t="s">
        <v>1061</v>
      </c>
      <c r="E245" t="s">
        <v>1698</v>
      </c>
      <c r="F245" t="s">
        <v>1699</v>
      </c>
      <c r="G245" t="s">
        <v>1695</v>
      </c>
      <c r="H245" t="s">
        <v>3</v>
      </c>
    </row>
    <row r="246" spans="1:8" ht="11.25">
      <c r="A246">
        <v>245</v>
      </c>
      <c r="B246" t="s">
        <v>1052</v>
      </c>
      <c r="C246" t="s">
        <v>1068</v>
      </c>
      <c r="D246" t="s">
        <v>1069</v>
      </c>
      <c r="E246" t="s">
        <v>1700</v>
      </c>
      <c r="F246" t="s">
        <v>1701</v>
      </c>
      <c r="G246" t="s">
        <v>1695</v>
      </c>
      <c r="H246" t="s">
        <v>5</v>
      </c>
    </row>
    <row r="247" spans="1:8" ht="11.25">
      <c r="A247">
        <v>246</v>
      </c>
      <c r="B247" t="s">
        <v>1070</v>
      </c>
      <c r="C247" t="s">
        <v>1080</v>
      </c>
      <c r="D247" t="s">
        <v>1081</v>
      </c>
      <c r="E247" t="s">
        <v>1702</v>
      </c>
      <c r="F247" t="s">
        <v>1703</v>
      </c>
      <c r="G247" t="s">
        <v>1704</v>
      </c>
      <c r="H247" t="s">
        <v>5</v>
      </c>
    </row>
    <row r="248" spans="1:8" ht="11.25">
      <c r="A248">
        <v>247</v>
      </c>
      <c r="B248" t="s">
        <v>1070</v>
      </c>
      <c r="C248" t="s">
        <v>1084</v>
      </c>
      <c r="D248" t="s">
        <v>1085</v>
      </c>
      <c r="E248" t="s">
        <v>1705</v>
      </c>
      <c r="F248" t="s">
        <v>1706</v>
      </c>
      <c r="G248" t="s">
        <v>1704</v>
      </c>
      <c r="H248" t="s">
        <v>5</v>
      </c>
    </row>
    <row r="249" spans="1:8" ht="11.25">
      <c r="A249">
        <v>248</v>
      </c>
      <c r="B249" t="s">
        <v>1070</v>
      </c>
      <c r="C249" t="s">
        <v>1086</v>
      </c>
      <c r="D249" t="s">
        <v>1087</v>
      </c>
      <c r="E249" t="s">
        <v>1702</v>
      </c>
      <c r="F249" t="s">
        <v>1703</v>
      </c>
      <c r="G249" t="s">
        <v>1704</v>
      </c>
      <c r="H249" t="s">
        <v>5</v>
      </c>
    </row>
    <row r="250" spans="1:8" ht="11.25">
      <c r="A250">
        <v>249</v>
      </c>
      <c r="B250" t="s">
        <v>1088</v>
      </c>
      <c r="C250" t="s">
        <v>1094</v>
      </c>
      <c r="D250" t="s">
        <v>1095</v>
      </c>
      <c r="E250" t="s">
        <v>1707</v>
      </c>
      <c r="F250" t="s">
        <v>1708</v>
      </c>
      <c r="G250" t="s">
        <v>1709</v>
      </c>
      <c r="H250" t="s">
        <v>5</v>
      </c>
    </row>
    <row r="251" spans="1:8" ht="11.25">
      <c r="A251">
        <v>250</v>
      </c>
      <c r="B251" t="s">
        <v>1088</v>
      </c>
      <c r="C251" t="s">
        <v>1098</v>
      </c>
      <c r="D251" t="s">
        <v>1099</v>
      </c>
      <c r="E251" t="s">
        <v>1710</v>
      </c>
      <c r="F251" t="s">
        <v>1711</v>
      </c>
      <c r="G251" t="s">
        <v>1709</v>
      </c>
      <c r="H251" t="s">
        <v>5</v>
      </c>
    </row>
    <row r="252" spans="1:7" ht="11.25">
      <c r="A252">
        <v>251</v>
      </c>
      <c r="B252" t="s">
        <v>1088</v>
      </c>
      <c r="C252" t="s">
        <v>1025</v>
      </c>
      <c r="D252" t="s">
        <v>1100</v>
      </c>
      <c r="E252" t="s">
        <v>1712</v>
      </c>
      <c r="F252" t="s">
        <v>1713</v>
      </c>
      <c r="G252" t="s">
        <v>1709</v>
      </c>
    </row>
    <row r="253" spans="1:8" ht="11.25">
      <c r="A253">
        <v>252</v>
      </c>
      <c r="B253" t="s">
        <v>1113</v>
      </c>
      <c r="C253" t="s">
        <v>1113</v>
      </c>
      <c r="D253" t="s">
        <v>1114</v>
      </c>
      <c r="E253" t="s">
        <v>1714</v>
      </c>
      <c r="F253" t="s">
        <v>1715</v>
      </c>
      <c r="G253" t="s">
        <v>1579</v>
      </c>
      <c r="H253" t="s">
        <v>5</v>
      </c>
    </row>
    <row r="254" spans="1:8" ht="11.25">
      <c r="A254">
        <v>253</v>
      </c>
      <c r="B254" t="s">
        <v>1113</v>
      </c>
      <c r="C254" t="s">
        <v>1113</v>
      </c>
      <c r="D254" t="s">
        <v>1114</v>
      </c>
      <c r="E254" t="s">
        <v>1716</v>
      </c>
      <c r="F254" t="s">
        <v>1717</v>
      </c>
      <c r="G254" t="s">
        <v>1579</v>
      </c>
      <c r="H254" t="s">
        <v>5</v>
      </c>
    </row>
    <row r="255" spans="1:8" ht="11.25">
      <c r="A255">
        <v>254</v>
      </c>
      <c r="B255" t="s">
        <v>1115</v>
      </c>
      <c r="C255" t="s">
        <v>1122</v>
      </c>
      <c r="D255" t="s">
        <v>1123</v>
      </c>
      <c r="E255" t="s">
        <v>1718</v>
      </c>
      <c r="F255" t="s">
        <v>1719</v>
      </c>
      <c r="G255" t="s">
        <v>1720</v>
      </c>
      <c r="H255" t="s">
        <v>5</v>
      </c>
    </row>
    <row r="256" spans="1:8" ht="11.25">
      <c r="A256">
        <v>255</v>
      </c>
      <c r="B256" t="s">
        <v>1115</v>
      </c>
      <c r="C256" t="s">
        <v>1122</v>
      </c>
      <c r="D256" t="s">
        <v>1123</v>
      </c>
      <c r="E256" t="s">
        <v>1427</v>
      </c>
      <c r="F256" t="s">
        <v>1428</v>
      </c>
      <c r="G256" t="s">
        <v>1429</v>
      </c>
      <c r="H256" t="s">
        <v>5</v>
      </c>
    </row>
    <row r="257" spans="1:8" ht="11.25">
      <c r="A257">
        <v>256</v>
      </c>
      <c r="B257" t="s">
        <v>1115</v>
      </c>
      <c r="C257" t="s">
        <v>1122</v>
      </c>
      <c r="D257" t="s">
        <v>1123</v>
      </c>
      <c r="E257" t="s">
        <v>1721</v>
      </c>
      <c r="F257" t="s">
        <v>1722</v>
      </c>
      <c r="G257" t="s">
        <v>1723</v>
      </c>
      <c r="H257" t="s">
        <v>3</v>
      </c>
    </row>
    <row r="258" spans="1:8" ht="11.25">
      <c r="A258">
        <v>257</v>
      </c>
      <c r="B258" t="s">
        <v>1115</v>
      </c>
      <c r="C258" t="s">
        <v>1122</v>
      </c>
      <c r="D258" t="s">
        <v>1123</v>
      </c>
      <c r="E258" t="s">
        <v>1724</v>
      </c>
      <c r="F258" t="s">
        <v>1725</v>
      </c>
      <c r="G258" t="s">
        <v>1720</v>
      </c>
      <c r="H258" t="s">
        <v>3</v>
      </c>
    </row>
    <row r="259" spans="1:8" ht="11.25">
      <c r="A259">
        <v>258</v>
      </c>
      <c r="B259" t="s">
        <v>1115</v>
      </c>
      <c r="C259" t="s">
        <v>1135</v>
      </c>
      <c r="D259" t="s">
        <v>1136</v>
      </c>
      <c r="E259" t="s">
        <v>1726</v>
      </c>
      <c r="F259" t="s">
        <v>1727</v>
      </c>
      <c r="G259" t="s">
        <v>1720</v>
      </c>
      <c r="H259" t="s">
        <v>3</v>
      </c>
    </row>
    <row r="260" spans="1:8" ht="11.25">
      <c r="A260">
        <v>259</v>
      </c>
      <c r="B260" t="s">
        <v>1115</v>
      </c>
      <c r="C260" t="s">
        <v>1139</v>
      </c>
      <c r="D260" t="s">
        <v>1140</v>
      </c>
      <c r="E260" t="s">
        <v>1728</v>
      </c>
      <c r="F260" t="s">
        <v>1729</v>
      </c>
      <c r="G260" t="s">
        <v>1720</v>
      </c>
      <c r="H260" t="s">
        <v>5</v>
      </c>
    </row>
    <row r="261" spans="1:8" ht="11.25">
      <c r="A261">
        <v>260</v>
      </c>
      <c r="B261" t="s">
        <v>1115</v>
      </c>
      <c r="C261" t="s">
        <v>1141</v>
      </c>
      <c r="D261" t="s">
        <v>1142</v>
      </c>
      <c r="E261" t="s">
        <v>1730</v>
      </c>
      <c r="F261" t="s">
        <v>1731</v>
      </c>
      <c r="G261" t="s">
        <v>1720</v>
      </c>
      <c r="H261" t="s">
        <v>3</v>
      </c>
    </row>
    <row r="262" spans="1:7" ht="11.25">
      <c r="A262">
        <v>261</v>
      </c>
      <c r="B262" t="s">
        <v>1149</v>
      </c>
      <c r="C262" t="s">
        <v>1151</v>
      </c>
      <c r="D262" t="s">
        <v>1152</v>
      </c>
      <c r="E262" t="s">
        <v>1732</v>
      </c>
      <c r="F262" t="s">
        <v>1733</v>
      </c>
      <c r="G262" t="s">
        <v>1734</v>
      </c>
    </row>
    <row r="263" spans="1:7" ht="11.25">
      <c r="A263">
        <v>262</v>
      </c>
      <c r="B263" t="s">
        <v>1149</v>
      </c>
      <c r="C263" t="s">
        <v>1153</v>
      </c>
      <c r="D263" t="s">
        <v>1154</v>
      </c>
      <c r="E263" t="s">
        <v>1732</v>
      </c>
      <c r="F263" t="s">
        <v>1733</v>
      </c>
      <c r="G263" t="s">
        <v>1734</v>
      </c>
    </row>
    <row r="264" spans="1:7" ht="11.25">
      <c r="A264">
        <v>263</v>
      </c>
      <c r="B264" t="s">
        <v>1149</v>
      </c>
      <c r="C264" t="s">
        <v>1149</v>
      </c>
      <c r="D264" t="s">
        <v>1150</v>
      </c>
      <c r="E264" t="s">
        <v>1732</v>
      </c>
      <c r="F264" t="s">
        <v>1733</v>
      </c>
      <c r="G264" t="s">
        <v>1734</v>
      </c>
    </row>
    <row r="265" spans="1:7" ht="11.25">
      <c r="A265">
        <v>264</v>
      </c>
      <c r="B265" t="s">
        <v>1149</v>
      </c>
      <c r="C265" t="s">
        <v>1155</v>
      </c>
      <c r="D265" t="s">
        <v>1156</v>
      </c>
      <c r="E265" t="s">
        <v>1732</v>
      </c>
      <c r="F265" t="s">
        <v>1733</v>
      </c>
      <c r="G265" t="s">
        <v>1734</v>
      </c>
    </row>
    <row r="266" spans="1:7" ht="11.25">
      <c r="A266">
        <v>265</v>
      </c>
      <c r="B266" t="s">
        <v>1149</v>
      </c>
      <c r="C266" t="s">
        <v>1157</v>
      </c>
      <c r="D266" t="s">
        <v>1158</v>
      </c>
      <c r="E266" t="s">
        <v>1732</v>
      </c>
      <c r="F266" t="s">
        <v>1733</v>
      </c>
      <c r="G266" t="s">
        <v>1734</v>
      </c>
    </row>
    <row r="267" spans="1:8" ht="11.25">
      <c r="A267">
        <v>266</v>
      </c>
      <c r="B267" t="s">
        <v>1159</v>
      </c>
      <c r="C267" t="s">
        <v>1161</v>
      </c>
      <c r="D267" t="s">
        <v>1162</v>
      </c>
      <c r="E267" t="s">
        <v>1735</v>
      </c>
      <c r="F267" t="s">
        <v>1736</v>
      </c>
      <c r="G267" t="s">
        <v>1737</v>
      </c>
      <c r="H267" t="s">
        <v>5</v>
      </c>
    </row>
    <row r="268" spans="1:8" ht="11.25">
      <c r="A268">
        <v>267</v>
      </c>
      <c r="B268" t="s">
        <v>1163</v>
      </c>
      <c r="C268" t="s">
        <v>1165</v>
      </c>
      <c r="D268" t="s">
        <v>1166</v>
      </c>
      <c r="E268" t="s">
        <v>1427</v>
      </c>
      <c r="F268" t="s">
        <v>1428</v>
      </c>
      <c r="G268" t="s">
        <v>1429</v>
      </c>
      <c r="H268" t="s">
        <v>5</v>
      </c>
    </row>
    <row r="269" spans="1:8" ht="11.25">
      <c r="A269">
        <v>268</v>
      </c>
      <c r="B269" t="s">
        <v>1163</v>
      </c>
      <c r="C269" t="s">
        <v>1167</v>
      </c>
      <c r="D269" t="s">
        <v>1168</v>
      </c>
      <c r="E269" t="s">
        <v>1427</v>
      </c>
      <c r="F269" t="s">
        <v>1428</v>
      </c>
      <c r="G269" t="s">
        <v>1429</v>
      </c>
      <c r="H269" t="s">
        <v>5</v>
      </c>
    </row>
    <row r="270" spans="1:8" ht="11.25">
      <c r="A270">
        <v>269</v>
      </c>
      <c r="B270" t="s">
        <v>1163</v>
      </c>
      <c r="C270" t="s">
        <v>1169</v>
      </c>
      <c r="D270" t="s">
        <v>1170</v>
      </c>
      <c r="E270" t="s">
        <v>1738</v>
      </c>
      <c r="F270" t="s">
        <v>1739</v>
      </c>
      <c r="G270" t="s">
        <v>1740</v>
      </c>
      <c r="H270" t="s">
        <v>3</v>
      </c>
    </row>
    <row r="271" spans="1:8" ht="11.25">
      <c r="A271">
        <v>270</v>
      </c>
      <c r="B271" t="s">
        <v>1163</v>
      </c>
      <c r="C271" t="s">
        <v>1169</v>
      </c>
      <c r="D271" t="s">
        <v>1170</v>
      </c>
      <c r="E271" t="s">
        <v>1427</v>
      </c>
      <c r="F271" t="s">
        <v>1428</v>
      </c>
      <c r="G271" t="s">
        <v>1429</v>
      </c>
      <c r="H271" t="s">
        <v>5</v>
      </c>
    </row>
    <row r="272" spans="1:8" ht="11.25">
      <c r="A272">
        <v>271</v>
      </c>
      <c r="B272" t="s">
        <v>1163</v>
      </c>
      <c r="C272" t="s">
        <v>1171</v>
      </c>
      <c r="D272" t="s">
        <v>1172</v>
      </c>
      <c r="E272" t="s">
        <v>1427</v>
      </c>
      <c r="F272" t="s">
        <v>1428</v>
      </c>
      <c r="G272" t="s">
        <v>1429</v>
      </c>
      <c r="H272" t="s">
        <v>5</v>
      </c>
    </row>
    <row r="273" spans="1:8" ht="11.25">
      <c r="A273">
        <v>272</v>
      </c>
      <c r="B273" t="s">
        <v>1163</v>
      </c>
      <c r="C273" t="s">
        <v>1173</v>
      </c>
      <c r="D273" t="s">
        <v>1174</v>
      </c>
      <c r="E273" t="s">
        <v>1738</v>
      </c>
      <c r="F273" t="s">
        <v>1739</v>
      </c>
      <c r="G273" t="s">
        <v>1740</v>
      </c>
      <c r="H273" t="s">
        <v>3</v>
      </c>
    </row>
    <row r="274" spans="1:8" ht="11.25">
      <c r="A274">
        <v>273</v>
      </c>
      <c r="B274" t="s">
        <v>1163</v>
      </c>
      <c r="C274" t="s">
        <v>1173</v>
      </c>
      <c r="D274" t="s">
        <v>1174</v>
      </c>
      <c r="E274" t="s">
        <v>1427</v>
      </c>
      <c r="F274" t="s">
        <v>1428</v>
      </c>
      <c r="G274" t="s">
        <v>1429</v>
      </c>
      <c r="H274" t="s">
        <v>5</v>
      </c>
    </row>
    <row r="275" spans="1:8" ht="11.25">
      <c r="A275">
        <v>274</v>
      </c>
      <c r="B275" t="s">
        <v>1163</v>
      </c>
      <c r="C275" t="s">
        <v>1175</v>
      </c>
      <c r="D275" t="s">
        <v>1176</v>
      </c>
      <c r="E275" t="s">
        <v>1427</v>
      </c>
      <c r="F275" t="s">
        <v>1428</v>
      </c>
      <c r="G275" t="s">
        <v>1429</v>
      </c>
      <c r="H275" t="s">
        <v>5</v>
      </c>
    </row>
    <row r="276" spans="1:8" ht="11.25">
      <c r="A276">
        <v>275</v>
      </c>
      <c r="B276" t="s">
        <v>1163</v>
      </c>
      <c r="C276" t="s">
        <v>1177</v>
      </c>
      <c r="D276" t="s">
        <v>1178</v>
      </c>
      <c r="E276" t="s">
        <v>1427</v>
      </c>
      <c r="F276" t="s">
        <v>1428</v>
      </c>
      <c r="G276" t="s">
        <v>1429</v>
      </c>
      <c r="H276" t="s">
        <v>5</v>
      </c>
    </row>
    <row r="277" spans="1:8" ht="11.25">
      <c r="A277">
        <v>276</v>
      </c>
      <c r="B277" t="s">
        <v>1163</v>
      </c>
      <c r="C277" t="s">
        <v>1179</v>
      </c>
      <c r="D277" t="s">
        <v>1180</v>
      </c>
      <c r="E277" t="s">
        <v>1738</v>
      </c>
      <c r="F277" t="s">
        <v>1739</v>
      </c>
      <c r="G277" t="s">
        <v>1740</v>
      </c>
      <c r="H277" t="s">
        <v>3</v>
      </c>
    </row>
    <row r="278" spans="1:8" ht="11.25">
      <c r="A278">
        <v>277</v>
      </c>
      <c r="B278" t="s">
        <v>1163</v>
      </c>
      <c r="C278" t="s">
        <v>1179</v>
      </c>
      <c r="D278" t="s">
        <v>1180</v>
      </c>
      <c r="E278" t="s">
        <v>1427</v>
      </c>
      <c r="F278" t="s">
        <v>1428</v>
      </c>
      <c r="G278" t="s">
        <v>1429</v>
      </c>
      <c r="H278" t="s">
        <v>5</v>
      </c>
    </row>
    <row r="279" spans="1:8" ht="11.25">
      <c r="A279">
        <v>278</v>
      </c>
      <c r="B279" t="s">
        <v>1163</v>
      </c>
      <c r="C279" t="s">
        <v>1179</v>
      </c>
      <c r="D279" t="s">
        <v>1180</v>
      </c>
      <c r="E279" t="s">
        <v>1741</v>
      </c>
      <c r="F279" t="s">
        <v>1742</v>
      </c>
      <c r="G279" t="s">
        <v>1740</v>
      </c>
      <c r="H279" t="s">
        <v>4</v>
      </c>
    </row>
    <row r="280" spans="1:8" ht="11.25">
      <c r="A280">
        <v>279</v>
      </c>
      <c r="B280" t="s">
        <v>1163</v>
      </c>
      <c r="C280" t="s">
        <v>1181</v>
      </c>
      <c r="D280" t="s">
        <v>1182</v>
      </c>
      <c r="E280" t="s">
        <v>1741</v>
      </c>
      <c r="F280" t="s">
        <v>1742</v>
      </c>
      <c r="G280" t="s">
        <v>1740</v>
      </c>
      <c r="H280" t="s">
        <v>4</v>
      </c>
    </row>
    <row r="281" spans="1:8" ht="11.25">
      <c r="A281">
        <v>280</v>
      </c>
      <c r="B281" t="s">
        <v>1183</v>
      </c>
      <c r="C281" t="s">
        <v>1185</v>
      </c>
      <c r="D281" t="s">
        <v>1186</v>
      </c>
      <c r="E281" t="s">
        <v>1743</v>
      </c>
      <c r="F281" t="s">
        <v>1744</v>
      </c>
      <c r="G281" t="s">
        <v>1745</v>
      </c>
      <c r="H281" t="s">
        <v>4</v>
      </c>
    </row>
    <row r="282" spans="1:8" ht="11.25">
      <c r="A282">
        <v>281</v>
      </c>
      <c r="B282" t="s">
        <v>1183</v>
      </c>
      <c r="C282" t="s">
        <v>1187</v>
      </c>
      <c r="D282" t="s">
        <v>1188</v>
      </c>
      <c r="E282" t="s">
        <v>1552</v>
      </c>
      <c r="F282" t="s">
        <v>1553</v>
      </c>
      <c r="G282" t="s">
        <v>1554</v>
      </c>
      <c r="H282" t="s">
        <v>3</v>
      </c>
    </row>
    <row r="283" spans="1:8" ht="11.25">
      <c r="A283">
        <v>282</v>
      </c>
      <c r="B283" t="s">
        <v>1183</v>
      </c>
      <c r="C283" t="s">
        <v>1187</v>
      </c>
      <c r="D283" t="s">
        <v>1188</v>
      </c>
      <c r="E283" t="s">
        <v>1746</v>
      </c>
      <c r="F283" t="s">
        <v>1747</v>
      </c>
      <c r="G283" t="s">
        <v>1748</v>
      </c>
      <c r="H283" t="s">
        <v>5</v>
      </c>
    </row>
    <row r="284" spans="1:8" ht="11.25">
      <c r="A284">
        <v>283</v>
      </c>
      <c r="B284" t="s">
        <v>1183</v>
      </c>
      <c r="C284" t="s">
        <v>1187</v>
      </c>
      <c r="D284" t="s">
        <v>1188</v>
      </c>
      <c r="E284" t="s">
        <v>1743</v>
      </c>
      <c r="F284" t="s">
        <v>1744</v>
      </c>
      <c r="G284" t="s">
        <v>1745</v>
      </c>
      <c r="H284" t="s">
        <v>4</v>
      </c>
    </row>
    <row r="285" spans="1:8" ht="11.25">
      <c r="A285">
        <v>284</v>
      </c>
      <c r="B285" t="s">
        <v>1183</v>
      </c>
      <c r="C285" t="s">
        <v>1189</v>
      </c>
      <c r="D285" t="s">
        <v>1190</v>
      </c>
      <c r="E285" t="s">
        <v>1749</v>
      </c>
      <c r="F285" t="s">
        <v>1750</v>
      </c>
      <c r="G285" t="s">
        <v>1557</v>
      </c>
      <c r="H285" t="s">
        <v>5</v>
      </c>
    </row>
    <row r="286" spans="1:8" ht="11.25">
      <c r="A286">
        <v>285</v>
      </c>
      <c r="B286" t="s">
        <v>1183</v>
      </c>
      <c r="C286" t="s">
        <v>1193</v>
      </c>
      <c r="D286" t="s">
        <v>1194</v>
      </c>
      <c r="E286" t="s">
        <v>1751</v>
      </c>
      <c r="F286" t="s">
        <v>1752</v>
      </c>
      <c r="G286" t="s">
        <v>1745</v>
      </c>
      <c r="H286" t="s">
        <v>5</v>
      </c>
    </row>
    <row r="287" spans="1:8" ht="11.25">
      <c r="A287">
        <v>286</v>
      </c>
      <c r="B287" t="s">
        <v>1183</v>
      </c>
      <c r="C287" t="s">
        <v>1193</v>
      </c>
      <c r="D287" t="s">
        <v>1194</v>
      </c>
      <c r="E287" t="s">
        <v>1753</v>
      </c>
      <c r="F287" t="s">
        <v>1754</v>
      </c>
      <c r="G287" t="s">
        <v>1745</v>
      </c>
      <c r="H287" t="s">
        <v>3</v>
      </c>
    </row>
    <row r="288" spans="1:8" ht="11.25">
      <c r="A288">
        <v>287</v>
      </c>
      <c r="B288" t="s">
        <v>1201</v>
      </c>
      <c r="C288" t="s">
        <v>1208</v>
      </c>
      <c r="D288" t="s">
        <v>1209</v>
      </c>
      <c r="E288" t="s">
        <v>1755</v>
      </c>
      <c r="F288" t="s">
        <v>1756</v>
      </c>
      <c r="G288" t="s">
        <v>1562</v>
      </c>
      <c r="H288" t="s">
        <v>3</v>
      </c>
    </row>
    <row r="289" spans="1:8" ht="11.25">
      <c r="A289">
        <v>288</v>
      </c>
      <c r="B289" t="s">
        <v>1220</v>
      </c>
      <c r="C289" t="s">
        <v>1222</v>
      </c>
      <c r="D289" t="s">
        <v>1223</v>
      </c>
      <c r="E289" t="s">
        <v>1757</v>
      </c>
      <c r="F289" t="s">
        <v>1758</v>
      </c>
      <c r="G289" t="s">
        <v>1613</v>
      </c>
      <c r="H289" t="s">
        <v>3</v>
      </c>
    </row>
    <row r="290" spans="1:8" ht="11.25">
      <c r="A290">
        <v>289</v>
      </c>
      <c r="B290" t="s">
        <v>1220</v>
      </c>
      <c r="C290" t="s">
        <v>1224</v>
      </c>
      <c r="D290" t="s">
        <v>1225</v>
      </c>
      <c r="E290" t="s">
        <v>1759</v>
      </c>
      <c r="F290" t="s">
        <v>1760</v>
      </c>
      <c r="G290" t="s">
        <v>1613</v>
      </c>
      <c r="H290" t="s">
        <v>3</v>
      </c>
    </row>
    <row r="291" spans="1:8" ht="11.25">
      <c r="A291">
        <v>290</v>
      </c>
      <c r="B291" t="s">
        <v>1220</v>
      </c>
      <c r="C291" t="s">
        <v>1228</v>
      </c>
      <c r="D291" t="s">
        <v>1229</v>
      </c>
      <c r="E291" t="s">
        <v>1761</v>
      </c>
      <c r="F291" t="s">
        <v>1762</v>
      </c>
      <c r="G291" t="s">
        <v>1513</v>
      </c>
      <c r="H291" t="s">
        <v>5</v>
      </c>
    </row>
    <row r="292" spans="1:8" ht="11.25">
      <c r="A292">
        <v>291</v>
      </c>
      <c r="B292" t="s">
        <v>1236</v>
      </c>
      <c r="C292" t="s">
        <v>1242</v>
      </c>
      <c r="D292" t="s">
        <v>1243</v>
      </c>
      <c r="E292" t="s">
        <v>1763</v>
      </c>
      <c r="F292" t="s">
        <v>1764</v>
      </c>
      <c r="G292" t="s">
        <v>1765</v>
      </c>
      <c r="H292" t="s">
        <v>3</v>
      </c>
    </row>
    <row r="293" spans="1:8" ht="11.25">
      <c r="A293">
        <v>292</v>
      </c>
      <c r="B293" t="s">
        <v>1254</v>
      </c>
      <c r="C293" t="s">
        <v>1254</v>
      </c>
      <c r="D293" t="s">
        <v>1255</v>
      </c>
      <c r="E293" t="s">
        <v>1766</v>
      </c>
      <c r="F293" t="s">
        <v>1767</v>
      </c>
      <c r="G293" t="s">
        <v>1768</v>
      </c>
      <c r="H293" t="s">
        <v>1514</v>
      </c>
    </row>
    <row r="294" spans="1:8" ht="11.25">
      <c r="A294">
        <v>293</v>
      </c>
      <c r="B294" t="s">
        <v>1254</v>
      </c>
      <c r="C294" t="s">
        <v>1254</v>
      </c>
      <c r="D294" t="s">
        <v>1255</v>
      </c>
      <c r="E294" t="s">
        <v>1769</v>
      </c>
      <c r="F294" t="s">
        <v>1770</v>
      </c>
      <c r="G294" t="s">
        <v>1771</v>
      </c>
      <c r="H294" t="s">
        <v>3</v>
      </c>
    </row>
    <row r="295" spans="1:8" ht="11.25">
      <c r="A295">
        <v>294</v>
      </c>
      <c r="B295" t="s">
        <v>1254</v>
      </c>
      <c r="C295" t="s">
        <v>1254</v>
      </c>
      <c r="D295" t="s">
        <v>1255</v>
      </c>
      <c r="E295" t="s">
        <v>1772</v>
      </c>
      <c r="F295" t="s">
        <v>1773</v>
      </c>
      <c r="G295" t="s">
        <v>1771</v>
      </c>
      <c r="H295" t="s">
        <v>5</v>
      </c>
    </row>
    <row r="296" spans="1:8" ht="11.25">
      <c r="A296">
        <v>295</v>
      </c>
      <c r="B296" t="s">
        <v>1254</v>
      </c>
      <c r="C296" t="s">
        <v>1254</v>
      </c>
      <c r="D296" t="s">
        <v>1255</v>
      </c>
      <c r="E296" t="s">
        <v>1774</v>
      </c>
      <c r="F296" t="s">
        <v>1775</v>
      </c>
      <c r="G296" t="s">
        <v>1771</v>
      </c>
      <c r="H296" t="s">
        <v>5</v>
      </c>
    </row>
    <row r="297" spans="1:8" ht="11.25">
      <c r="A297">
        <v>296</v>
      </c>
      <c r="B297" t="s">
        <v>1256</v>
      </c>
      <c r="C297" t="s">
        <v>788</v>
      </c>
      <c r="D297" t="s">
        <v>1259</v>
      </c>
      <c r="E297" t="s">
        <v>1776</v>
      </c>
      <c r="F297" t="s">
        <v>1777</v>
      </c>
      <c r="G297" t="s">
        <v>1771</v>
      </c>
      <c r="H297" t="s">
        <v>5</v>
      </c>
    </row>
    <row r="298" spans="1:8" ht="11.25">
      <c r="A298">
        <v>297</v>
      </c>
      <c r="B298" t="s">
        <v>1256</v>
      </c>
      <c r="C298" t="s">
        <v>1266</v>
      </c>
      <c r="D298" t="s">
        <v>1267</v>
      </c>
      <c r="E298" t="s">
        <v>1778</v>
      </c>
      <c r="F298" t="s">
        <v>1767</v>
      </c>
      <c r="G298" t="s">
        <v>1779</v>
      </c>
      <c r="H298" t="s">
        <v>3</v>
      </c>
    </row>
    <row r="299" spans="1:8" ht="11.25">
      <c r="A299">
        <v>298</v>
      </c>
      <c r="B299" t="s">
        <v>1256</v>
      </c>
      <c r="C299" t="s">
        <v>1266</v>
      </c>
      <c r="D299" t="s">
        <v>1267</v>
      </c>
      <c r="E299" t="s">
        <v>1780</v>
      </c>
      <c r="F299" t="s">
        <v>1781</v>
      </c>
      <c r="G299" t="s">
        <v>1771</v>
      </c>
      <c r="H299" t="s">
        <v>5</v>
      </c>
    </row>
    <row r="300" spans="1:8" ht="11.25">
      <c r="A300">
        <v>299</v>
      </c>
      <c r="B300" t="s">
        <v>1270</v>
      </c>
      <c r="C300" t="s">
        <v>1274</v>
      </c>
      <c r="D300" t="s">
        <v>1275</v>
      </c>
      <c r="E300" t="s">
        <v>1782</v>
      </c>
      <c r="F300" t="s">
        <v>1783</v>
      </c>
      <c r="G300" t="s">
        <v>1784</v>
      </c>
      <c r="H300" t="s">
        <v>3</v>
      </c>
    </row>
    <row r="301" spans="1:8" ht="11.25">
      <c r="A301">
        <v>300</v>
      </c>
      <c r="B301" t="s">
        <v>1270</v>
      </c>
      <c r="C301" t="s">
        <v>1282</v>
      </c>
      <c r="D301" t="s">
        <v>1283</v>
      </c>
      <c r="E301" t="s">
        <v>1785</v>
      </c>
      <c r="F301" t="s">
        <v>1786</v>
      </c>
      <c r="G301" t="s">
        <v>1784</v>
      </c>
      <c r="H301" t="s">
        <v>3</v>
      </c>
    </row>
    <row r="302" spans="1:8" ht="11.25">
      <c r="A302">
        <v>301</v>
      </c>
      <c r="B302" t="s">
        <v>1270</v>
      </c>
      <c r="C302" t="s">
        <v>1284</v>
      </c>
      <c r="D302" t="s">
        <v>1285</v>
      </c>
      <c r="E302" t="s">
        <v>1785</v>
      </c>
      <c r="F302" t="s">
        <v>1786</v>
      </c>
      <c r="G302" t="s">
        <v>1784</v>
      </c>
      <c r="H302" t="s">
        <v>3</v>
      </c>
    </row>
    <row r="303" spans="1:8" ht="11.25">
      <c r="A303">
        <v>302</v>
      </c>
      <c r="B303" t="s">
        <v>1270</v>
      </c>
      <c r="C303" t="s">
        <v>1286</v>
      </c>
      <c r="D303" t="s">
        <v>1287</v>
      </c>
      <c r="E303" t="s">
        <v>1787</v>
      </c>
      <c r="F303" t="s">
        <v>1788</v>
      </c>
      <c r="G303" t="s">
        <v>1784</v>
      </c>
      <c r="H303" t="s">
        <v>5</v>
      </c>
    </row>
    <row r="304" spans="1:8" ht="11.25">
      <c r="A304">
        <v>303</v>
      </c>
      <c r="B304" t="s">
        <v>1270</v>
      </c>
      <c r="C304" t="s">
        <v>1286</v>
      </c>
      <c r="D304" t="s">
        <v>1287</v>
      </c>
      <c r="E304" t="s">
        <v>1521</v>
      </c>
      <c r="F304" t="s">
        <v>1522</v>
      </c>
      <c r="G304" t="s">
        <v>1523</v>
      </c>
      <c r="H304" t="s">
        <v>3</v>
      </c>
    </row>
    <row r="305" spans="1:8" ht="11.25">
      <c r="A305">
        <v>304</v>
      </c>
      <c r="B305" t="s">
        <v>1270</v>
      </c>
      <c r="C305" t="s">
        <v>1286</v>
      </c>
      <c r="D305" t="s">
        <v>1287</v>
      </c>
      <c r="E305" t="s">
        <v>1427</v>
      </c>
      <c r="F305" t="s">
        <v>1428</v>
      </c>
      <c r="G305" t="s">
        <v>1429</v>
      </c>
      <c r="H305" t="s">
        <v>5</v>
      </c>
    </row>
    <row r="306" spans="1:8" ht="11.25">
      <c r="A306">
        <v>305</v>
      </c>
      <c r="B306" t="s">
        <v>1270</v>
      </c>
      <c r="C306" t="s">
        <v>1286</v>
      </c>
      <c r="D306" t="s">
        <v>1287</v>
      </c>
      <c r="E306" t="s">
        <v>1789</v>
      </c>
      <c r="F306" t="s">
        <v>1790</v>
      </c>
      <c r="G306" t="s">
        <v>1784</v>
      </c>
      <c r="H306" t="s">
        <v>4</v>
      </c>
    </row>
    <row r="307" spans="1:8" ht="11.25">
      <c r="A307">
        <v>306</v>
      </c>
      <c r="B307" t="s">
        <v>1288</v>
      </c>
      <c r="C307" t="s">
        <v>1306</v>
      </c>
      <c r="D307" t="s">
        <v>1307</v>
      </c>
      <c r="E307" t="s">
        <v>1791</v>
      </c>
      <c r="F307" t="s">
        <v>1792</v>
      </c>
      <c r="G307" t="s">
        <v>1793</v>
      </c>
      <c r="H307" t="s">
        <v>3</v>
      </c>
    </row>
    <row r="308" spans="1:8" ht="11.25">
      <c r="A308">
        <v>307</v>
      </c>
      <c r="B308" t="s">
        <v>1288</v>
      </c>
      <c r="C308" t="s">
        <v>1318</v>
      </c>
      <c r="D308" t="s">
        <v>1319</v>
      </c>
      <c r="E308" t="s">
        <v>1794</v>
      </c>
      <c r="F308" t="s">
        <v>1795</v>
      </c>
      <c r="G308" t="s">
        <v>1796</v>
      </c>
      <c r="H308" t="s">
        <v>3</v>
      </c>
    </row>
    <row r="309" spans="1:8" ht="11.25">
      <c r="A309">
        <v>308</v>
      </c>
      <c r="B309" t="s">
        <v>1323</v>
      </c>
      <c r="C309" t="s">
        <v>1323</v>
      </c>
      <c r="D309" t="s">
        <v>1324</v>
      </c>
      <c r="E309" t="s">
        <v>1797</v>
      </c>
      <c r="F309" t="s">
        <v>1798</v>
      </c>
      <c r="G309" t="s">
        <v>1799</v>
      </c>
      <c r="H309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PageLayoutView="0" workbookViewId="0" topLeftCell="E1">
      <selection activeCell="E13" sqref="E13"/>
    </sheetView>
  </sheetViews>
  <sheetFormatPr defaultColWidth="9.140625" defaultRowHeight="11.25"/>
  <cols>
    <col min="1" max="1" width="9.140625" style="186" hidden="1" customWidth="1"/>
    <col min="2" max="2" width="15.140625" style="186" hidden="1" customWidth="1"/>
    <col min="3" max="3" width="4.28125" style="2" customWidth="1"/>
    <col min="4" max="4" width="3.8515625" style="2" customWidth="1"/>
    <col min="5" max="5" width="41.140625" style="2" customWidth="1"/>
    <col min="6" max="6" width="55.42187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86" customWidth="1"/>
    <col min="18" max="16384" width="9.140625" style="2" customWidth="1"/>
  </cols>
  <sheetData>
    <row r="1" spans="1:2" ht="12" customHeight="1">
      <c r="A1" s="186" t="str">
        <f>E6</f>
        <v>Наименование регулирующего органа:</v>
      </c>
      <c r="B1" s="186">
        <v>1</v>
      </c>
    </row>
    <row r="2" spans="4:12" ht="12" customHeight="1">
      <c r="D2" s="8"/>
      <c r="E2" s="9"/>
      <c r="F2" s="9"/>
      <c r="G2" s="9"/>
      <c r="H2" s="9"/>
      <c r="I2" s="9"/>
      <c r="J2" s="285" t="str">
        <f>version</f>
        <v>Версия 5.4</v>
      </c>
      <c r="K2" s="286"/>
      <c r="L2" s="3"/>
    </row>
    <row r="3" spans="4:17" ht="24.75" customHeight="1">
      <c r="D3" s="14"/>
      <c r="E3" s="287" t="s">
        <v>170</v>
      </c>
      <c r="F3" s="288"/>
      <c r="G3" s="288"/>
      <c r="H3" s="288"/>
      <c r="I3" s="289"/>
      <c r="J3" s="10"/>
      <c r="K3" s="11"/>
      <c r="L3" s="3"/>
      <c r="O3" s="186">
        <v>1</v>
      </c>
      <c r="P3" s="186" t="s">
        <v>126</v>
      </c>
      <c r="Q3" s="186" t="str">
        <f>F5</f>
        <v>Красноярский край</v>
      </c>
    </row>
    <row r="4" spans="4:17" ht="26.25" thickBot="1">
      <c r="D4" s="14"/>
      <c r="E4" s="7"/>
      <c r="F4" s="12"/>
      <c r="G4" s="12"/>
      <c r="H4" s="12"/>
      <c r="I4" s="12"/>
      <c r="J4" s="12"/>
      <c r="K4" s="13"/>
      <c r="O4" s="186">
        <v>2</v>
      </c>
      <c r="P4" s="186" t="s">
        <v>127</v>
      </c>
      <c r="Q4" s="186" t="str">
        <f>F8</f>
        <v>IV квартал</v>
      </c>
    </row>
    <row r="5" spans="4:17" ht="22.5" customHeight="1" thickBot="1">
      <c r="D5" s="14"/>
      <c r="E5" s="223" t="s">
        <v>118</v>
      </c>
      <c r="F5" s="294" t="s">
        <v>151</v>
      </c>
      <c r="G5" s="295"/>
      <c r="H5" s="295"/>
      <c r="I5" s="296"/>
      <c r="J5" s="12"/>
      <c r="K5" s="13"/>
      <c r="O5" s="186">
        <v>3</v>
      </c>
      <c r="P5" s="186" t="s">
        <v>128</v>
      </c>
      <c r="Q5" s="186">
        <f>G8</f>
        <v>2011</v>
      </c>
    </row>
    <row r="6" spans="4:17" ht="16.5" customHeight="1" thickBot="1">
      <c r="D6" s="14"/>
      <c r="E6" s="258" t="s">
        <v>224</v>
      </c>
      <c r="F6" s="259"/>
      <c r="G6" s="260" t="s">
        <v>531</v>
      </c>
      <c r="H6" s="260"/>
      <c r="I6" s="261"/>
      <c r="J6" s="12"/>
      <c r="K6" s="13"/>
      <c r="O6" s="186">
        <v>4</v>
      </c>
      <c r="P6" s="186" t="s">
        <v>448</v>
      </c>
      <c r="Q6" s="186" t="str">
        <f>mo_n</f>
        <v>Бархатовское</v>
      </c>
    </row>
    <row r="7" spans="1:17" ht="15.75" customHeight="1" thickBot="1">
      <c r="A7" s="186" t="s">
        <v>122</v>
      </c>
      <c r="B7" s="186">
        <f>E7</f>
        <v>0</v>
      </c>
      <c r="D7" s="14"/>
      <c r="E7" s="19"/>
      <c r="F7" s="56" t="s">
        <v>290</v>
      </c>
      <c r="G7" s="56" t="s">
        <v>291</v>
      </c>
      <c r="H7" s="19"/>
      <c r="I7" s="19"/>
      <c r="J7" s="12"/>
      <c r="K7" s="13"/>
      <c r="O7" s="186">
        <v>5</v>
      </c>
      <c r="P7" s="186" t="s">
        <v>449</v>
      </c>
      <c r="Q7" s="186" t="str">
        <f>oktmo_n</f>
        <v>04605402</v>
      </c>
    </row>
    <row r="8" spans="1:17" s="1" customFormat="1" ht="25.5" customHeight="1" thickBot="1">
      <c r="A8" s="197" t="s">
        <v>427</v>
      </c>
      <c r="B8" s="197" t="str">
        <f>H8</f>
        <v>Количество дней в отчетном периоде:</v>
      </c>
      <c r="D8" s="14"/>
      <c r="E8" s="225" t="s">
        <v>225</v>
      </c>
      <c r="F8" s="210" t="s">
        <v>103</v>
      </c>
      <c r="G8" s="210">
        <v>2011</v>
      </c>
      <c r="H8" s="224" t="s">
        <v>226</v>
      </c>
      <c r="I8" s="211">
        <v>92</v>
      </c>
      <c r="J8" s="12"/>
      <c r="K8" s="13"/>
      <c r="O8" s="186">
        <v>6</v>
      </c>
      <c r="P8" s="186" t="s">
        <v>450</v>
      </c>
      <c r="Q8" s="197" t="str">
        <f>org_n</f>
        <v>ОАО "Птицефабрика Бархатовская"</v>
      </c>
    </row>
    <row r="9" spans="4:17" ht="24.75" customHeight="1" thickBot="1">
      <c r="D9" s="14"/>
      <c r="E9" s="225" t="s">
        <v>28</v>
      </c>
      <c r="F9" s="211" t="s">
        <v>570</v>
      </c>
      <c r="G9" s="262"/>
      <c r="H9" s="263"/>
      <c r="I9" s="19"/>
      <c r="J9" s="12"/>
      <c r="K9" s="13"/>
      <c r="O9" s="186">
        <v>7</v>
      </c>
      <c r="P9" s="186" t="s">
        <v>451</v>
      </c>
      <c r="Q9" s="186" t="str">
        <f>inn</f>
        <v>2404007196</v>
      </c>
    </row>
    <row r="10" spans="4:17" ht="21" customHeight="1" thickBot="1">
      <c r="D10" s="14"/>
      <c r="E10" s="226" t="s">
        <v>16</v>
      </c>
      <c r="F10" s="215" t="s">
        <v>572</v>
      </c>
      <c r="G10" s="231" t="s">
        <v>121</v>
      </c>
      <c r="H10" s="30" t="s">
        <v>573</v>
      </c>
      <c r="I10" s="12"/>
      <c r="J10" s="12"/>
      <c r="K10" s="13"/>
      <c r="O10" s="186">
        <v>8</v>
      </c>
      <c r="P10" s="197" t="s">
        <v>452</v>
      </c>
      <c r="Q10" s="186" t="str">
        <f>kpp</f>
        <v>240401001</v>
      </c>
    </row>
    <row r="11" spans="4:17" ht="12.75" customHeight="1">
      <c r="D11" s="14"/>
      <c r="E11" s="266" t="s">
        <v>17</v>
      </c>
      <c r="F11" s="267"/>
      <c r="G11" s="267"/>
      <c r="H11" s="268"/>
      <c r="I11" s="12"/>
      <c r="J11" s="12"/>
      <c r="K11" s="13"/>
      <c r="O11" s="186">
        <v>9</v>
      </c>
      <c r="P11" s="186" t="s">
        <v>453</v>
      </c>
      <c r="Q11" s="198" t="str">
        <f>org_n&amp;"_INN:"&amp;inn&amp;"_KPP:"&amp;kpp</f>
        <v>ОАО "Птицефабрика Бархатовская"_INN:2404007196_KPP:240401001</v>
      </c>
    </row>
    <row r="12" spans="4:17" ht="19.5" customHeight="1">
      <c r="D12" s="14"/>
      <c r="E12" s="227" t="s">
        <v>201</v>
      </c>
      <c r="F12" s="228" t="s">
        <v>202</v>
      </c>
      <c r="G12" s="229" t="s">
        <v>203</v>
      </c>
      <c r="H12" s="230" t="s">
        <v>119</v>
      </c>
      <c r="I12" s="12"/>
      <c r="J12" s="12"/>
      <c r="K12" s="13"/>
      <c r="O12" s="186">
        <v>10</v>
      </c>
      <c r="P12" s="186" t="s">
        <v>129</v>
      </c>
      <c r="Q12" s="186" t="str">
        <f>vprod</f>
        <v>Водоотведение (насосными станциями)</v>
      </c>
    </row>
    <row r="13" spans="1:17" ht="27.75" customHeight="1" thickBot="1">
      <c r="A13" s="186" t="s">
        <v>428</v>
      </c>
      <c r="B13" s="186" t="str">
        <f>E12</f>
        <v>Организационно-правовая форма</v>
      </c>
      <c r="D13" s="14"/>
      <c r="E13" s="20" t="s">
        <v>281</v>
      </c>
      <c r="F13" s="177" t="s">
        <v>1430</v>
      </c>
      <c r="G13" s="221" t="s">
        <v>1431</v>
      </c>
      <c r="H13" s="222" t="s">
        <v>1432</v>
      </c>
      <c r="I13" s="12"/>
      <c r="J13" s="12"/>
      <c r="K13" s="13"/>
      <c r="O13" s="186">
        <v>11</v>
      </c>
      <c r="P13" s="186" t="s">
        <v>130</v>
      </c>
      <c r="Q13" s="186">
        <f>fil</f>
        <v>0</v>
      </c>
    </row>
    <row r="14" spans="4:11" ht="26.25" thickBot="1">
      <c r="D14" s="14"/>
      <c r="E14" s="232" t="s">
        <v>204</v>
      </c>
      <c r="F14" s="212"/>
      <c r="G14" s="229" t="s">
        <v>205</v>
      </c>
      <c r="H14" s="230" t="s">
        <v>206</v>
      </c>
      <c r="I14" s="12"/>
      <c r="J14" s="12"/>
      <c r="K14" s="13"/>
    </row>
    <row r="15" spans="1:11" ht="26.25" thickBot="1">
      <c r="A15" s="186" t="s">
        <v>430</v>
      </c>
      <c r="B15" s="186" t="s">
        <v>431</v>
      </c>
      <c r="D15" s="14"/>
      <c r="E15" s="269" t="s">
        <v>125</v>
      </c>
      <c r="F15" s="270"/>
      <c r="G15" s="22" t="s">
        <v>1388</v>
      </c>
      <c r="H15" s="220"/>
      <c r="I15" s="12"/>
      <c r="J15" s="12"/>
      <c r="K15" s="13"/>
    </row>
    <row r="16" spans="4:11" ht="13.5" thickBot="1">
      <c r="D16" s="14"/>
      <c r="E16" s="12"/>
      <c r="F16" s="12"/>
      <c r="G16" s="12"/>
      <c r="H16" s="12"/>
      <c r="I16" s="12"/>
      <c r="J16" s="12"/>
      <c r="K16" s="13"/>
    </row>
    <row r="17" spans="1:11" ht="13.5" customHeight="1" thickBot="1">
      <c r="A17" s="186" t="s">
        <v>432</v>
      </c>
      <c r="B17" s="186" t="str">
        <f>E17</f>
        <v>Организация оказывает услуги более, чем в одном муниципальном образовании:</v>
      </c>
      <c r="D17" s="14"/>
      <c r="E17" s="264" t="s">
        <v>422</v>
      </c>
      <c r="F17" s="265"/>
      <c r="G17" s="33" t="s">
        <v>1388</v>
      </c>
      <c r="H17" s="12"/>
      <c r="I17" s="12"/>
      <c r="J17" s="12"/>
      <c r="K17" s="13"/>
    </row>
    <row r="18" spans="4:18" ht="13.5" customHeight="1" thickBot="1">
      <c r="D18" s="14"/>
      <c r="E18" s="12"/>
      <c r="F18" s="12"/>
      <c r="G18" s="12"/>
      <c r="H18" s="12"/>
      <c r="I18" s="12"/>
      <c r="J18" s="12"/>
      <c r="K18" s="13"/>
      <c r="R18" s="185"/>
    </row>
    <row r="19" spans="1:18" ht="13.5" customHeight="1">
      <c r="A19" s="186" t="s">
        <v>37</v>
      </c>
      <c r="B19" s="186" t="s">
        <v>38</v>
      </c>
      <c r="D19" s="14"/>
      <c r="E19" s="293" t="s">
        <v>423</v>
      </c>
      <c r="F19" s="293"/>
      <c r="G19" s="208" t="s">
        <v>108</v>
      </c>
      <c r="H19" s="12"/>
      <c r="I19" s="12"/>
      <c r="J19" s="12"/>
      <c r="K19" s="13"/>
      <c r="R19" s="185"/>
    </row>
    <row r="20" spans="1:18" ht="13.5" customHeight="1" thickBot="1">
      <c r="A20" s="186" t="s">
        <v>429</v>
      </c>
      <c r="B20" s="186" t="s">
        <v>36</v>
      </c>
      <c r="D20" s="14"/>
      <c r="E20" s="278" t="s">
        <v>424</v>
      </c>
      <c r="F20" s="278"/>
      <c r="G20" s="209" t="s">
        <v>108</v>
      </c>
      <c r="H20" s="12"/>
      <c r="I20" s="12"/>
      <c r="J20" s="12"/>
      <c r="K20" s="13"/>
      <c r="R20" s="185"/>
    </row>
    <row r="21" spans="1:11" ht="15" customHeight="1" thickBot="1">
      <c r="A21" s="186" t="s">
        <v>433</v>
      </c>
      <c r="B21" s="186" t="str">
        <f>E21</f>
        <v>Почтовый адрес:</v>
      </c>
      <c r="D21" s="14"/>
      <c r="E21" s="264" t="s">
        <v>18</v>
      </c>
      <c r="F21" s="271"/>
      <c r="G21" s="290" t="s">
        <v>523</v>
      </c>
      <c r="H21" s="291"/>
      <c r="I21" s="292"/>
      <c r="J21" s="213"/>
      <c r="K21" s="13"/>
    </row>
    <row r="22" spans="1:11" ht="12.75" customHeight="1">
      <c r="A22" s="186" t="s">
        <v>434</v>
      </c>
      <c r="B22" s="186" t="str">
        <f>E22&amp;" "&amp;F22</f>
        <v>Ответственный сотрудник от уполномоченного органа регулирования субъекта РФ: Фамилия Имя Отчество</v>
      </c>
      <c r="D22" s="14"/>
      <c r="E22" s="279" t="s">
        <v>311</v>
      </c>
      <c r="F22" s="233" t="s">
        <v>208</v>
      </c>
      <c r="G22" s="272" t="s">
        <v>524</v>
      </c>
      <c r="H22" s="273"/>
      <c r="I22" s="274"/>
      <c r="J22" s="214"/>
      <c r="K22" s="13"/>
    </row>
    <row r="23" spans="1:11" ht="12.75" customHeight="1">
      <c r="A23" s="186" t="s">
        <v>435</v>
      </c>
      <c r="B23" s="186" t="str">
        <f>E22&amp;" "&amp;F23</f>
        <v>Ответственный сотрудник от уполномоченного органа регулирования субъекта РФ: Должность</v>
      </c>
      <c r="D23" s="14"/>
      <c r="E23" s="280"/>
      <c r="F23" s="234" t="s">
        <v>209</v>
      </c>
      <c r="G23" s="272" t="s">
        <v>525</v>
      </c>
      <c r="H23" s="273"/>
      <c r="I23" s="274"/>
      <c r="J23" s="214"/>
      <c r="K23" s="13"/>
    </row>
    <row r="24" spans="1:11" ht="13.5" customHeight="1">
      <c r="A24" s="186" t="s">
        <v>436</v>
      </c>
      <c r="B24" s="186" t="str">
        <f>E22&amp;" "&amp;F24</f>
        <v>Ответственный сотрудник от уполномоченного органа регулирования субъекта РФ: (код) телефон</v>
      </c>
      <c r="D24" s="14"/>
      <c r="E24" s="280"/>
      <c r="F24" s="234" t="s">
        <v>210</v>
      </c>
      <c r="G24" s="272" t="s">
        <v>526</v>
      </c>
      <c r="H24" s="273"/>
      <c r="I24" s="274"/>
      <c r="J24" s="214"/>
      <c r="K24" s="13"/>
    </row>
    <row r="25" spans="1:11" ht="13.5" customHeight="1" thickBot="1">
      <c r="A25" s="186" t="s">
        <v>437</v>
      </c>
      <c r="B25" s="186" t="str">
        <f>E22&amp;" "&amp;F25</f>
        <v>Ответственный сотрудник от уполномоченного органа регулирования субъекта РФ: e-mail:</v>
      </c>
      <c r="D25" s="14"/>
      <c r="E25" s="281"/>
      <c r="F25" s="235" t="s">
        <v>109</v>
      </c>
      <c r="G25" s="275" t="s">
        <v>527</v>
      </c>
      <c r="H25" s="276"/>
      <c r="I25" s="277"/>
      <c r="J25" s="214"/>
      <c r="K25" s="13"/>
    </row>
    <row r="26" spans="4:11" ht="13.5" thickBot="1">
      <c r="D26" s="14"/>
      <c r="E26" s="18"/>
      <c r="F26" s="18"/>
      <c r="G26" s="25"/>
      <c r="H26" s="25"/>
      <c r="I26" s="25"/>
      <c r="J26" s="25"/>
      <c r="K26" s="13"/>
    </row>
    <row r="27" spans="1:11" ht="12.75" customHeight="1" thickBot="1">
      <c r="A27" s="186" t="s">
        <v>438</v>
      </c>
      <c r="B27" s="186" t="str">
        <f>E27</f>
        <v>Почтовый адрес:</v>
      </c>
      <c r="D27" s="14"/>
      <c r="E27" s="264" t="s">
        <v>18</v>
      </c>
      <c r="F27" s="271"/>
      <c r="G27" s="282"/>
      <c r="H27" s="283"/>
      <c r="I27" s="284"/>
      <c r="J27" s="213"/>
      <c r="K27" s="13"/>
    </row>
    <row r="28" spans="1:11" ht="12.75" customHeight="1">
      <c r="A28" s="186" t="s">
        <v>439</v>
      </c>
      <c r="B28" s="186" t="str">
        <f>E28&amp;" "&amp;F28</f>
        <v>Ответственный сотрудник от органа регулирования муниципального образования: Фамилия Имя Отчество</v>
      </c>
      <c r="D28" s="14"/>
      <c r="E28" s="279" t="s">
        <v>312</v>
      </c>
      <c r="F28" s="233" t="s">
        <v>208</v>
      </c>
      <c r="G28" s="272"/>
      <c r="H28" s="273"/>
      <c r="I28" s="274"/>
      <c r="J28" s="214"/>
      <c r="K28" s="13"/>
    </row>
    <row r="29" spans="1:11" ht="15" customHeight="1">
      <c r="A29" s="186" t="s">
        <v>440</v>
      </c>
      <c r="B29" s="186" t="str">
        <f>E28&amp;" "&amp;F29</f>
        <v>Ответственный сотрудник от органа регулирования муниципального образования: Должность</v>
      </c>
      <c r="D29" s="14"/>
      <c r="E29" s="280"/>
      <c r="F29" s="234" t="s">
        <v>209</v>
      </c>
      <c r="G29" s="272"/>
      <c r="H29" s="273"/>
      <c r="I29" s="274"/>
      <c r="J29" s="214"/>
      <c r="K29" s="13"/>
    </row>
    <row r="30" spans="1:11" ht="12.75" customHeight="1">
      <c r="A30" s="186" t="s">
        <v>441</v>
      </c>
      <c r="B30" s="186" t="str">
        <f>E28&amp;" "&amp;F30</f>
        <v>Ответственный сотрудник от органа регулирования муниципального образования: (код) телефон</v>
      </c>
      <c r="D30" s="14"/>
      <c r="E30" s="280"/>
      <c r="F30" s="234" t="s">
        <v>210</v>
      </c>
      <c r="G30" s="272"/>
      <c r="H30" s="273"/>
      <c r="I30" s="274"/>
      <c r="J30" s="214"/>
      <c r="K30" s="13"/>
    </row>
    <row r="31" spans="1:11" ht="13.5" customHeight="1" thickBot="1">
      <c r="A31" s="186" t="s">
        <v>442</v>
      </c>
      <c r="B31" s="186" t="str">
        <f>E28&amp;" "&amp;F31</f>
        <v>Ответственный сотрудник от органа регулирования муниципального образования: e-mail:</v>
      </c>
      <c r="D31" s="14"/>
      <c r="E31" s="281"/>
      <c r="F31" s="235" t="s">
        <v>109</v>
      </c>
      <c r="G31" s="275"/>
      <c r="H31" s="276"/>
      <c r="I31" s="277"/>
      <c r="J31" s="214"/>
      <c r="K31" s="13"/>
    </row>
    <row r="32" spans="4:11" ht="13.5" thickBot="1">
      <c r="D32" s="14"/>
      <c r="E32" s="12"/>
      <c r="F32" s="12"/>
      <c r="G32" s="12"/>
      <c r="H32" s="12"/>
      <c r="I32" s="12"/>
      <c r="J32" s="12"/>
      <c r="K32" s="13"/>
    </row>
    <row r="33" spans="1:11" ht="12.75" customHeight="1" thickBot="1">
      <c r="A33" s="186" t="s">
        <v>443</v>
      </c>
      <c r="B33" s="186" t="str">
        <f>E33</f>
        <v>Почтовый адрес:</v>
      </c>
      <c r="D33" s="14"/>
      <c r="E33" s="264" t="s">
        <v>18</v>
      </c>
      <c r="F33" s="271"/>
      <c r="G33" s="272" t="s">
        <v>1389</v>
      </c>
      <c r="H33" s="273"/>
      <c r="I33" s="274"/>
      <c r="J33" s="213"/>
      <c r="K33" s="13"/>
    </row>
    <row r="34" spans="1:11" ht="12.75" customHeight="1">
      <c r="A34" s="186" t="s">
        <v>444</v>
      </c>
      <c r="B34" s="186" t="str">
        <f>E34&amp;" "&amp;F34</f>
        <v>Ответственный за предоставление информации (от регулируемой организации): Фамилия Имя Отчество</v>
      </c>
      <c r="D34" s="14"/>
      <c r="E34" s="279" t="s">
        <v>110</v>
      </c>
      <c r="F34" s="233" t="s">
        <v>208</v>
      </c>
      <c r="G34" s="272" t="s">
        <v>1390</v>
      </c>
      <c r="H34" s="273"/>
      <c r="I34" s="274"/>
      <c r="J34" s="214"/>
      <c r="K34" s="13"/>
    </row>
    <row r="35" spans="1:11" ht="13.5" customHeight="1">
      <c r="A35" s="186" t="s">
        <v>445</v>
      </c>
      <c r="B35" s="186" t="str">
        <f>E34&amp;" "&amp;F35</f>
        <v>Ответственный за предоставление информации (от регулируемой организации): Должность</v>
      </c>
      <c r="D35" s="14"/>
      <c r="E35" s="280"/>
      <c r="F35" s="234" t="s">
        <v>209</v>
      </c>
      <c r="G35" s="272" t="s">
        <v>1391</v>
      </c>
      <c r="H35" s="273"/>
      <c r="I35" s="274"/>
      <c r="J35" s="214"/>
      <c r="K35" s="13"/>
    </row>
    <row r="36" spans="1:11" ht="12.75" customHeight="1">
      <c r="A36" s="186" t="s">
        <v>446</v>
      </c>
      <c r="B36" s="186" t="str">
        <f>E34&amp;" "&amp;F36</f>
        <v>Ответственный за предоставление информации (от регулируемой организации): (код) телефон</v>
      </c>
      <c r="D36" s="14"/>
      <c r="E36" s="280"/>
      <c r="F36" s="234" t="s">
        <v>210</v>
      </c>
      <c r="G36" s="272" t="s">
        <v>1392</v>
      </c>
      <c r="H36" s="273"/>
      <c r="I36" s="274"/>
      <c r="J36" s="214"/>
      <c r="K36" s="13"/>
    </row>
    <row r="37" spans="1:11" ht="13.5" customHeight="1" thickBot="1">
      <c r="A37" s="186" t="s">
        <v>447</v>
      </c>
      <c r="B37" s="186" t="str">
        <f>E34&amp;" "&amp;F37</f>
        <v>Ответственный за предоставление информации (от регулируемой организации): e-mail:</v>
      </c>
      <c r="D37" s="14"/>
      <c r="E37" s="281"/>
      <c r="F37" s="235" t="s">
        <v>109</v>
      </c>
      <c r="G37" s="275" t="s">
        <v>1393</v>
      </c>
      <c r="H37" s="276"/>
      <c r="I37" s="277"/>
      <c r="J37" s="214"/>
      <c r="K37" s="13"/>
    </row>
    <row r="38" spans="4:11" ht="12.75">
      <c r="D38" s="16"/>
      <c r="E38" s="17"/>
      <c r="F38" s="17"/>
      <c r="G38" s="17"/>
      <c r="H38" s="17"/>
      <c r="I38" s="17"/>
      <c r="J38" s="17"/>
      <c r="K38" s="15"/>
    </row>
  </sheetData>
  <sheetProtection password="FA9C" sheet="1" objects="1" scenarios="1" formatColumns="0" formatRows="0"/>
  <protectedRanges>
    <protectedRange sqref="E13" name="Диапазон1"/>
  </protectedRanges>
  <mergeCells count="32">
    <mergeCell ref="J2:K2"/>
    <mergeCell ref="E22:E25"/>
    <mergeCell ref="E3:I3"/>
    <mergeCell ref="G21:I21"/>
    <mergeCell ref="G24:I24"/>
    <mergeCell ref="G23:I23"/>
    <mergeCell ref="E19:F19"/>
    <mergeCell ref="F5:I5"/>
    <mergeCell ref="G25:I25"/>
    <mergeCell ref="G22:I22"/>
    <mergeCell ref="E20:F20"/>
    <mergeCell ref="E28:E31"/>
    <mergeCell ref="G29:I29"/>
    <mergeCell ref="G27:I27"/>
    <mergeCell ref="E27:F27"/>
    <mergeCell ref="E34:E37"/>
    <mergeCell ref="G31:I31"/>
    <mergeCell ref="G30:I30"/>
    <mergeCell ref="E33:F33"/>
    <mergeCell ref="E21:F21"/>
    <mergeCell ref="G34:I34"/>
    <mergeCell ref="G37:I37"/>
    <mergeCell ref="G28:I28"/>
    <mergeCell ref="G33:I33"/>
    <mergeCell ref="G35:I35"/>
    <mergeCell ref="G36:I36"/>
    <mergeCell ref="E6:F6"/>
    <mergeCell ref="G6:I6"/>
    <mergeCell ref="G9:H9"/>
    <mergeCell ref="E17:F17"/>
    <mergeCell ref="E11:H11"/>
    <mergeCell ref="E15:F15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type="textLength" allowBlank="1" showInputMessage="1" showErrorMessage="1" promptTitle="Ввод" prompt="7-8 символов" sqref="H10">
      <formula1>7</formula1>
      <formula2>8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MO_LIST_5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126"/>
  <sheetViews>
    <sheetView view="pageBreakPreview" zoomScaleSheetLayoutView="100" zoomScalePageLayoutView="0" workbookViewId="0" topLeftCell="C40">
      <selection activeCell="E40" sqref="E40"/>
    </sheetView>
  </sheetViews>
  <sheetFormatPr defaultColWidth="8.7109375" defaultRowHeight="11.25"/>
  <cols>
    <col min="1" max="1" width="10.140625" style="180" hidden="1" customWidth="1"/>
    <col min="2" max="2" width="15.140625" style="58" hidden="1" customWidth="1"/>
    <col min="3" max="3" width="10.57421875" style="58" customWidth="1"/>
    <col min="4" max="4" width="8.421875" style="141" customWidth="1"/>
    <col min="5" max="5" width="96.28125" style="89" customWidth="1"/>
    <col min="6" max="6" width="29.00390625" style="142" customWidth="1"/>
    <col min="7" max="7" width="11.00390625" style="89" customWidth="1"/>
    <col min="8" max="8" width="6.00390625" style="89" customWidth="1"/>
    <col min="9" max="9" width="8.7109375" style="180" customWidth="1"/>
    <col min="10" max="14" width="8.7109375" style="89" customWidth="1"/>
    <col min="15" max="17" width="8.7109375" style="58" customWidth="1"/>
    <col min="18" max="16384" width="8.7109375" style="89" customWidth="1"/>
  </cols>
  <sheetData>
    <row r="1" spans="1:2" ht="56.25" hidden="1">
      <c r="A1" s="57" t="str">
        <f>Справочники!E6</f>
        <v>Наименование регулирующего органа:</v>
      </c>
      <c r="B1" s="59" t="str">
        <f>mo_n</f>
        <v>Бархатовское</v>
      </c>
    </row>
    <row r="2" spans="1:2" ht="11.25" hidden="1">
      <c r="A2" s="57"/>
      <c r="B2" s="59" t="str">
        <f>oktmo_n</f>
        <v>04605402</v>
      </c>
    </row>
    <row r="3" spans="1:17" ht="38.25" hidden="1">
      <c r="A3" s="57" t="str">
        <f>Справочники!F8</f>
        <v>IV квартал</v>
      </c>
      <c r="O3" s="186">
        <v>1</v>
      </c>
      <c r="P3" s="186" t="s">
        <v>126</v>
      </c>
      <c r="Q3" s="186" t="str">
        <f>Справочники!F5</f>
        <v>Красноярский край</v>
      </c>
    </row>
    <row r="4" spans="1:17" ht="25.5" hidden="1">
      <c r="A4" s="57">
        <f>Справочники!G8</f>
        <v>2011</v>
      </c>
      <c r="O4" s="186">
        <v>2</v>
      </c>
      <c r="P4" s="186" t="s">
        <v>127</v>
      </c>
      <c r="Q4" s="186" t="str">
        <f>Справочники!F8</f>
        <v>IV квартал</v>
      </c>
    </row>
    <row r="5" spans="1:17" ht="56.25" hidden="1">
      <c r="A5" s="57" t="str">
        <f>org_n</f>
        <v>ОАО "Птицефабрика Бархатовская"</v>
      </c>
      <c r="B5" s="58">
        <f>fil</f>
        <v>0</v>
      </c>
      <c r="O5" s="186">
        <v>3</v>
      </c>
      <c r="P5" s="186" t="s">
        <v>128</v>
      </c>
      <c r="Q5" s="186">
        <f>Справочники!G8</f>
        <v>2011</v>
      </c>
    </row>
    <row r="6" spans="1:17" ht="25.5" hidden="1">
      <c r="A6" s="57" t="str">
        <f>inn</f>
        <v>2404007196</v>
      </c>
      <c r="B6" s="58" t="str">
        <f>kpp</f>
        <v>240401001</v>
      </c>
      <c r="O6" s="186">
        <v>4</v>
      </c>
      <c r="P6" s="186" t="s">
        <v>448</v>
      </c>
      <c r="Q6" s="186" t="str">
        <f>mo_n</f>
        <v>Бархатовское</v>
      </c>
    </row>
    <row r="7" spans="1:17" ht="25.5">
      <c r="A7" s="207"/>
      <c r="F7" s="312" t="s">
        <v>55</v>
      </c>
      <c r="G7" s="313"/>
      <c r="O7" s="186">
        <v>5</v>
      </c>
      <c r="P7" s="186" t="s">
        <v>449</v>
      </c>
      <c r="Q7" s="186" t="str">
        <f>oktmo_n</f>
        <v>04605402</v>
      </c>
    </row>
    <row r="8" spans="1:17" ht="63.75">
      <c r="A8" s="207"/>
      <c r="F8" s="314"/>
      <c r="G8" s="315"/>
      <c r="O8" s="186">
        <v>6</v>
      </c>
      <c r="P8" s="186" t="s">
        <v>450</v>
      </c>
      <c r="Q8" s="197" t="str">
        <f>org_n</f>
        <v>ОАО "Птицефабрика Бархатовская"</v>
      </c>
    </row>
    <row r="9" spans="1:17" ht="25.5">
      <c r="A9" s="207"/>
      <c r="F9" s="314"/>
      <c r="G9" s="315"/>
      <c r="O9" s="186">
        <v>7</v>
      </c>
      <c r="P9" s="186" t="s">
        <v>451</v>
      </c>
      <c r="Q9" s="186" t="str">
        <f>inn</f>
        <v>2404007196</v>
      </c>
    </row>
    <row r="10" spans="1:17" ht="25.5">
      <c r="A10" s="207"/>
      <c r="F10" s="314"/>
      <c r="G10" s="315"/>
      <c r="O10" s="186">
        <v>8</v>
      </c>
      <c r="P10" s="197" t="s">
        <v>452</v>
      </c>
      <c r="Q10" s="186" t="str">
        <f>kpp</f>
        <v>240401001</v>
      </c>
    </row>
    <row r="11" spans="1:17" ht="12.75">
      <c r="A11" s="207"/>
      <c r="F11" s="316"/>
      <c r="G11" s="317"/>
      <c r="O11" s="186">
        <v>9</v>
      </c>
      <c r="P11" s="186" t="s">
        <v>453</v>
      </c>
      <c r="Q11" s="198" t="str">
        <f>org_n&amp;"_INN:"&amp;inn&amp;"_KPP:"&amp;kpp</f>
        <v>ОАО "Птицефабрика Бархатовская"_INN:2404007196_KPP:240401001</v>
      </c>
    </row>
    <row r="12" spans="1:17" ht="76.5">
      <c r="A12" s="207"/>
      <c r="O12" s="186">
        <v>10</v>
      </c>
      <c r="P12" s="186" t="s">
        <v>129</v>
      </c>
      <c r="Q12" s="186" t="str">
        <f>vprod</f>
        <v>Водоотведение (насосными станциями)</v>
      </c>
    </row>
    <row r="13" spans="3:17" ht="12.75">
      <c r="C13" s="143"/>
      <c r="D13" s="144"/>
      <c r="E13" s="85"/>
      <c r="F13" s="145"/>
      <c r="G13" s="87"/>
      <c r="H13" s="88"/>
      <c r="I13" s="58"/>
      <c r="O13" s="186">
        <v>11</v>
      </c>
      <c r="P13" s="186" t="s">
        <v>130</v>
      </c>
      <c r="Q13" s="186">
        <f>fil</f>
        <v>0</v>
      </c>
    </row>
    <row r="14" spans="3:8" ht="14.25" customHeight="1">
      <c r="C14" s="90"/>
      <c r="D14" s="298" t="str">
        <f>"Отчетные данные о выполнении производственной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водоотведения за IV квартал 2011 года</v>
      </c>
      <c r="E14" s="299"/>
      <c r="F14" s="300"/>
      <c r="G14" s="91"/>
      <c r="H14" s="88"/>
    </row>
    <row r="15" spans="3:9" ht="15" customHeight="1">
      <c r="C15" s="90"/>
      <c r="D15" s="301" t="str">
        <f>"Муниципальное образование: "&amp;IF(B1="","",B1)</f>
        <v>Муниципальное образование: Бархатовское</v>
      </c>
      <c r="E15" s="302"/>
      <c r="F15" s="303"/>
      <c r="G15" s="91"/>
      <c r="H15" s="88"/>
      <c r="I15" s="181"/>
    </row>
    <row r="16" spans="3:8" ht="15" customHeight="1">
      <c r="C16" s="90"/>
      <c r="D16" s="308" t="str">
        <f>"Название организации: "&amp;IF(B5=0,A5,A5&amp;" ("&amp;B5&amp;")")</f>
        <v>Название организации: ОАО "Птицефабрика Бархатовская"</v>
      </c>
      <c r="E16" s="309" t="s">
        <v>171</v>
      </c>
      <c r="F16" s="310"/>
      <c r="G16" s="91"/>
      <c r="H16" s="88"/>
    </row>
    <row r="17" spans="3:9" ht="13.5" customHeight="1" thickBot="1">
      <c r="C17" s="90"/>
      <c r="D17" s="146"/>
      <c r="E17" s="37"/>
      <c r="F17" s="147"/>
      <c r="G17" s="91"/>
      <c r="H17" s="88"/>
      <c r="I17" s="58"/>
    </row>
    <row r="18" spans="3:9" ht="30" customHeight="1">
      <c r="C18" s="90"/>
      <c r="D18" s="71" t="s">
        <v>227</v>
      </c>
      <c r="E18" s="94" t="s">
        <v>228</v>
      </c>
      <c r="F18" s="36" t="s">
        <v>229</v>
      </c>
      <c r="G18" s="91"/>
      <c r="H18" s="88"/>
      <c r="I18" s="58"/>
    </row>
    <row r="19" spans="3:9" ht="12" customHeight="1" thickBot="1">
      <c r="C19" s="90"/>
      <c r="D19" s="73">
        <v>1</v>
      </c>
      <c r="E19" s="95">
        <v>2</v>
      </c>
      <c r="F19" s="74">
        <v>3</v>
      </c>
      <c r="G19" s="91"/>
      <c r="H19" s="88"/>
      <c r="I19" s="58"/>
    </row>
    <row r="20" spans="3:8" ht="17.25" customHeight="1" thickTop="1">
      <c r="C20" s="90"/>
      <c r="D20" s="318" t="s">
        <v>57</v>
      </c>
      <c r="E20" s="319"/>
      <c r="F20" s="320"/>
      <c r="G20" s="91"/>
      <c r="H20" s="88"/>
    </row>
    <row r="21" spans="1:7" ht="15.75" customHeight="1">
      <c r="A21" s="205" t="s">
        <v>454</v>
      </c>
      <c r="B21" s="204" t="str">
        <f aca="true" t="shared" si="0" ref="B21:B26">$D$20&amp;" "&amp;E21</f>
        <v>1.1.Обеспечение объемов производства товаров (оказания услуг) Объем реализации товаров и услуг (тыс.куб. м)</v>
      </c>
      <c r="C21" s="114">
        <v>1</v>
      </c>
      <c r="D21" s="174" t="s">
        <v>230</v>
      </c>
      <c r="E21" s="72" t="s">
        <v>0</v>
      </c>
      <c r="F21" s="113">
        <f>SUM(F22:F24)</f>
        <v>37.054</v>
      </c>
      <c r="G21" s="91"/>
    </row>
    <row r="22" spans="1:17" s="82" customFormat="1" ht="15.75" customHeight="1">
      <c r="A22" s="205" t="s">
        <v>455</v>
      </c>
      <c r="B22" s="204" t="str">
        <f t="shared" si="0"/>
        <v>1.1.Обеспечение объемов производства товаров (оказания услуг)    в т.ч.   - населению (включая ТСЖ, ЖСК и пр.)</v>
      </c>
      <c r="C22" s="114">
        <v>1</v>
      </c>
      <c r="D22" s="297" t="s">
        <v>231</v>
      </c>
      <c r="E22" s="75" t="s">
        <v>172</v>
      </c>
      <c r="F22" s="137">
        <v>0</v>
      </c>
      <c r="G22" s="100"/>
      <c r="I22" s="180"/>
      <c r="O22" s="58"/>
      <c r="P22" s="58"/>
      <c r="Q22" s="58"/>
    </row>
    <row r="23" spans="1:17" s="82" customFormat="1" ht="15.75" customHeight="1">
      <c r="A23" s="205" t="s">
        <v>456</v>
      </c>
      <c r="B23" s="204" t="str">
        <f t="shared" si="0"/>
        <v>1.1.Обеспечение объемов производства товаров (оказания услуг)                - бюджетным организациям</v>
      </c>
      <c r="C23" s="114">
        <v>1</v>
      </c>
      <c r="D23" s="297"/>
      <c r="E23" s="75" t="s">
        <v>232</v>
      </c>
      <c r="F23" s="137">
        <v>0</v>
      </c>
      <c r="G23" s="100"/>
      <c r="I23" s="180"/>
      <c r="O23" s="58"/>
      <c r="P23" s="58"/>
      <c r="Q23" s="58"/>
    </row>
    <row r="24" spans="1:17" s="82" customFormat="1" ht="15.75" customHeight="1">
      <c r="A24" s="205" t="s">
        <v>457</v>
      </c>
      <c r="B24" s="204" t="str">
        <f t="shared" si="0"/>
        <v>1.1.Обеспечение объемов производства товаров (оказания услуг)                - прочим потребителям</v>
      </c>
      <c r="C24" s="114">
        <v>1</v>
      </c>
      <c r="D24" s="297"/>
      <c r="E24" s="75" t="s">
        <v>233</v>
      </c>
      <c r="F24" s="137">
        <v>37.054</v>
      </c>
      <c r="G24" s="100"/>
      <c r="I24" s="180"/>
      <c r="O24" s="58"/>
      <c r="P24" s="58"/>
      <c r="Q24" s="58"/>
    </row>
    <row r="25" spans="1:7" ht="15.75" customHeight="1">
      <c r="A25" s="205" t="s">
        <v>458</v>
      </c>
      <c r="B25" s="204" t="str">
        <f t="shared" si="0"/>
        <v>1.1.Обеспечение объемов производства товаров (оказания услуг) Удельное водоотведение (куб.м/чел)</v>
      </c>
      <c r="C25" s="114">
        <v>1</v>
      </c>
      <c r="D25" s="297"/>
      <c r="E25" s="72" t="s">
        <v>173</v>
      </c>
      <c r="F25" s="113">
        <f>IF(F26=0,0,F22/F26*1000)</f>
        <v>0</v>
      </c>
      <c r="G25" s="91"/>
    </row>
    <row r="26" spans="1:9" ht="14.25" customHeight="1">
      <c r="A26" s="205" t="s">
        <v>459</v>
      </c>
      <c r="B26" s="204" t="str">
        <f t="shared" si="0"/>
        <v>1.1.Обеспечение объемов производства товаров (оказания услуг)    Численность населения, получающего услуги данной организации (чел.)</v>
      </c>
      <c r="C26" s="114">
        <v>1</v>
      </c>
      <c r="D26" s="311"/>
      <c r="E26" s="78" t="s">
        <v>174</v>
      </c>
      <c r="F26" s="139">
        <v>0</v>
      </c>
      <c r="G26" s="91"/>
      <c r="H26" s="88"/>
      <c r="I26" s="58"/>
    </row>
    <row r="27" spans="3:8" ht="18" customHeight="1">
      <c r="C27" s="114">
        <v>1</v>
      </c>
      <c r="D27" s="305" t="s">
        <v>58</v>
      </c>
      <c r="E27" s="306"/>
      <c r="F27" s="307"/>
      <c r="G27" s="91"/>
      <c r="H27" s="88"/>
    </row>
    <row r="28" spans="1:17" s="82" customFormat="1" ht="11.25">
      <c r="A28" s="205" t="s">
        <v>460</v>
      </c>
      <c r="B28" s="204" t="str">
        <f>$D$27&amp;" "&amp;E28</f>
        <v>1.2.Качество производимых товаров (оказываемых услуг)     Объем отведенных стоков, пропущенный через очистные сооружения (тыс.куб.м)</v>
      </c>
      <c r="C28" s="114">
        <v>1</v>
      </c>
      <c r="D28" s="297" t="s">
        <v>234</v>
      </c>
      <c r="E28" s="75" t="s">
        <v>61</v>
      </c>
      <c r="F28" s="137">
        <f>F24</f>
        <v>37.054</v>
      </c>
      <c r="G28" s="100"/>
      <c r="I28" s="180"/>
      <c r="O28" s="58"/>
      <c r="P28" s="58"/>
      <c r="Q28" s="58"/>
    </row>
    <row r="29" spans="1:17" s="82" customFormat="1" ht="11.25">
      <c r="A29" s="205" t="s">
        <v>461</v>
      </c>
      <c r="B29" s="204" t="str">
        <f aca="true" t="shared" si="1" ref="B29:B35">$D$27&amp;" "&amp;E29</f>
        <v>1.2.Качество производимых товаров (оказываемых услуг)     Справочно: в том числе пропущенных стоков на доочистку от сторонних организаций (тыс.куб.м)</v>
      </c>
      <c r="C29" s="114">
        <v>1</v>
      </c>
      <c r="D29" s="297"/>
      <c r="E29" s="75" t="s">
        <v>175</v>
      </c>
      <c r="F29" s="137">
        <v>0</v>
      </c>
      <c r="G29" s="100"/>
      <c r="I29" s="180"/>
      <c r="O29" s="58"/>
      <c r="P29" s="58"/>
      <c r="Q29" s="58"/>
    </row>
    <row r="30" spans="1:7" ht="11.25">
      <c r="A30" s="205" t="s">
        <v>462</v>
      </c>
      <c r="B30" s="204" t="str">
        <f t="shared" si="1"/>
        <v>1.2.Качество производимых товаров (оказываемых услуг) Наличие контроля качества товаров и услуг (%)</v>
      </c>
      <c r="C30" s="114">
        <v>1</v>
      </c>
      <c r="D30" s="297"/>
      <c r="E30" s="72" t="s">
        <v>235</v>
      </c>
      <c r="F30" s="108">
        <f>IF(F21=0,0,(F28-F29)/F21)</f>
        <v>1</v>
      </c>
      <c r="G30" s="91"/>
    </row>
    <row r="31" spans="1:7" ht="15.75" customHeight="1">
      <c r="A31" s="205" t="s">
        <v>463</v>
      </c>
      <c r="B31" s="204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31" s="114">
        <v>1</v>
      </c>
      <c r="D31" s="297" t="s">
        <v>236</v>
      </c>
      <c r="E31" s="101" t="s">
        <v>237</v>
      </c>
      <c r="F31" s="108">
        <f>IF(F33=0,0,F32/F33)</f>
        <v>1</v>
      </c>
      <c r="G31" s="91"/>
    </row>
    <row r="32" spans="1:17" s="82" customFormat="1" ht="11.25">
      <c r="A32" s="205" t="s">
        <v>464</v>
      </c>
      <c r="B32" s="204" t="str">
        <f t="shared" si="1"/>
        <v>1.2.Качество производимых товаров (оказываемых услуг)    Количество проб, соответствующих нормативам (ед.)</v>
      </c>
      <c r="C32" s="114">
        <v>1</v>
      </c>
      <c r="D32" s="297"/>
      <c r="E32" s="99" t="s">
        <v>302</v>
      </c>
      <c r="F32" s="135">
        <v>3</v>
      </c>
      <c r="G32" s="100"/>
      <c r="I32" s="180"/>
      <c r="O32" s="58"/>
      <c r="P32" s="58"/>
      <c r="Q32" s="58"/>
    </row>
    <row r="33" spans="1:17" s="82" customFormat="1" ht="11.25">
      <c r="A33" s="205" t="s">
        <v>465</v>
      </c>
      <c r="B33" s="204" t="str">
        <f t="shared" si="1"/>
        <v>1.2.Качество производимых товаров (оказываемых услуг)    Фактическое количество проб на системах коммунальной инфраструктуры (ед.)</v>
      </c>
      <c r="C33" s="114">
        <v>1</v>
      </c>
      <c r="D33" s="297"/>
      <c r="E33" s="99" t="s">
        <v>303</v>
      </c>
      <c r="F33" s="135">
        <v>3</v>
      </c>
      <c r="G33" s="100"/>
      <c r="I33" s="180"/>
      <c r="O33" s="58"/>
      <c r="P33" s="58"/>
      <c r="Q33" s="58"/>
    </row>
    <row r="34" spans="1:7" ht="11.25">
      <c r="A34" s="205" t="s">
        <v>466</v>
      </c>
      <c r="B34" s="204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34" s="114">
        <v>1</v>
      </c>
      <c r="D34" s="297" t="s">
        <v>238</v>
      </c>
      <c r="E34" s="101" t="s">
        <v>292</v>
      </c>
      <c r="F34" s="102">
        <f>IF(Справочники!I8=0,0,F35/Справочники!I8)</f>
        <v>24</v>
      </c>
      <c r="G34" s="91"/>
    </row>
    <row r="35" spans="1:17" s="82" customFormat="1" ht="11.25">
      <c r="A35" s="205" t="s">
        <v>467</v>
      </c>
      <c r="B35" s="204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35" s="114">
        <v>1</v>
      </c>
      <c r="D35" s="297"/>
      <c r="E35" s="99" t="s">
        <v>304</v>
      </c>
      <c r="F35" s="135">
        <f>24*92</f>
        <v>2208</v>
      </c>
      <c r="G35" s="100"/>
      <c r="I35" s="180"/>
      <c r="O35" s="58"/>
      <c r="P35" s="58"/>
      <c r="Q35" s="58"/>
    </row>
    <row r="36" spans="3:8" ht="18" customHeight="1">
      <c r="C36" s="114">
        <v>1</v>
      </c>
      <c r="D36" s="305" t="s">
        <v>59</v>
      </c>
      <c r="E36" s="306"/>
      <c r="F36" s="307"/>
      <c r="G36" s="91"/>
      <c r="H36" s="88"/>
    </row>
    <row r="37" spans="1:7" ht="16.5" customHeight="1">
      <c r="A37" s="205" t="s">
        <v>468</v>
      </c>
      <c r="B37" s="204" t="str">
        <f>$D$36&amp;" "&amp;E37</f>
        <v>1.3.Надежность снабжения потребителей товарами (услугами) Аварийность систем коммунальной инфраструктуры (ед./км)</v>
      </c>
      <c r="C37" s="114">
        <v>1</v>
      </c>
      <c r="D37" s="321" t="s">
        <v>293</v>
      </c>
      <c r="E37" s="101" t="s">
        <v>294</v>
      </c>
      <c r="F37" s="176">
        <f>IF(F39=0,0,F38/F39)</f>
        <v>0</v>
      </c>
      <c r="G37" s="91"/>
    </row>
    <row r="38" spans="1:17" s="82" customFormat="1" ht="15.75" customHeight="1">
      <c r="A38" s="205" t="s">
        <v>469</v>
      </c>
      <c r="B38" s="204" t="str">
        <f aca="true" t="shared" si="2" ref="B38:B68">$D$36&amp;" "&amp;E38</f>
        <v>1.3.Надежность снабжения потребителей товарами (услугами)    Количество аварий на системах коммунальной инфраструктуры (ед.)</v>
      </c>
      <c r="C38" s="114">
        <v>1</v>
      </c>
      <c r="D38" s="322"/>
      <c r="E38" s="99" t="s">
        <v>305</v>
      </c>
      <c r="F38" s="245">
        <v>0</v>
      </c>
      <c r="G38" s="100"/>
      <c r="I38" s="180"/>
      <c r="O38" s="58"/>
      <c r="P38" s="58"/>
      <c r="Q38" s="58"/>
    </row>
    <row r="39" spans="1:17" s="82" customFormat="1" ht="15.75" customHeight="1">
      <c r="A39" s="205" t="s">
        <v>470</v>
      </c>
      <c r="B39" s="204" t="str">
        <f t="shared" si="2"/>
        <v>1.3.Надежность снабжения потребителей товарами (услугами)    Протяженность сетей (всех видов в однотрубном представлении), (км)</v>
      </c>
      <c r="C39" s="114">
        <v>1</v>
      </c>
      <c r="D39" s="322"/>
      <c r="E39" s="75" t="s">
        <v>425</v>
      </c>
      <c r="F39" s="246">
        <v>7.6</v>
      </c>
      <c r="G39" s="100"/>
      <c r="I39" s="180"/>
      <c r="O39" s="58"/>
      <c r="P39" s="58"/>
      <c r="Q39" s="58"/>
    </row>
    <row r="40" spans="1:17" s="82" customFormat="1" ht="15.75" customHeight="1">
      <c r="A40" s="205" t="s">
        <v>39</v>
      </c>
      <c r="B40" s="204" t="str">
        <f t="shared" si="2"/>
        <v>1.3.Надежность снабжения потребителей товарами (услугами) Протяженность напорных сетей (км)</v>
      </c>
      <c r="C40" s="114">
        <v>1</v>
      </c>
      <c r="D40" s="322"/>
      <c r="E40" s="201" t="s">
        <v>369</v>
      </c>
      <c r="F40" s="246">
        <v>3.5</v>
      </c>
      <c r="G40" s="100"/>
      <c r="I40" s="180"/>
      <c r="O40" s="58"/>
      <c r="P40" s="58"/>
      <c r="Q40" s="58"/>
    </row>
    <row r="41" spans="1:17" s="82" customFormat="1" ht="11.25">
      <c r="A41" s="205" t="s">
        <v>40</v>
      </c>
      <c r="B41" s="204" t="str">
        <f t="shared" si="2"/>
        <v>1.3.Надежность снабжения потребителей товарами (услугами)    Справочно:         диаметр до 500мм (км)</v>
      </c>
      <c r="C41" s="114">
        <v>1</v>
      </c>
      <c r="D41" s="322"/>
      <c r="E41" s="99" t="s">
        <v>307</v>
      </c>
      <c r="F41" s="246">
        <f>F40</f>
        <v>3.5</v>
      </c>
      <c r="G41" s="100"/>
      <c r="H41" s="81"/>
      <c r="I41" s="180"/>
      <c r="O41" s="58"/>
      <c r="P41" s="58"/>
      <c r="Q41" s="58"/>
    </row>
    <row r="42" spans="1:17" s="82" customFormat="1" ht="11.25">
      <c r="A42" s="205" t="s">
        <v>41</v>
      </c>
      <c r="B42" s="204" t="str">
        <f t="shared" si="2"/>
        <v>1.3.Надежность снабжения потребителей товарами (услугами)                             диаметр от 500мм до 1000мм (км)</v>
      </c>
      <c r="C42" s="114">
        <v>1</v>
      </c>
      <c r="D42" s="322"/>
      <c r="E42" s="99" t="s">
        <v>370</v>
      </c>
      <c r="F42" s="246">
        <v>0</v>
      </c>
      <c r="G42" s="100"/>
      <c r="H42" s="81"/>
      <c r="I42" s="180"/>
      <c r="O42" s="58"/>
      <c r="P42" s="58"/>
      <c r="Q42" s="58"/>
    </row>
    <row r="43" spans="1:17" s="82" customFormat="1" ht="11.25">
      <c r="A43" s="205" t="s">
        <v>42</v>
      </c>
      <c r="B43" s="204" t="str">
        <f t="shared" si="2"/>
        <v>1.3.Надежность снабжения потребителей товарами (услугами)                             диаметр от 1000мм (км)</v>
      </c>
      <c r="C43" s="114">
        <v>1</v>
      </c>
      <c r="D43" s="322"/>
      <c r="E43" s="99" t="s">
        <v>177</v>
      </c>
      <c r="F43" s="246">
        <v>0</v>
      </c>
      <c r="G43" s="100"/>
      <c r="H43" s="81"/>
      <c r="I43" s="180"/>
      <c r="O43" s="58"/>
      <c r="P43" s="58"/>
      <c r="Q43" s="58"/>
    </row>
    <row r="44" spans="1:17" s="82" customFormat="1" ht="15.75" customHeight="1">
      <c r="A44" s="205" t="s">
        <v>43</v>
      </c>
      <c r="B44" s="204" t="str">
        <f t="shared" si="2"/>
        <v>1.3.Надежность снабжения потребителей товарами (услугами)    Протяженность безнапорных(самотечных) сетей (км):</v>
      </c>
      <c r="C44" s="114">
        <v>1</v>
      </c>
      <c r="D44" s="322"/>
      <c r="E44" s="99" t="s">
        <v>368</v>
      </c>
      <c r="F44" s="246">
        <f>SUM(F45:F47)</f>
        <v>0</v>
      </c>
      <c r="G44" s="100"/>
      <c r="H44" s="81"/>
      <c r="I44" s="180"/>
      <c r="O44" s="58"/>
      <c r="P44" s="58"/>
      <c r="Q44" s="58"/>
    </row>
    <row r="45" spans="1:17" s="82" customFormat="1" ht="11.25">
      <c r="A45" s="205" t="s">
        <v>44</v>
      </c>
      <c r="B45" s="204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45" s="114">
        <v>1</v>
      </c>
      <c r="D45" s="322"/>
      <c r="E45" s="99" t="s">
        <v>309</v>
      </c>
      <c r="F45" s="246">
        <v>0</v>
      </c>
      <c r="G45" s="100"/>
      <c r="I45" s="180"/>
      <c r="O45" s="58"/>
      <c r="P45" s="58"/>
      <c r="Q45" s="58"/>
    </row>
    <row r="46" spans="1:17" s="82" customFormat="1" ht="11.25">
      <c r="A46" s="205" t="s">
        <v>45</v>
      </c>
      <c r="B46" s="204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46" s="114">
        <v>1</v>
      </c>
      <c r="D46" s="322"/>
      <c r="E46" s="99" t="s">
        <v>314</v>
      </c>
      <c r="F46" s="246">
        <v>0</v>
      </c>
      <c r="G46" s="100"/>
      <c r="I46" s="180"/>
      <c r="O46" s="58"/>
      <c r="P46" s="58"/>
      <c r="Q46" s="58"/>
    </row>
    <row r="47" spans="1:17" s="82" customFormat="1" ht="11.25">
      <c r="A47" s="205" t="s">
        <v>46</v>
      </c>
      <c r="B47" s="204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47" s="114">
        <v>1</v>
      </c>
      <c r="D47" s="323"/>
      <c r="E47" s="99" t="s">
        <v>192</v>
      </c>
      <c r="F47" s="246">
        <v>0</v>
      </c>
      <c r="G47" s="100"/>
      <c r="I47" s="180"/>
      <c r="O47" s="58"/>
      <c r="P47" s="58"/>
      <c r="Q47" s="58"/>
    </row>
    <row r="48" spans="1:7" ht="15.75" customHeight="1">
      <c r="A48" s="205" t="s">
        <v>471</v>
      </c>
      <c r="B48" s="204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48" s="114">
        <v>1</v>
      </c>
      <c r="D48" s="297" t="s">
        <v>295</v>
      </c>
      <c r="E48" s="101" t="s">
        <v>296</v>
      </c>
      <c r="F48" s="179">
        <f>IF(SUM(I49:I50)=0,0,AVERAGE(I49:I50))</f>
        <v>1</v>
      </c>
      <c r="G48" s="91"/>
    </row>
    <row r="49" spans="1:17" s="82" customFormat="1" ht="11.25">
      <c r="A49" s="205" t="s">
        <v>472</v>
      </c>
      <c r="B49" s="204" t="str">
        <f t="shared" si="2"/>
        <v>1.3.Надежность снабжения потребителей товарами (услугами)              -оборудование транспортировки стоков</v>
      </c>
      <c r="C49" s="114">
        <v>1</v>
      </c>
      <c r="D49" s="297"/>
      <c r="E49" s="99" t="s">
        <v>176</v>
      </c>
      <c r="F49" s="109">
        <f>IF((F58+F52)=0,0,F52/(F58+F52))</f>
        <v>1</v>
      </c>
      <c r="G49" s="100"/>
      <c r="I49" s="58">
        <f>IF(F49&gt;0,F49,"")</f>
        <v>1</v>
      </c>
      <c r="O49" s="58"/>
      <c r="P49" s="58"/>
      <c r="Q49" s="58"/>
    </row>
    <row r="50" spans="1:17" s="82" customFormat="1" ht="11.25">
      <c r="A50" s="205" t="s">
        <v>473</v>
      </c>
      <c r="B50" s="204" t="str">
        <f t="shared" si="2"/>
        <v>1.3.Надежность снабжения потребителей товарами (услугами)              -оборудование системы очистки стоков </v>
      </c>
      <c r="C50" s="114">
        <v>1</v>
      </c>
      <c r="D50" s="297"/>
      <c r="E50" s="99" t="s">
        <v>189</v>
      </c>
      <c r="F50" s="109">
        <f>IF((F59+F53)=0,0,F53/(F59+F53))</f>
        <v>0</v>
      </c>
      <c r="G50" s="100"/>
      <c r="I50" s="58">
        <f>IF(F50&gt;0,F50,"")</f>
      </c>
      <c r="O50" s="58"/>
      <c r="P50" s="58"/>
      <c r="Q50" s="58"/>
    </row>
    <row r="51" spans="1:7" ht="11.25">
      <c r="A51" s="205" t="s">
        <v>474</v>
      </c>
      <c r="B51" s="204" t="str">
        <f t="shared" si="2"/>
        <v>1.3.Надежность снабжения потребителей товарами (услугами) Фактический срок службы оборудования (лет), в том числе:</v>
      </c>
      <c r="C51" s="114">
        <v>1</v>
      </c>
      <c r="D51" s="297"/>
      <c r="E51" s="106" t="s">
        <v>297</v>
      </c>
      <c r="F51" s="110"/>
      <c r="G51" s="91"/>
    </row>
    <row r="52" spans="1:17" s="82" customFormat="1" ht="11.25">
      <c r="A52" s="205" t="s">
        <v>475</v>
      </c>
      <c r="B52" s="204" t="str">
        <f t="shared" si="2"/>
        <v>1.3.Надежность снабжения потребителей товарами (услугами)              -оборудование транспортировки стоков</v>
      </c>
      <c r="C52" s="114">
        <v>1</v>
      </c>
      <c r="D52" s="297"/>
      <c r="E52" s="99" t="s">
        <v>176</v>
      </c>
      <c r="F52" s="135">
        <v>35</v>
      </c>
      <c r="G52" s="100"/>
      <c r="I52" s="180"/>
      <c r="O52" s="58"/>
      <c r="P52" s="58"/>
      <c r="Q52" s="58"/>
    </row>
    <row r="53" spans="1:17" s="82" customFormat="1" ht="11.25">
      <c r="A53" s="205" t="s">
        <v>476</v>
      </c>
      <c r="B53" s="204" t="str">
        <f t="shared" si="2"/>
        <v>1.3.Надежность снабжения потребителей товарами (услугами)              -оборудование системы очистки стоков </v>
      </c>
      <c r="C53" s="114">
        <v>1</v>
      </c>
      <c r="D53" s="297"/>
      <c r="E53" s="99" t="s">
        <v>189</v>
      </c>
      <c r="F53" s="135">
        <v>0</v>
      </c>
      <c r="G53" s="100"/>
      <c r="I53" s="180"/>
      <c r="O53" s="58"/>
      <c r="P53" s="58"/>
      <c r="Q53" s="58"/>
    </row>
    <row r="54" spans="1:7" ht="11.25">
      <c r="A54" s="205" t="s">
        <v>477</v>
      </c>
      <c r="B54" s="204" t="str">
        <f t="shared" si="2"/>
        <v>1.3.Надежность снабжения потребителей товарами (услугами) Нормативный срок службы оборудования (лет), в том числе:</v>
      </c>
      <c r="C54" s="114">
        <v>1</v>
      </c>
      <c r="D54" s="297"/>
      <c r="E54" s="106" t="s">
        <v>298</v>
      </c>
      <c r="F54" s="110"/>
      <c r="G54" s="91"/>
    </row>
    <row r="55" spans="1:17" s="82" customFormat="1" ht="11.25">
      <c r="A55" s="205" t="s">
        <v>478</v>
      </c>
      <c r="B55" s="204" t="str">
        <f t="shared" si="2"/>
        <v>1.3.Надежность снабжения потребителей товарами (услугами)              -оборудование транспортировки стоков</v>
      </c>
      <c r="C55" s="114">
        <v>1</v>
      </c>
      <c r="D55" s="297"/>
      <c r="E55" s="99" t="s">
        <v>176</v>
      </c>
      <c r="F55" s="135">
        <v>25</v>
      </c>
      <c r="G55" s="100"/>
      <c r="I55" s="180"/>
      <c r="O55" s="58"/>
      <c r="P55" s="58"/>
      <c r="Q55" s="58"/>
    </row>
    <row r="56" spans="1:17" s="82" customFormat="1" ht="11.25">
      <c r="A56" s="205" t="s">
        <v>479</v>
      </c>
      <c r="B56" s="204" t="str">
        <f t="shared" si="2"/>
        <v>1.3.Надежность снабжения потребителей товарами (услугами)              -оборудование системы очистки стоков </v>
      </c>
      <c r="C56" s="114">
        <v>1</v>
      </c>
      <c r="D56" s="297"/>
      <c r="E56" s="99" t="s">
        <v>189</v>
      </c>
      <c r="F56" s="135">
        <v>0</v>
      </c>
      <c r="G56" s="100"/>
      <c r="I56" s="180"/>
      <c r="O56" s="58"/>
      <c r="P56" s="58"/>
      <c r="Q56" s="58"/>
    </row>
    <row r="57" spans="1:7" ht="14.25" customHeight="1">
      <c r="A57" s="205" t="s">
        <v>480</v>
      </c>
      <c r="B57" s="204" t="str">
        <f t="shared" si="2"/>
        <v>1.3.Надежность снабжения потребителей товарами (услугами) Возможный остаточный срок службы оборудования (лет), в том числе:</v>
      </c>
      <c r="C57" s="114">
        <v>1</v>
      </c>
      <c r="D57" s="297"/>
      <c r="E57" s="106" t="s">
        <v>299</v>
      </c>
      <c r="F57" s="110"/>
      <c r="G57" s="91"/>
    </row>
    <row r="58" spans="1:17" s="82" customFormat="1" ht="16.5" customHeight="1">
      <c r="A58" s="205" t="s">
        <v>481</v>
      </c>
      <c r="B58" s="204" t="str">
        <f t="shared" si="2"/>
        <v>1.3.Надежность снабжения потребителей товарами (услугами)              -оборудование транспортировки стоков</v>
      </c>
      <c r="C58" s="114">
        <v>1</v>
      </c>
      <c r="D58" s="297"/>
      <c r="E58" s="99" t="s">
        <v>176</v>
      </c>
      <c r="F58" s="135">
        <v>0</v>
      </c>
      <c r="G58" s="100"/>
      <c r="I58" s="180"/>
      <c r="O58" s="58"/>
      <c r="P58" s="58"/>
      <c r="Q58" s="58"/>
    </row>
    <row r="59" spans="1:17" s="82" customFormat="1" ht="14.25" customHeight="1">
      <c r="A59" s="205" t="s">
        <v>482</v>
      </c>
      <c r="B59" s="204" t="str">
        <f t="shared" si="2"/>
        <v>1.3.Надежность снабжения потребителей товарами (услугами)              -оборудование системы очистки стоков </v>
      </c>
      <c r="C59" s="114">
        <v>1</v>
      </c>
      <c r="D59" s="297"/>
      <c r="E59" s="99" t="s">
        <v>189</v>
      </c>
      <c r="F59" s="135">
        <v>0</v>
      </c>
      <c r="G59" s="100"/>
      <c r="I59" s="180"/>
      <c r="O59" s="58"/>
      <c r="P59" s="58"/>
      <c r="Q59" s="58"/>
    </row>
    <row r="60" spans="1:7" ht="15.75" customHeight="1">
      <c r="A60" s="205" t="s">
        <v>483</v>
      </c>
      <c r="B60" s="204" t="str">
        <f t="shared" si="2"/>
        <v>1.3.Надежность снабжения потребителей товарами (услугами) Удельный вес сетей, нуждающихся в замене (%)</v>
      </c>
      <c r="C60" s="114">
        <v>1</v>
      </c>
      <c r="D60" s="297" t="s">
        <v>300</v>
      </c>
      <c r="E60" s="101" t="s">
        <v>301</v>
      </c>
      <c r="F60" s="108">
        <f>IF(F39=0,0,(F61+F65)/F39)</f>
        <v>0.039473684210526314</v>
      </c>
      <c r="G60" s="91"/>
    </row>
    <row r="61" spans="1:17" s="82" customFormat="1" ht="15.75" customHeight="1">
      <c r="A61" s="205" t="s">
        <v>484</v>
      </c>
      <c r="B61" s="204" t="str">
        <f t="shared" si="2"/>
        <v>1.3.Надежность снабжения потребителей товарами (услугами)    Протяженность напорных сетей, нуждающихся в замене (км):</v>
      </c>
      <c r="C61" s="114">
        <v>1</v>
      </c>
      <c r="D61" s="297"/>
      <c r="E61" s="99" t="s">
        <v>306</v>
      </c>
      <c r="F61" s="137">
        <v>0.3</v>
      </c>
      <c r="G61" s="100"/>
      <c r="H61" s="81"/>
      <c r="I61" s="180"/>
      <c r="O61" s="58"/>
      <c r="P61" s="58"/>
      <c r="Q61" s="58"/>
    </row>
    <row r="62" spans="1:17" s="82" customFormat="1" ht="11.25">
      <c r="A62" s="205" t="s">
        <v>485</v>
      </c>
      <c r="B62" s="204" t="str">
        <f t="shared" si="2"/>
        <v>1.3.Надежность снабжения потребителей товарами (услугами)    Справочно:         диаметр до 500мм (км)</v>
      </c>
      <c r="C62" s="114">
        <v>1</v>
      </c>
      <c r="D62" s="297"/>
      <c r="E62" s="99" t="s">
        <v>307</v>
      </c>
      <c r="F62" s="137">
        <v>0</v>
      </c>
      <c r="G62" s="100"/>
      <c r="H62" s="81"/>
      <c r="I62" s="180"/>
      <c r="O62" s="58"/>
      <c r="P62" s="58"/>
      <c r="Q62" s="58"/>
    </row>
    <row r="63" spans="1:17" s="82" customFormat="1" ht="11.25">
      <c r="A63" s="205" t="s">
        <v>486</v>
      </c>
      <c r="B63" s="204" t="str">
        <f t="shared" si="2"/>
        <v>1.3.Надежность снабжения потребителей товарами (услугами)                             диаметр от 500мм до 1000мм (км)</v>
      </c>
      <c r="C63" s="114">
        <v>1</v>
      </c>
      <c r="D63" s="297"/>
      <c r="E63" s="99" t="s">
        <v>370</v>
      </c>
      <c r="F63" s="137">
        <v>0</v>
      </c>
      <c r="G63" s="100"/>
      <c r="H63" s="81"/>
      <c r="I63" s="180"/>
      <c r="O63" s="58"/>
      <c r="P63" s="58"/>
      <c r="Q63" s="58"/>
    </row>
    <row r="64" spans="1:17" s="82" customFormat="1" ht="11.25">
      <c r="A64" s="205" t="s">
        <v>487</v>
      </c>
      <c r="B64" s="204" t="str">
        <f t="shared" si="2"/>
        <v>1.3.Надежность снабжения потребителей товарами (услугами)                             диаметр от 1000мм (км)</v>
      </c>
      <c r="C64" s="114">
        <v>1</v>
      </c>
      <c r="D64" s="297"/>
      <c r="E64" s="99" t="s">
        <v>177</v>
      </c>
      <c r="F64" s="137">
        <v>0</v>
      </c>
      <c r="G64" s="100"/>
      <c r="H64" s="81"/>
      <c r="I64" s="180"/>
      <c r="O64" s="58"/>
      <c r="P64" s="58"/>
      <c r="Q64" s="58"/>
    </row>
    <row r="65" spans="1:17" s="82" customFormat="1" ht="15.75" customHeight="1">
      <c r="A65" s="205" t="s">
        <v>488</v>
      </c>
      <c r="B65" s="204" t="str">
        <f t="shared" si="2"/>
        <v>1.3.Надежность снабжения потребителей товарами (услугами)    Протяженность безнапорных(самотечных) сетей, нуждающихся в замене (км):</v>
      </c>
      <c r="C65" s="114">
        <v>1</v>
      </c>
      <c r="D65" s="297"/>
      <c r="E65" s="99" t="s">
        <v>308</v>
      </c>
      <c r="F65" s="137">
        <f>SUM(F66:F68)</f>
        <v>0</v>
      </c>
      <c r="G65" s="100"/>
      <c r="H65" s="81"/>
      <c r="I65" s="180"/>
      <c r="O65" s="58"/>
      <c r="P65" s="58"/>
      <c r="Q65" s="58"/>
    </row>
    <row r="66" spans="1:17" s="82" customFormat="1" ht="11.25">
      <c r="A66" s="205" t="s">
        <v>489</v>
      </c>
      <c r="B66" s="204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66" s="114">
        <v>1</v>
      </c>
      <c r="D66" s="297"/>
      <c r="E66" s="99" t="s">
        <v>309</v>
      </c>
      <c r="F66" s="137">
        <v>0</v>
      </c>
      <c r="G66" s="100"/>
      <c r="I66" s="180"/>
      <c r="O66" s="58"/>
      <c r="P66" s="58"/>
      <c r="Q66" s="58"/>
    </row>
    <row r="67" spans="1:17" s="82" customFormat="1" ht="11.25">
      <c r="A67" s="205" t="s">
        <v>490</v>
      </c>
      <c r="B67" s="204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67" s="114">
        <v>1</v>
      </c>
      <c r="D67" s="297"/>
      <c r="E67" s="99" t="s">
        <v>314</v>
      </c>
      <c r="F67" s="137">
        <v>0</v>
      </c>
      <c r="G67" s="100"/>
      <c r="I67" s="180"/>
      <c r="O67" s="58"/>
      <c r="P67" s="58"/>
      <c r="Q67" s="58"/>
    </row>
    <row r="68" spans="1:17" s="82" customFormat="1" ht="11.25">
      <c r="A68" s="205" t="s">
        <v>491</v>
      </c>
      <c r="B68" s="204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68" s="114">
        <v>1</v>
      </c>
      <c r="D68" s="297"/>
      <c r="E68" s="99" t="s">
        <v>192</v>
      </c>
      <c r="F68" s="137">
        <v>0</v>
      </c>
      <c r="G68" s="100"/>
      <c r="I68" s="180"/>
      <c r="O68" s="58"/>
      <c r="P68" s="58"/>
      <c r="Q68" s="58"/>
    </row>
    <row r="69" spans="3:8" ht="17.25" customHeight="1">
      <c r="C69" s="114">
        <v>1</v>
      </c>
      <c r="D69" s="305" t="s">
        <v>60</v>
      </c>
      <c r="E69" s="306"/>
      <c r="F69" s="307"/>
      <c r="G69" s="91"/>
      <c r="H69" s="88"/>
    </row>
    <row r="70" spans="1:7" ht="15.75" customHeight="1">
      <c r="A70" s="205" t="s">
        <v>492</v>
      </c>
      <c r="B70" s="204" t="str">
        <f>$D$69&amp;" "&amp;E70</f>
        <v>1.4.Доступность товаров и услуг для потребителей Доля расходов на оплату услуг в совокупном доходе населения (%)</v>
      </c>
      <c r="C70" s="114">
        <v>1</v>
      </c>
      <c r="D70" s="297" t="s">
        <v>183</v>
      </c>
      <c r="E70" s="101" t="s">
        <v>184</v>
      </c>
      <c r="F70" s="108">
        <f>IF(F72=0,0,F71/F72)</f>
        <v>0</v>
      </c>
      <c r="G70" s="91"/>
    </row>
    <row r="71" spans="1:17" s="82" customFormat="1" ht="11.25">
      <c r="A71" s="205" t="s">
        <v>493</v>
      </c>
      <c r="B71" s="204" t="str">
        <f>$D$69&amp;" "&amp;E71</f>
        <v>1.4.Доступность товаров и услуг для потребителей    Среднемесячный платеж населения за услуги водоотведения (руб.)</v>
      </c>
      <c r="C71" s="114">
        <v>1</v>
      </c>
      <c r="D71" s="297"/>
      <c r="E71" s="75" t="s">
        <v>371</v>
      </c>
      <c r="F71" s="137">
        <v>0</v>
      </c>
      <c r="G71" s="100"/>
      <c r="I71" s="180"/>
      <c r="O71" s="58"/>
      <c r="P71" s="58"/>
      <c r="Q71" s="58"/>
    </row>
    <row r="72" spans="1:17" s="82" customFormat="1" ht="12" thickBot="1">
      <c r="A72" s="205" t="s">
        <v>494</v>
      </c>
      <c r="B72" s="204" t="str">
        <f>$D$69&amp;" "&amp;E72</f>
        <v>1.4.Доступность товаров и услуг для потребителей    Денежные доходы населения, средние на человека (руб.)</v>
      </c>
      <c r="C72" s="114">
        <v>1</v>
      </c>
      <c r="D72" s="304"/>
      <c r="E72" s="148" t="s">
        <v>218</v>
      </c>
      <c r="F72" s="155">
        <v>0</v>
      </c>
      <c r="G72" s="100"/>
      <c r="I72" s="180"/>
      <c r="O72" s="58"/>
      <c r="P72" s="58"/>
      <c r="Q72" s="58"/>
    </row>
    <row r="73" spans="1:7" ht="11.25">
      <c r="A73" s="205"/>
      <c r="C73" s="96"/>
      <c r="D73" s="146"/>
      <c r="E73" s="149"/>
      <c r="F73" s="147"/>
      <c r="G73" s="91"/>
    </row>
    <row r="74" spans="1:7" ht="11.25">
      <c r="A74" s="205"/>
      <c r="C74" s="150"/>
      <c r="D74" s="151"/>
      <c r="E74" s="152"/>
      <c r="F74" s="153"/>
      <c r="G74" s="154"/>
    </row>
    <row r="75" ht="11.25">
      <c r="A75" s="205"/>
    </row>
    <row r="76" ht="11.25">
      <c r="A76" s="205"/>
    </row>
    <row r="77" ht="11.25">
      <c r="A77" s="205"/>
    </row>
    <row r="78" ht="11.25">
      <c r="A78" s="205"/>
    </row>
    <row r="79" ht="11.25">
      <c r="A79" s="205"/>
    </row>
    <row r="80" ht="11.25">
      <c r="A80" s="205"/>
    </row>
    <row r="81" ht="11.25">
      <c r="A81" s="205"/>
    </row>
    <row r="82" ht="11.25">
      <c r="A82" s="205"/>
    </row>
    <row r="83" ht="11.25">
      <c r="A83" s="205"/>
    </row>
    <row r="84" ht="11.25">
      <c r="A84" s="205"/>
    </row>
    <row r="85" ht="11.25">
      <c r="A85" s="205"/>
    </row>
    <row r="86" ht="11.25">
      <c r="A86" s="205"/>
    </row>
    <row r="87" ht="11.25">
      <c r="A87" s="205"/>
    </row>
    <row r="88" ht="11.25">
      <c r="A88" s="205"/>
    </row>
    <row r="89" ht="11.25">
      <c r="A89" s="205"/>
    </row>
    <row r="90" ht="11.25">
      <c r="A90" s="205"/>
    </row>
    <row r="91" ht="11.25">
      <c r="A91" s="205"/>
    </row>
    <row r="92" ht="11.25">
      <c r="A92" s="205"/>
    </row>
    <row r="93" ht="11.25">
      <c r="A93" s="205"/>
    </row>
    <row r="94" ht="11.25">
      <c r="A94" s="205"/>
    </row>
    <row r="95" ht="11.25">
      <c r="A95" s="205"/>
    </row>
    <row r="96" ht="11.25">
      <c r="A96" s="205"/>
    </row>
    <row r="97" ht="11.25">
      <c r="A97" s="205"/>
    </row>
    <row r="98" ht="11.25">
      <c r="A98" s="205"/>
    </row>
    <row r="99" ht="11.25">
      <c r="A99" s="205"/>
    </row>
    <row r="100" ht="11.25">
      <c r="A100" s="205"/>
    </row>
    <row r="101" ht="11.25">
      <c r="A101" s="205"/>
    </row>
    <row r="102" ht="11.25">
      <c r="A102" s="205"/>
    </row>
    <row r="103" ht="11.25">
      <c r="A103" s="205"/>
    </row>
    <row r="104" ht="11.25">
      <c r="A104" s="205"/>
    </row>
    <row r="105" ht="11.25">
      <c r="A105" s="205"/>
    </row>
    <row r="106" ht="11.25">
      <c r="A106" s="205"/>
    </row>
    <row r="107" ht="11.25">
      <c r="A107" s="205"/>
    </row>
    <row r="108" ht="11.25">
      <c r="A108" s="205"/>
    </row>
    <row r="109" ht="11.25">
      <c r="A109" s="205"/>
    </row>
    <row r="110" ht="11.25">
      <c r="A110" s="205"/>
    </row>
    <row r="111" ht="11.25">
      <c r="A111" s="205"/>
    </row>
    <row r="112" ht="11.25">
      <c r="A112" s="205"/>
    </row>
    <row r="113" ht="11.25">
      <c r="A113" s="205"/>
    </row>
    <row r="114" ht="11.25">
      <c r="A114" s="205"/>
    </row>
    <row r="115" ht="11.25">
      <c r="A115" s="205"/>
    </row>
    <row r="116" ht="11.25">
      <c r="A116" s="205"/>
    </row>
    <row r="117" ht="11.25">
      <c r="A117" s="205"/>
    </row>
    <row r="118" ht="11.25">
      <c r="A118" s="205"/>
    </row>
    <row r="119" ht="11.25">
      <c r="A119" s="205"/>
    </row>
    <row r="120" ht="11.25">
      <c r="A120" s="205"/>
    </row>
    <row r="121" ht="11.25">
      <c r="A121" s="205"/>
    </row>
    <row r="122" ht="11.25">
      <c r="A122" s="205"/>
    </row>
    <row r="123" ht="11.25">
      <c r="A123" s="205"/>
    </row>
    <row r="124" ht="11.25">
      <c r="A124" s="205"/>
    </row>
    <row r="125" ht="11.25">
      <c r="A125" s="205"/>
    </row>
    <row r="126" ht="11.25">
      <c r="A126" s="205"/>
    </row>
  </sheetData>
  <sheetProtection password="FA9C" sheet="1" scenarios="1" formatColumns="0" formatRows="0"/>
  <mergeCells count="16">
    <mergeCell ref="F7:G11"/>
    <mergeCell ref="D20:F20"/>
    <mergeCell ref="D48:D59"/>
    <mergeCell ref="D28:D30"/>
    <mergeCell ref="D27:F27"/>
    <mergeCell ref="D37:D47"/>
    <mergeCell ref="D60:D68"/>
    <mergeCell ref="D14:F14"/>
    <mergeCell ref="D15:F15"/>
    <mergeCell ref="D70:D72"/>
    <mergeCell ref="D69:F69"/>
    <mergeCell ref="D36:F36"/>
    <mergeCell ref="D31:D33"/>
    <mergeCell ref="D34:D35"/>
    <mergeCell ref="D16:F16"/>
    <mergeCell ref="D22:D26"/>
  </mergeCell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/>
  <dimension ref="A1:Q136"/>
  <sheetViews>
    <sheetView tabSelected="1" view="pageBreakPreview" zoomScaleSheetLayoutView="100" zoomScalePageLayoutView="0" workbookViewId="0" topLeftCell="C87">
      <selection activeCell="E103" sqref="E103"/>
    </sheetView>
  </sheetViews>
  <sheetFormatPr defaultColWidth="9.140625" defaultRowHeight="11.25"/>
  <cols>
    <col min="1" max="1" width="11.28125" style="202" hidden="1" customWidth="1"/>
    <col min="2" max="2" width="18.421875" style="183" hidden="1" customWidth="1"/>
    <col min="3" max="3" width="4.00390625" style="123" customWidth="1"/>
    <col min="4" max="4" width="6.28125" style="123" customWidth="1"/>
    <col min="5" max="5" width="96.28125" style="123" customWidth="1"/>
    <col min="6" max="6" width="65.00390625" style="124" customWidth="1"/>
    <col min="7" max="7" width="11.00390625" style="123" customWidth="1"/>
    <col min="8" max="8" width="4.00390625" style="122" customWidth="1"/>
    <col min="9" max="9" width="9.140625" style="183" customWidth="1"/>
    <col min="10" max="14" width="9.140625" style="123" customWidth="1"/>
    <col min="15" max="17" width="9.140625" style="183" customWidth="1"/>
    <col min="18" max="16384" width="9.140625" style="123" customWidth="1"/>
  </cols>
  <sheetData>
    <row r="1" spans="1:17" s="119" customFormat="1" ht="45" hidden="1">
      <c r="A1" s="57" t="str">
        <f>Справочники!E6</f>
        <v>Наименование регулирующего органа:</v>
      </c>
      <c r="B1" s="59" t="str">
        <f>mo_n</f>
        <v>Бархатовское</v>
      </c>
      <c r="F1" s="120"/>
      <c r="H1" s="121"/>
      <c r="I1" s="183"/>
      <c r="O1" s="183"/>
      <c r="P1" s="183"/>
      <c r="Q1" s="183"/>
    </row>
    <row r="2" spans="1:17" s="119" customFormat="1" ht="11.25" hidden="1">
      <c r="A2" s="57"/>
      <c r="B2" s="59" t="str">
        <f>oktmo_n</f>
        <v>04605402</v>
      </c>
      <c r="F2" s="120"/>
      <c r="H2" s="121"/>
      <c r="I2" s="183"/>
      <c r="O2" s="183"/>
      <c r="P2" s="183"/>
      <c r="Q2" s="183"/>
    </row>
    <row r="3" spans="1:17" s="119" customFormat="1" ht="25.5" hidden="1">
      <c r="A3" s="57" t="str">
        <f>Справочники!F8</f>
        <v>IV квартал</v>
      </c>
      <c r="B3" s="58"/>
      <c r="F3" s="120"/>
      <c r="H3" s="121"/>
      <c r="I3" s="183"/>
      <c r="O3" s="186">
        <v>1</v>
      </c>
      <c r="P3" s="186" t="s">
        <v>126</v>
      </c>
      <c r="Q3" s="186" t="str">
        <f>Справочники!F5</f>
        <v>Красноярский край</v>
      </c>
    </row>
    <row r="4" spans="1:17" s="119" customFormat="1" ht="25.5" hidden="1">
      <c r="A4" s="57">
        <f>Справочники!G8</f>
        <v>2011</v>
      </c>
      <c r="B4" s="58"/>
      <c r="F4" s="120"/>
      <c r="H4" s="121"/>
      <c r="I4" s="183"/>
      <c r="O4" s="186">
        <v>2</v>
      </c>
      <c r="P4" s="186" t="s">
        <v>127</v>
      </c>
      <c r="Q4" s="186" t="str">
        <f>Справочники!F8</f>
        <v>IV квартал</v>
      </c>
    </row>
    <row r="5" spans="1:17" s="119" customFormat="1" ht="12.75" customHeight="1" hidden="1">
      <c r="A5" s="57" t="str">
        <f>org_n</f>
        <v>ОАО "Птицефабрика Бархатовская"</v>
      </c>
      <c r="B5" s="58">
        <f>fil</f>
        <v>0</v>
      </c>
      <c r="F5" s="120"/>
      <c r="H5" s="121"/>
      <c r="I5" s="183"/>
      <c r="O5" s="186">
        <v>3</v>
      </c>
      <c r="P5" s="186" t="s">
        <v>128</v>
      </c>
      <c r="Q5" s="186">
        <f>Справочники!G8</f>
        <v>2011</v>
      </c>
    </row>
    <row r="6" spans="1:17" s="119" customFormat="1" ht="25.5" hidden="1">
      <c r="A6" s="57" t="str">
        <f>inn</f>
        <v>2404007196</v>
      </c>
      <c r="B6" s="58" t="str">
        <f>kpp</f>
        <v>240401001</v>
      </c>
      <c r="F6" s="120"/>
      <c r="H6" s="121"/>
      <c r="I6" s="183"/>
      <c r="O6" s="186">
        <v>4</v>
      </c>
      <c r="P6" s="186" t="s">
        <v>448</v>
      </c>
      <c r="Q6" s="186" t="str">
        <f>mo_n</f>
        <v>Бархатовское</v>
      </c>
    </row>
    <row r="7" spans="1:17" s="119" customFormat="1" ht="25.5">
      <c r="A7" s="202"/>
      <c r="B7" s="183"/>
      <c r="F7" s="330" t="s">
        <v>56</v>
      </c>
      <c r="G7" s="331"/>
      <c r="H7" s="121"/>
      <c r="I7" s="183"/>
      <c r="O7" s="186">
        <v>5</v>
      </c>
      <c r="P7" s="186" t="s">
        <v>449</v>
      </c>
      <c r="Q7" s="186" t="str">
        <f>oktmo_n</f>
        <v>04605402</v>
      </c>
    </row>
    <row r="8" spans="1:17" s="119" customFormat="1" ht="63.75">
      <c r="A8" s="202"/>
      <c r="B8" s="183"/>
      <c r="F8" s="332"/>
      <c r="G8" s="333"/>
      <c r="H8" s="121"/>
      <c r="I8" s="183"/>
      <c r="O8" s="186">
        <v>6</v>
      </c>
      <c r="P8" s="186" t="s">
        <v>450</v>
      </c>
      <c r="Q8" s="197" t="str">
        <f>org_n</f>
        <v>ОАО "Птицефабрика Бархатовская"</v>
      </c>
    </row>
    <row r="9" spans="1:17" s="119" customFormat="1" ht="25.5">
      <c r="A9" s="202"/>
      <c r="B9" s="183"/>
      <c r="F9" s="332"/>
      <c r="G9" s="333"/>
      <c r="H9" s="121"/>
      <c r="I9" s="183"/>
      <c r="O9" s="186">
        <v>7</v>
      </c>
      <c r="P9" s="186" t="s">
        <v>451</v>
      </c>
      <c r="Q9" s="186" t="str">
        <f>inn</f>
        <v>2404007196</v>
      </c>
    </row>
    <row r="10" spans="1:17" s="119" customFormat="1" ht="25.5">
      <c r="A10" s="202"/>
      <c r="B10" s="183"/>
      <c r="F10" s="332"/>
      <c r="G10" s="333"/>
      <c r="H10" s="121"/>
      <c r="I10" s="183"/>
      <c r="O10" s="186">
        <v>8</v>
      </c>
      <c r="P10" s="197" t="s">
        <v>452</v>
      </c>
      <c r="Q10" s="186" t="str">
        <f>kpp</f>
        <v>240401001</v>
      </c>
    </row>
    <row r="11" spans="1:17" s="119" customFormat="1" ht="12.75">
      <c r="A11" s="202"/>
      <c r="B11" s="183"/>
      <c r="F11" s="334"/>
      <c r="G11" s="335"/>
      <c r="H11" s="121"/>
      <c r="I11" s="183"/>
      <c r="O11" s="186">
        <v>9</v>
      </c>
      <c r="P11" s="186" t="s">
        <v>453</v>
      </c>
      <c r="Q11" s="198" t="str">
        <f>org_n&amp;"_INN:"&amp;inn&amp;"_KPP:"&amp;kpp</f>
        <v>ОАО "Птицефабрика Бархатовская"_INN:2404007196_KPP:240401001</v>
      </c>
    </row>
    <row r="12" spans="15:17" ht="63.75">
      <c r="O12" s="186">
        <v>10</v>
      </c>
      <c r="P12" s="186" t="s">
        <v>129</v>
      </c>
      <c r="Q12" s="186" t="str">
        <f>vprod</f>
        <v>Водоотведение (насосными станциями)</v>
      </c>
    </row>
    <row r="13" spans="1:17" s="89" customFormat="1" ht="12.75">
      <c r="A13" s="180"/>
      <c r="B13" s="58"/>
      <c r="C13" s="83"/>
      <c r="D13" s="84"/>
      <c r="E13" s="85"/>
      <c r="F13" s="86"/>
      <c r="G13" s="87"/>
      <c r="H13" s="88"/>
      <c r="I13" s="58"/>
      <c r="O13" s="186">
        <v>11</v>
      </c>
      <c r="P13" s="186" t="s">
        <v>130</v>
      </c>
      <c r="Q13" s="186">
        <f>fil</f>
        <v>0</v>
      </c>
    </row>
    <row r="14" spans="1:17" s="89" customFormat="1" ht="14.25" customHeight="1">
      <c r="A14" s="180"/>
      <c r="B14" s="58"/>
      <c r="C14" s="90"/>
      <c r="D14" s="298" t="str">
        <f>"Отчетные данные о выполнении инвестиционной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водоотведения за IV квартал 2011 года</v>
      </c>
      <c r="E14" s="299"/>
      <c r="F14" s="300"/>
      <c r="G14" s="91"/>
      <c r="H14" s="88"/>
      <c r="I14" s="180"/>
      <c r="O14" s="58"/>
      <c r="P14" s="58"/>
      <c r="Q14" s="58"/>
    </row>
    <row r="15" spans="1:17" s="89" customFormat="1" ht="15" customHeight="1">
      <c r="A15" s="180"/>
      <c r="B15" s="58"/>
      <c r="C15" s="90"/>
      <c r="D15" s="301" t="str">
        <f>"Муниципальное образование: "&amp;IF(B1="","",B1)</f>
        <v>Муниципальное образование: Бархатовское</v>
      </c>
      <c r="E15" s="302"/>
      <c r="F15" s="303"/>
      <c r="G15" s="91"/>
      <c r="H15" s="88"/>
      <c r="I15" s="184"/>
      <c r="J15" s="182"/>
      <c r="K15" s="182"/>
      <c r="O15" s="58"/>
      <c r="P15" s="58"/>
      <c r="Q15" s="58"/>
    </row>
    <row r="16" spans="1:17" s="89" customFormat="1" ht="15" customHeight="1">
      <c r="A16" s="180"/>
      <c r="B16" s="58"/>
      <c r="C16" s="90"/>
      <c r="D16" s="308" t="str">
        <f>"Название организации: "&amp;IF(B5=0,A5,A5&amp;" ("&amp;B5&amp;")")</f>
        <v>Название организации: ОАО "Птицефабрика Бархатовская"</v>
      </c>
      <c r="E16" s="309" t="s">
        <v>171</v>
      </c>
      <c r="F16" s="310"/>
      <c r="G16" s="91"/>
      <c r="H16" s="88"/>
      <c r="I16" s="180"/>
      <c r="O16" s="58"/>
      <c r="P16" s="58"/>
      <c r="Q16" s="58"/>
    </row>
    <row r="17" spans="1:17" s="89" customFormat="1" ht="12" thickBot="1">
      <c r="A17" s="180"/>
      <c r="B17" s="58"/>
      <c r="C17" s="90"/>
      <c r="D17" s="92"/>
      <c r="E17" s="37"/>
      <c r="F17" s="93"/>
      <c r="G17" s="91"/>
      <c r="H17" s="88"/>
      <c r="I17" s="58"/>
      <c r="O17" s="58"/>
      <c r="P17" s="58"/>
      <c r="Q17" s="58"/>
    </row>
    <row r="18" spans="1:17" s="126" customFormat="1" ht="33" customHeight="1">
      <c r="A18" s="203"/>
      <c r="B18" s="59"/>
      <c r="C18" s="127"/>
      <c r="D18" s="35" t="s">
        <v>227</v>
      </c>
      <c r="E18" s="94" t="s">
        <v>228</v>
      </c>
      <c r="F18" s="36" t="s">
        <v>229</v>
      </c>
      <c r="G18" s="128"/>
      <c r="H18" s="125"/>
      <c r="I18" s="59"/>
      <c r="O18" s="59"/>
      <c r="P18" s="59"/>
      <c r="Q18" s="59"/>
    </row>
    <row r="19" spans="1:17" s="126" customFormat="1" ht="12.75" customHeight="1" thickBot="1">
      <c r="A19" s="203"/>
      <c r="B19" s="59"/>
      <c r="C19" s="127"/>
      <c r="D19" s="76">
        <v>1</v>
      </c>
      <c r="E19" s="95">
        <v>2</v>
      </c>
      <c r="F19" s="74">
        <v>3</v>
      </c>
      <c r="G19" s="128"/>
      <c r="H19" s="125"/>
      <c r="I19" s="59"/>
      <c r="O19" s="59"/>
      <c r="P19" s="59"/>
      <c r="Q19" s="59"/>
    </row>
    <row r="20" spans="1:17" s="126" customFormat="1" ht="12.75" customHeight="1" thickTop="1">
      <c r="A20" s="203"/>
      <c r="B20" s="59"/>
      <c r="C20" s="127"/>
      <c r="D20" s="305" t="s">
        <v>62</v>
      </c>
      <c r="E20" s="306"/>
      <c r="F20" s="307"/>
      <c r="G20" s="128"/>
      <c r="H20" s="125"/>
      <c r="I20" s="59"/>
      <c r="O20" s="59"/>
      <c r="P20" s="59"/>
      <c r="Q20" s="59"/>
    </row>
    <row r="21" spans="1:17" s="190" customFormat="1" ht="12.75" customHeight="1">
      <c r="A21" s="203" t="s">
        <v>131</v>
      </c>
      <c r="B21" s="204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14">
        <v>1</v>
      </c>
      <c r="D21" s="338" t="s">
        <v>132</v>
      </c>
      <c r="E21" s="101" t="s">
        <v>294</v>
      </c>
      <c r="F21" s="187">
        <f>IF(F23=0,0,F22/F23)</f>
        <v>0</v>
      </c>
      <c r="G21" s="188"/>
      <c r="H21" s="189"/>
      <c r="I21" s="59"/>
      <c r="O21" s="59"/>
      <c r="P21" s="59"/>
      <c r="Q21" s="59"/>
    </row>
    <row r="22" spans="1:17" s="190" customFormat="1" ht="12.75" customHeight="1">
      <c r="A22" s="203" t="s">
        <v>133</v>
      </c>
      <c r="B22" s="204" t="str">
        <f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14">
        <v>1</v>
      </c>
      <c r="D22" s="339"/>
      <c r="E22" s="191" t="s">
        <v>305</v>
      </c>
      <c r="F22" s="241">
        <f>Производственная!F38</f>
        <v>0</v>
      </c>
      <c r="G22" s="188"/>
      <c r="H22" s="189"/>
      <c r="I22" s="59"/>
      <c r="O22" s="59"/>
      <c r="P22" s="59"/>
      <c r="Q22" s="59"/>
    </row>
    <row r="23" spans="1:17" s="195" customFormat="1" ht="14.25" customHeight="1">
      <c r="A23" s="203" t="s">
        <v>134</v>
      </c>
      <c r="B23" s="204" t="str">
        <f>$D$20&amp;" "&amp;E23</f>
        <v>2.1. Надежность снабжения потребителей товарами (услугами)    Протяженность сетей (всех видов в однотрубном представлении), (км)</v>
      </c>
      <c r="C23" s="114">
        <v>1</v>
      </c>
      <c r="D23" s="339"/>
      <c r="E23" s="192" t="s">
        <v>425</v>
      </c>
      <c r="F23" s="242">
        <f>Производственная!F39</f>
        <v>7.6</v>
      </c>
      <c r="G23" s="193"/>
      <c r="H23" s="194"/>
      <c r="I23" s="58"/>
      <c r="O23" s="58"/>
      <c r="P23" s="58"/>
      <c r="Q23" s="58"/>
    </row>
    <row r="24" spans="1:17" s="195" customFormat="1" ht="14.25" customHeight="1">
      <c r="A24" s="203" t="s">
        <v>47</v>
      </c>
      <c r="B24" s="204" t="str">
        <f aca="true" t="shared" si="0" ref="B24:B31">$D$20&amp;" "&amp;E24</f>
        <v>2.1. Надежность снабжения потребителей товарами (услугами) Протяженность напорных сетей (км)</v>
      </c>
      <c r="C24" s="114">
        <v>1</v>
      </c>
      <c r="D24" s="339"/>
      <c r="E24" s="201" t="s">
        <v>369</v>
      </c>
      <c r="F24" s="242">
        <f>Производственная!F40</f>
        <v>3.5</v>
      </c>
      <c r="G24" s="193"/>
      <c r="H24" s="194"/>
      <c r="I24" s="58"/>
      <c r="O24" s="58"/>
      <c r="P24" s="58"/>
      <c r="Q24" s="58"/>
    </row>
    <row r="25" spans="1:17" s="82" customFormat="1" ht="11.25">
      <c r="A25" s="203" t="s">
        <v>48</v>
      </c>
      <c r="B25" s="204" t="str">
        <f t="shared" si="0"/>
        <v>2.1. Надежность снабжения потребителей товарами (услугами)    Справочно:         диаметр до 500мм (км)</v>
      </c>
      <c r="C25" s="114">
        <v>1</v>
      </c>
      <c r="D25" s="339"/>
      <c r="E25" s="99" t="s">
        <v>307</v>
      </c>
      <c r="F25" s="242">
        <f>Производственная!F41</f>
        <v>3.5</v>
      </c>
      <c r="G25" s="196">
        <v>56</v>
      </c>
      <c r="H25" s="81"/>
      <c r="I25" s="180"/>
      <c r="J25" s="81"/>
      <c r="K25" s="81"/>
      <c r="L25" s="81"/>
      <c r="O25" s="58"/>
      <c r="P25" s="58"/>
      <c r="Q25" s="58"/>
    </row>
    <row r="26" spans="1:17" s="82" customFormat="1" ht="11.25">
      <c r="A26" s="203" t="s">
        <v>49</v>
      </c>
      <c r="B26" s="204" t="str">
        <f t="shared" si="0"/>
        <v>2.1. Надежность снабжения потребителей товарами (услугами)                             диаметр от 500мм до 1000мм (км)</v>
      </c>
      <c r="C26" s="96">
        <v>1</v>
      </c>
      <c r="D26" s="339"/>
      <c r="E26" s="99" t="s">
        <v>370</v>
      </c>
      <c r="F26" s="242">
        <f>Производственная!F42</f>
        <v>0</v>
      </c>
      <c r="G26" s="196">
        <v>57</v>
      </c>
      <c r="H26" s="81"/>
      <c r="I26" s="180"/>
      <c r="J26" s="81"/>
      <c r="K26" s="81"/>
      <c r="L26" s="81"/>
      <c r="O26" s="58"/>
      <c r="P26" s="58"/>
      <c r="Q26" s="58"/>
    </row>
    <row r="27" spans="1:17" s="82" customFormat="1" ht="11.25">
      <c r="A27" s="203" t="s">
        <v>50</v>
      </c>
      <c r="B27" s="204" t="str">
        <f t="shared" si="0"/>
        <v>2.1. Надежность снабжения потребителей товарами (услугами)                             диаметр от 1000мм (км)</v>
      </c>
      <c r="C27" s="96">
        <v>1</v>
      </c>
      <c r="D27" s="339"/>
      <c r="E27" s="99" t="s">
        <v>177</v>
      </c>
      <c r="F27" s="242">
        <f>Производственная!F43</f>
        <v>0</v>
      </c>
      <c r="G27" s="196">
        <v>58</v>
      </c>
      <c r="H27" s="81"/>
      <c r="I27" s="180"/>
      <c r="J27" s="81"/>
      <c r="K27" s="81"/>
      <c r="L27" s="81"/>
      <c r="O27" s="58"/>
      <c r="P27" s="58"/>
      <c r="Q27" s="58"/>
    </row>
    <row r="28" spans="1:17" s="82" customFormat="1" ht="15.75" customHeight="1">
      <c r="A28" s="203" t="s">
        <v>51</v>
      </c>
      <c r="B28" s="204" t="str">
        <f t="shared" si="0"/>
        <v>2.1. Надежность снабжения потребителей товарами (услугами)    Протяженность безнапорных(самотечных) сетей (км):</v>
      </c>
      <c r="C28" s="96">
        <v>1</v>
      </c>
      <c r="D28" s="339"/>
      <c r="E28" s="99" t="s">
        <v>368</v>
      </c>
      <c r="F28" s="242">
        <f>Производственная!F44</f>
        <v>0</v>
      </c>
      <c r="G28" s="196">
        <v>59</v>
      </c>
      <c r="H28" s="81"/>
      <c r="I28" s="180"/>
      <c r="J28" s="81"/>
      <c r="K28" s="81"/>
      <c r="L28" s="81"/>
      <c r="O28" s="58"/>
      <c r="P28" s="58"/>
      <c r="Q28" s="58"/>
    </row>
    <row r="29" spans="1:17" s="82" customFormat="1" ht="11.25">
      <c r="A29" s="203" t="s">
        <v>52</v>
      </c>
      <c r="B29" s="204" t="str">
        <f t="shared" si="0"/>
        <v>2.1. Надежность снабжения потребителей товарами (услугами)    Справочно:         диаметр до 500мм или сопоставимое сечение (км)</v>
      </c>
      <c r="C29" s="96">
        <v>1</v>
      </c>
      <c r="D29" s="339"/>
      <c r="E29" s="99" t="s">
        <v>309</v>
      </c>
      <c r="F29" s="242">
        <f>Производственная!F45</f>
        <v>0</v>
      </c>
      <c r="G29" s="196">
        <v>60</v>
      </c>
      <c r="I29" s="180"/>
      <c r="O29" s="58"/>
      <c r="P29" s="58"/>
      <c r="Q29" s="58"/>
    </row>
    <row r="30" spans="1:17" s="82" customFormat="1" ht="11.25">
      <c r="A30" s="203" t="s">
        <v>53</v>
      </c>
      <c r="B30" s="204" t="str">
        <f t="shared" si="0"/>
        <v>2.1. Надежность снабжения потребителей товарами (услугами)                             диаметр от 500мм до 1000мм или сопоставимое сечение (км)</v>
      </c>
      <c r="C30" s="96">
        <v>1</v>
      </c>
      <c r="D30" s="339"/>
      <c r="E30" s="99" t="s">
        <v>314</v>
      </c>
      <c r="F30" s="242">
        <f>Производственная!F46</f>
        <v>0</v>
      </c>
      <c r="G30" s="196">
        <v>61</v>
      </c>
      <c r="I30" s="180"/>
      <c r="O30" s="58"/>
      <c r="P30" s="58"/>
      <c r="Q30" s="58"/>
    </row>
    <row r="31" spans="1:17" s="82" customFormat="1" ht="11.25">
      <c r="A31" s="203" t="s">
        <v>54</v>
      </c>
      <c r="B31" s="204" t="str">
        <f t="shared" si="0"/>
        <v>2.1. Надежность снабжения потребителей товарами (услугами)                             диаметр от 1000мм или сопоставимое сечение (км)</v>
      </c>
      <c r="C31" s="96">
        <v>1</v>
      </c>
      <c r="D31" s="340"/>
      <c r="E31" s="99" t="s">
        <v>192</v>
      </c>
      <c r="F31" s="242">
        <f>Производственная!F47</f>
        <v>0</v>
      </c>
      <c r="G31" s="196">
        <v>62</v>
      </c>
      <c r="I31" s="180"/>
      <c r="O31" s="58"/>
      <c r="P31" s="58"/>
      <c r="Q31" s="58"/>
    </row>
    <row r="32" spans="1:17" s="89" customFormat="1" ht="11.25">
      <c r="A32" s="180" t="s">
        <v>495</v>
      </c>
      <c r="B32" s="204" t="str">
        <f>$D$20&amp;" "&amp;E32</f>
        <v>2.1. Надежность снабжения потребителей товарами (услугами) Перебои в снабжении потребителей (часов на потребителя)</v>
      </c>
      <c r="C32" s="96">
        <v>1</v>
      </c>
      <c r="D32" s="327" t="s">
        <v>219</v>
      </c>
      <c r="E32" s="97" t="s">
        <v>220</v>
      </c>
      <c r="F32" s="98">
        <f>IF(F34=0,0,(F33*F34)/F35)</f>
        <v>0</v>
      </c>
      <c r="G32" s="196">
        <v>21</v>
      </c>
      <c r="H32" s="88"/>
      <c r="I32" s="58"/>
      <c r="O32" s="58"/>
      <c r="P32" s="58"/>
      <c r="Q32" s="58"/>
    </row>
    <row r="33" spans="1:17" s="82" customFormat="1" ht="11.25">
      <c r="A33" s="180" t="s">
        <v>496</v>
      </c>
      <c r="B33" s="204" t="str">
        <f aca="true" t="shared" si="1" ref="B33:B73">$D$20&amp;" "&amp;E33</f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33" s="96">
        <v>1</v>
      </c>
      <c r="D33" s="328"/>
      <c r="E33" s="99" t="s">
        <v>310</v>
      </c>
      <c r="F33" s="134">
        <v>0</v>
      </c>
      <c r="G33" s="196">
        <v>22</v>
      </c>
      <c r="H33" s="81"/>
      <c r="I33" s="58"/>
      <c r="O33" s="58"/>
      <c r="P33" s="58"/>
      <c r="Q33" s="58"/>
    </row>
    <row r="34" spans="1:17" s="82" customFormat="1" ht="11.25">
      <c r="A34" s="180" t="s">
        <v>497</v>
      </c>
      <c r="B34" s="204" t="str">
        <f t="shared" si="1"/>
        <v>2.1. Надежность снабжения потребителей товарами (услугами)    Количество потребителей, страдающих от отключений (человек)</v>
      </c>
      <c r="C34" s="96">
        <v>1</v>
      </c>
      <c r="D34" s="328"/>
      <c r="E34" s="99" t="s">
        <v>313</v>
      </c>
      <c r="F34" s="134">
        <v>0</v>
      </c>
      <c r="G34" s="196">
        <v>23</v>
      </c>
      <c r="H34" s="81"/>
      <c r="I34" s="58"/>
      <c r="O34" s="58"/>
      <c r="P34" s="58"/>
      <c r="Q34" s="58"/>
    </row>
    <row r="35" spans="1:17" s="82" customFormat="1" ht="11.25">
      <c r="A35" s="180" t="s">
        <v>498</v>
      </c>
      <c r="B35" s="204" t="str">
        <f t="shared" si="1"/>
        <v>2.1. Надежность снабжения потребителей товарами (услугами)    Численность населения, муниципального образования (чел.)</v>
      </c>
      <c r="C35" s="96">
        <v>1</v>
      </c>
      <c r="D35" s="328"/>
      <c r="E35" s="75" t="s">
        <v>221</v>
      </c>
      <c r="F35" s="135">
        <v>0</v>
      </c>
      <c r="G35" s="196">
        <v>24</v>
      </c>
      <c r="H35" s="81"/>
      <c r="I35" s="58"/>
      <c r="O35" s="58"/>
      <c r="P35" s="58"/>
      <c r="Q35" s="58"/>
    </row>
    <row r="36" spans="1:17" s="89" customFormat="1" ht="11.25">
      <c r="A36" s="205" t="s">
        <v>499</v>
      </c>
      <c r="B36" s="204" t="str">
        <f t="shared" si="1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6" s="96">
        <v>1</v>
      </c>
      <c r="D36" s="297" t="s">
        <v>222</v>
      </c>
      <c r="E36" s="101" t="s">
        <v>292</v>
      </c>
      <c r="F36" s="102">
        <f>IF(Справочники!I8=0,0,F37/Справочники!I8)</f>
        <v>24</v>
      </c>
      <c r="G36" s="196">
        <v>25</v>
      </c>
      <c r="I36" s="180"/>
      <c r="O36" s="58"/>
      <c r="P36" s="58"/>
      <c r="Q36" s="58"/>
    </row>
    <row r="37" spans="1:17" s="82" customFormat="1" ht="11.25">
      <c r="A37" s="205" t="s">
        <v>500</v>
      </c>
      <c r="B37" s="204" t="str">
        <f t="shared" si="1"/>
        <v>2.1. Надежность снабжения потребителей товарами (услугами)    Количество часов предоставления услуг в отчетном периоде (часов)</v>
      </c>
      <c r="C37" s="96">
        <v>1</v>
      </c>
      <c r="D37" s="297"/>
      <c r="E37" s="99" t="s">
        <v>304</v>
      </c>
      <c r="F37" s="243">
        <f>Производственная!F35</f>
        <v>2208</v>
      </c>
      <c r="G37" s="196">
        <v>26</v>
      </c>
      <c r="I37" s="180"/>
      <c r="O37" s="58"/>
      <c r="P37" s="58"/>
      <c r="Q37" s="58"/>
    </row>
    <row r="38" spans="1:7" ht="11.25">
      <c r="A38" s="202" t="s">
        <v>501</v>
      </c>
      <c r="B38" s="204" t="str">
        <f t="shared" si="1"/>
        <v>2.1. Надежность снабжения потребителей товарами (услугами) Индекс замены оборудования (%)</v>
      </c>
      <c r="C38" s="96">
        <v>1</v>
      </c>
      <c r="D38" s="336" t="s">
        <v>223</v>
      </c>
      <c r="E38" s="101" t="s">
        <v>264</v>
      </c>
      <c r="F38" s="179">
        <f>IF(SUM(I39:I42)=0,0,AVERAGE(I39:I42))</f>
        <v>0</v>
      </c>
      <c r="G38" s="196">
        <v>27</v>
      </c>
    </row>
    <row r="39" spans="1:9" ht="11.25">
      <c r="A39" s="202" t="s">
        <v>502</v>
      </c>
      <c r="B39" s="204" t="str">
        <f t="shared" si="1"/>
        <v>2.1. Надежность снабжения потребителей товарами (услугами)              -оборудование транспортировки стоков</v>
      </c>
      <c r="C39" s="96">
        <v>1</v>
      </c>
      <c r="D39" s="337"/>
      <c r="E39" s="105" t="s">
        <v>176</v>
      </c>
      <c r="F39" s="103">
        <f>IF(F49=0,0,F44/F49)</f>
        <v>0</v>
      </c>
      <c r="G39" s="196">
        <v>28</v>
      </c>
      <c r="I39" s="58">
        <f>IF(F39&gt;0,F39,"")</f>
      </c>
    </row>
    <row r="40" spans="1:9" ht="11.25">
      <c r="A40" s="202" t="s">
        <v>503</v>
      </c>
      <c r="B40" s="204" t="str">
        <f t="shared" si="1"/>
        <v>2.1. Надежность снабжения потребителей товарами (услугами)              -оборудование системы очистки стоков </v>
      </c>
      <c r="C40" s="96">
        <v>1</v>
      </c>
      <c r="D40" s="337"/>
      <c r="E40" s="105" t="s">
        <v>189</v>
      </c>
      <c r="F40" s="103">
        <f>IF(F50=0,0,F45/F50)</f>
        <v>0</v>
      </c>
      <c r="G40" s="196">
        <v>29</v>
      </c>
      <c r="I40" s="58">
        <f>IF(F40&gt;0,F40,"")</f>
      </c>
    </row>
    <row r="41" spans="1:9" ht="11.25">
      <c r="A41" s="202" t="s">
        <v>504</v>
      </c>
      <c r="B41" s="204" t="str">
        <f t="shared" si="1"/>
        <v>2.1. Надежность снабжения потребителей товарами (услугами)              -самотечных сетей (км)</v>
      </c>
      <c r="C41" s="96">
        <v>1</v>
      </c>
      <c r="D41" s="337"/>
      <c r="E41" s="200" t="s">
        <v>179</v>
      </c>
      <c r="F41" s="103">
        <f>IF(F51=0,0,F46/F51)</f>
        <v>0</v>
      </c>
      <c r="G41" s="196">
        <v>30</v>
      </c>
      <c r="I41" s="58">
        <f>IF(F41&gt;0,F41,"")</f>
      </c>
    </row>
    <row r="42" spans="1:9" ht="11.25">
      <c r="A42" s="202" t="s">
        <v>374</v>
      </c>
      <c r="B42" s="204" t="str">
        <f t="shared" si="1"/>
        <v>2.1. Надежность снабжения потребителей товарами (услугами)              -напорных сетей (км)</v>
      </c>
      <c r="C42" s="96">
        <v>1</v>
      </c>
      <c r="D42" s="337"/>
      <c r="E42" s="200" t="s">
        <v>8</v>
      </c>
      <c r="F42" s="103">
        <f>IF(F52=0,0,F47/F52)</f>
        <v>0</v>
      </c>
      <c r="G42" s="196">
        <v>31</v>
      </c>
      <c r="I42" s="58">
        <f>IF(F42&gt;0,F42,"")</f>
      </c>
    </row>
    <row r="43" spans="1:7" ht="11.25">
      <c r="A43" s="202" t="s">
        <v>375</v>
      </c>
      <c r="B43" s="204" t="str">
        <f t="shared" si="1"/>
        <v>2.1. Надежность снабжения потребителей товарами (услугами)  Количество замененного оборудования (единиц)</v>
      </c>
      <c r="C43" s="96">
        <v>1</v>
      </c>
      <c r="D43" s="337"/>
      <c r="E43" s="106" t="s">
        <v>9</v>
      </c>
      <c r="F43" s="107"/>
      <c r="G43" s="196">
        <v>32</v>
      </c>
    </row>
    <row r="44" spans="1:7" ht="11.25">
      <c r="A44" s="202" t="s">
        <v>376</v>
      </c>
      <c r="B44" s="204" t="str">
        <f t="shared" si="1"/>
        <v>2.1. Надежность снабжения потребителей товарами (услугами)              -оборудование транспортировки стоков</v>
      </c>
      <c r="C44" s="96">
        <v>1</v>
      </c>
      <c r="D44" s="337"/>
      <c r="E44" s="105" t="s">
        <v>176</v>
      </c>
      <c r="F44" s="138">
        <v>0</v>
      </c>
      <c r="G44" s="196">
        <v>33</v>
      </c>
    </row>
    <row r="45" spans="1:7" ht="11.25">
      <c r="A45" s="202" t="s">
        <v>377</v>
      </c>
      <c r="B45" s="204" t="str">
        <f t="shared" si="1"/>
        <v>2.1. Надежность снабжения потребителей товарами (услугами)              -оборудование системы очистки стоков </v>
      </c>
      <c r="C45" s="96">
        <v>1</v>
      </c>
      <c r="D45" s="337"/>
      <c r="E45" s="105" t="s">
        <v>189</v>
      </c>
      <c r="F45" s="138">
        <v>0</v>
      </c>
      <c r="G45" s="196">
        <v>34</v>
      </c>
    </row>
    <row r="46" spans="1:7" ht="11.25">
      <c r="A46" s="202" t="s">
        <v>378</v>
      </c>
      <c r="B46" s="204" t="str">
        <f t="shared" si="1"/>
        <v>2.1. Надежность снабжения потребителей товарами (услугами)              -самотечных сетей (км)</v>
      </c>
      <c r="C46" s="96">
        <v>1</v>
      </c>
      <c r="D46" s="337"/>
      <c r="E46" s="200" t="s">
        <v>179</v>
      </c>
      <c r="F46" s="178">
        <v>0</v>
      </c>
      <c r="G46" s="196">
        <v>35</v>
      </c>
    </row>
    <row r="47" spans="1:7" ht="11.25">
      <c r="A47" s="202" t="s">
        <v>379</v>
      </c>
      <c r="B47" s="204" t="str">
        <f t="shared" si="1"/>
        <v>2.1. Надежность снабжения потребителей товарами (услугами)              -напорных сетей (км)</v>
      </c>
      <c r="C47" s="96">
        <v>1</v>
      </c>
      <c r="D47" s="337"/>
      <c r="E47" s="200" t="s">
        <v>8</v>
      </c>
      <c r="F47" s="178">
        <v>0</v>
      </c>
      <c r="G47" s="196">
        <v>36</v>
      </c>
    </row>
    <row r="48" spans="1:7" ht="11.25">
      <c r="A48" s="202" t="s">
        <v>380</v>
      </c>
      <c r="B48" s="204" t="str">
        <f t="shared" si="1"/>
        <v>2.1. Надежность снабжения потребителей товарами (услугами)  Общее количество установленного оборудования (единиц)</v>
      </c>
      <c r="C48" s="96">
        <v>1</v>
      </c>
      <c r="D48" s="337"/>
      <c r="E48" s="106" t="s">
        <v>10</v>
      </c>
      <c r="F48" s="107"/>
      <c r="G48" s="196">
        <v>37</v>
      </c>
    </row>
    <row r="49" spans="1:7" ht="11.25">
      <c r="A49" s="202" t="s">
        <v>381</v>
      </c>
      <c r="B49" s="204" t="str">
        <f t="shared" si="1"/>
        <v>2.1. Надежность снабжения потребителей товарами (услугами)              -оборудование транспортировки стоков</v>
      </c>
      <c r="C49" s="96">
        <v>1</v>
      </c>
      <c r="D49" s="337"/>
      <c r="E49" s="105" t="s">
        <v>176</v>
      </c>
      <c r="F49" s="138">
        <v>0</v>
      </c>
      <c r="G49" s="196">
        <v>38</v>
      </c>
    </row>
    <row r="50" spans="1:7" ht="12" customHeight="1">
      <c r="A50" s="202" t="s">
        <v>382</v>
      </c>
      <c r="B50" s="204" t="str">
        <f t="shared" si="1"/>
        <v>2.1. Надежность снабжения потребителей товарами (услугами)              -оборудование системы очистки стоков </v>
      </c>
      <c r="C50" s="96">
        <v>1</v>
      </c>
      <c r="D50" s="337"/>
      <c r="E50" s="105" t="s">
        <v>189</v>
      </c>
      <c r="F50" s="138">
        <v>0</v>
      </c>
      <c r="G50" s="196">
        <v>39</v>
      </c>
    </row>
    <row r="51" spans="1:7" ht="12" customHeight="1">
      <c r="A51" s="202" t="s">
        <v>383</v>
      </c>
      <c r="B51" s="204" t="str">
        <f t="shared" si="1"/>
        <v>2.1. Надежность снабжения потребителей товарами (услугами)              -самотечных сетей (км)</v>
      </c>
      <c r="C51" s="96">
        <v>1</v>
      </c>
      <c r="D51" s="337"/>
      <c r="E51" s="200" t="s">
        <v>179</v>
      </c>
      <c r="F51" s="178">
        <v>0</v>
      </c>
      <c r="G51" s="196">
        <v>40</v>
      </c>
    </row>
    <row r="52" spans="1:7" ht="12" customHeight="1">
      <c r="A52" s="202" t="s">
        <v>384</v>
      </c>
      <c r="B52" s="204" t="str">
        <f t="shared" si="1"/>
        <v>2.1. Надежность снабжения потребителей товарами (услугами)              -напорных сетей (км)</v>
      </c>
      <c r="C52" s="96">
        <v>1</v>
      </c>
      <c r="D52" s="327"/>
      <c r="E52" s="200" t="s">
        <v>8</v>
      </c>
      <c r="F52" s="178">
        <v>0</v>
      </c>
      <c r="G52" s="196">
        <v>41</v>
      </c>
    </row>
    <row r="53" spans="1:17" s="89" customFormat="1" ht="15.75" customHeight="1">
      <c r="A53" s="205" t="s">
        <v>385</v>
      </c>
      <c r="B53" s="204" t="str">
        <f t="shared" si="1"/>
        <v>2.1. Надежность снабжения потребителей товарами (услугами) Износ систем коммунальной инфраструктуры (%), в том числе:</v>
      </c>
      <c r="C53" s="96">
        <v>1</v>
      </c>
      <c r="D53" s="297" t="s">
        <v>262</v>
      </c>
      <c r="E53" s="97" t="s">
        <v>296</v>
      </c>
      <c r="F53" s="179">
        <f>IF(SUM(I54:I55)=0,0,AVERAGE(I54:I55))</f>
        <v>1</v>
      </c>
      <c r="G53" s="196">
        <v>42</v>
      </c>
      <c r="I53" s="180"/>
      <c r="O53" s="58"/>
      <c r="P53" s="58"/>
      <c r="Q53" s="58"/>
    </row>
    <row r="54" spans="1:17" s="82" customFormat="1" ht="11.25">
      <c r="A54" s="205" t="s">
        <v>386</v>
      </c>
      <c r="B54" s="204" t="str">
        <f t="shared" si="1"/>
        <v>2.1. Надежность снабжения потребителей товарами (услугами)              -оборудование транспортировки стоков</v>
      </c>
      <c r="C54" s="96">
        <v>1</v>
      </c>
      <c r="D54" s="297"/>
      <c r="E54" s="99" t="s">
        <v>176</v>
      </c>
      <c r="F54" s="109">
        <f>IF((F63+F57)=0,0,F57/(F63+F57))</f>
        <v>1</v>
      </c>
      <c r="G54" s="196">
        <v>43</v>
      </c>
      <c r="I54" s="58">
        <f>IF(F54&gt;0,F54,"")</f>
        <v>1</v>
      </c>
      <c r="O54" s="58"/>
      <c r="P54" s="58"/>
      <c r="Q54" s="58"/>
    </row>
    <row r="55" spans="1:17" s="82" customFormat="1" ht="11.25">
      <c r="A55" s="205" t="s">
        <v>387</v>
      </c>
      <c r="B55" s="204" t="str">
        <f t="shared" si="1"/>
        <v>2.1. Надежность снабжения потребителей товарами (услугами)              -оборудование системы очистки стоков </v>
      </c>
      <c r="C55" s="96">
        <v>1</v>
      </c>
      <c r="D55" s="297"/>
      <c r="E55" s="99" t="s">
        <v>189</v>
      </c>
      <c r="F55" s="109">
        <f>IF((F64+F58)=0,0,F58/(F64+F58))</f>
        <v>0</v>
      </c>
      <c r="G55" s="196">
        <v>44</v>
      </c>
      <c r="I55" s="58">
        <f>IF(F55&gt;0,F55,"")</f>
      </c>
      <c r="O55" s="58"/>
      <c r="P55" s="58"/>
      <c r="Q55" s="58"/>
    </row>
    <row r="56" spans="1:17" s="89" customFormat="1" ht="11.25">
      <c r="A56" s="205" t="s">
        <v>388</v>
      </c>
      <c r="B56" s="204" t="str">
        <f t="shared" si="1"/>
        <v>2.1. Надежность снабжения потребителей товарами (услугами) Фактический срок службы оборудования (лет), в том числе:</v>
      </c>
      <c r="C56" s="96">
        <v>1</v>
      </c>
      <c r="D56" s="297"/>
      <c r="E56" s="106" t="s">
        <v>297</v>
      </c>
      <c r="F56" s="110"/>
      <c r="G56" s="196">
        <v>45</v>
      </c>
      <c r="I56" s="180"/>
      <c r="O56" s="58"/>
      <c r="P56" s="58"/>
      <c r="Q56" s="58"/>
    </row>
    <row r="57" spans="1:17" s="82" customFormat="1" ht="11.25">
      <c r="A57" s="205" t="s">
        <v>389</v>
      </c>
      <c r="B57" s="204" t="str">
        <f t="shared" si="1"/>
        <v>2.1. Надежность снабжения потребителей товарами (услугами)              -оборудование транспортировки стоков</v>
      </c>
      <c r="C57" s="96">
        <v>1</v>
      </c>
      <c r="D57" s="297"/>
      <c r="E57" s="99" t="s">
        <v>176</v>
      </c>
      <c r="F57" s="243">
        <f>Производственная!F52</f>
        <v>35</v>
      </c>
      <c r="G57" s="196">
        <v>46</v>
      </c>
      <c r="I57" s="180"/>
      <c r="O57" s="58"/>
      <c r="P57" s="58"/>
      <c r="Q57" s="58"/>
    </row>
    <row r="58" spans="1:17" s="82" customFormat="1" ht="11.25">
      <c r="A58" s="205" t="s">
        <v>390</v>
      </c>
      <c r="B58" s="204" t="str">
        <f t="shared" si="1"/>
        <v>2.1. Надежность снабжения потребителей товарами (услугами)              -оборудование системы очистки стоков </v>
      </c>
      <c r="C58" s="96">
        <v>1</v>
      </c>
      <c r="D58" s="297"/>
      <c r="E58" s="99" t="s">
        <v>189</v>
      </c>
      <c r="F58" s="243">
        <f>Производственная!F53</f>
        <v>0</v>
      </c>
      <c r="G58" s="196">
        <v>47</v>
      </c>
      <c r="I58" s="180"/>
      <c r="O58" s="58"/>
      <c r="P58" s="58"/>
      <c r="Q58" s="58"/>
    </row>
    <row r="59" spans="1:17" s="89" customFormat="1" ht="11.25">
      <c r="A59" s="205" t="s">
        <v>391</v>
      </c>
      <c r="B59" s="204" t="str">
        <f t="shared" si="1"/>
        <v>2.1. Надежность снабжения потребителей товарами (услугами) Нормативный срок службы оборудования (лет), в том числе:</v>
      </c>
      <c r="C59" s="96">
        <v>1</v>
      </c>
      <c r="D59" s="297"/>
      <c r="E59" s="106" t="s">
        <v>298</v>
      </c>
      <c r="F59" s="110"/>
      <c r="G59" s="196">
        <v>48</v>
      </c>
      <c r="I59" s="180"/>
      <c r="O59" s="58"/>
      <c r="P59" s="58"/>
      <c r="Q59" s="58"/>
    </row>
    <row r="60" spans="1:17" s="82" customFormat="1" ht="11.25">
      <c r="A60" s="205" t="s">
        <v>392</v>
      </c>
      <c r="B60" s="204" t="str">
        <f t="shared" si="1"/>
        <v>2.1. Надежность снабжения потребителей товарами (услугами)              -оборудование транспортировки стоков</v>
      </c>
      <c r="C60" s="96">
        <v>1</v>
      </c>
      <c r="D60" s="297"/>
      <c r="E60" s="99" t="s">
        <v>176</v>
      </c>
      <c r="F60" s="243">
        <f>Производственная!F55</f>
        <v>25</v>
      </c>
      <c r="G60" s="196">
        <v>49</v>
      </c>
      <c r="I60" s="180"/>
      <c r="O60" s="58"/>
      <c r="P60" s="58"/>
      <c r="Q60" s="58"/>
    </row>
    <row r="61" spans="1:17" s="82" customFormat="1" ht="11.25">
      <c r="A61" s="205" t="s">
        <v>393</v>
      </c>
      <c r="B61" s="204" t="str">
        <f t="shared" si="1"/>
        <v>2.1. Надежность снабжения потребителей товарами (услугами)              -оборудование системы очистки стоков </v>
      </c>
      <c r="C61" s="96">
        <v>1</v>
      </c>
      <c r="D61" s="297"/>
      <c r="E61" s="99" t="s">
        <v>189</v>
      </c>
      <c r="F61" s="243">
        <f>Производственная!F56</f>
        <v>0</v>
      </c>
      <c r="G61" s="196">
        <v>50</v>
      </c>
      <c r="I61" s="180"/>
      <c r="O61" s="58"/>
      <c r="P61" s="58"/>
      <c r="Q61" s="58"/>
    </row>
    <row r="62" spans="1:17" s="89" customFormat="1" ht="11.25">
      <c r="A62" s="205" t="s">
        <v>394</v>
      </c>
      <c r="B62" s="204" t="str">
        <f t="shared" si="1"/>
        <v>2.1. Надежность снабжения потребителей товарами (услугами) Возможный остаточный срок службы оборудования (лет), в том числе:</v>
      </c>
      <c r="C62" s="96">
        <v>1</v>
      </c>
      <c r="D62" s="297"/>
      <c r="E62" s="106" t="s">
        <v>299</v>
      </c>
      <c r="F62" s="110"/>
      <c r="G62" s="196">
        <v>51</v>
      </c>
      <c r="I62" s="180"/>
      <c r="O62" s="58"/>
      <c r="P62" s="58"/>
      <c r="Q62" s="58"/>
    </row>
    <row r="63" spans="1:17" s="82" customFormat="1" ht="11.25">
      <c r="A63" s="205" t="s">
        <v>395</v>
      </c>
      <c r="B63" s="204" t="str">
        <f t="shared" si="1"/>
        <v>2.1. Надежность снабжения потребителей товарами (услугами)              -оборудование транспортировки стоков</v>
      </c>
      <c r="C63" s="96">
        <v>1</v>
      </c>
      <c r="D63" s="297"/>
      <c r="E63" s="99" t="s">
        <v>176</v>
      </c>
      <c r="F63" s="243">
        <f>Производственная!F58</f>
        <v>0</v>
      </c>
      <c r="G63" s="196">
        <v>52</v>
      </c>
      <c r="I63" s="180"/>
      <c r="O63" s="58"/>
      <c r="P63" s="58"/>
      <c r="Q63" s="58"/>
    </row>
    <row r="64" spans="1:17" s="82" customFormat="1" ht="11.25">
      <c r="A64" s="205" t="s">
        <v>396</v>
      </c>
      <c r="B64" s="204" t="str">
        <f t="shared" si="1"/>
        <v>2.1. Надежность снабжения потребителей товарами (услугами)              -оборудование системы очистки стоков </v>
      </c>
      <c r="C64" s="96">
        <v>1</v>
      </c>
      <c r="D64" s="297"/>
      <c r="E64" s="99" t="s">
        <v>189</v>
      </c>
      <c r="F64" s="243">
        <f>Производственная!F59</f>
        <v>0</v>
      </c>
      <c r="G64" s="196">
        <v>53</v>
      </c>
      <c r="I64" s="180"/>
      <c r="O64" s="58"/>
      <c r="P64" s="58"/>
      <c r="Q64" s="58"/>
    </row>
    <row r="65" spans="1:17" s="89" customFormat="1" ht="15.75" customHeight="1">
      <c r="A65" s="205" t="s">
        <v>397</v>
      </c>
      <c r="B65" s="204" t="str">
        <f t="shared" si="1"/>
        <v>2.1. Надежность снабжения потребителей товарами (услугами) Удельный вес сетей, нуждающихся в замене (%)</v>
      </c>
      <c r="C65" s="96">
        <v>1</v>
      </c>
      <c r="D65" s="297" t="s">
        <v>263</v>
      </c>
      <c r="E65" s="101" t="s">
        <v>301</v>
      </c>
      <c r="F65" s="108">
        <f>IF(F91=0,0,(F66+F70)/F91)</f>
        <v>0</v>
      </c>
      <c r="G65" s="196">
        <v>54</v>
      </c>
      <c r="I65" s="180"/>
      <c r="O65" s="58"/>
      <c r="P65" s="58"/>
      <c r="Q65" s="58"/>
    </row>
    <row r="66" spans="1:17" s="82" customFormat="1" ht="15.75" customHeight="1">
      <c r="A66" s="205" t="s">
        <v>398</v>
      </c>
      <c r="B66" s="204" t="str">
        <f t="shared" si="1"/>
        <v>2.1. Надежность снабжения потребителей товарами (услугами)    Протяженность напорных сетей, нуждающихся в замене (км):</v>
      </c>
      <c r="C66" s="96">
        <v>1</v>
      </c>
      <c r="D66" s="297"/>
      <c r="E66" s="99" t="s">
        <v>306</v>
      </c>
      <c r="F66" s="244">
        <f>Производственная!F61</f>
        <v>0.3</v>
      </c>
      <c r="G66" s="196">
        <v>55</v>
      </c>
      <c r="H66" s="81"/>
      <c r="I66" s="180"/>
      <c r="J66" s="81"/>
      <c r="K66" s="81"/>
      <c r="L66" s="81"/>
      <c r="O66" s="58"/>
      <c r="P66" s="58"/>
      <c r="Q66" s="58"/>
    </row>
    <row r="67" spans="1:17" s="82" customFormat="1" ht="11.25">
      <c r="A67" s="205" t="s">
        <v>399</v>
      </c>
      <c r="B67" s="204" t="str">
        <f t="shared" si="1"/>
        <v>2.1. Надежность снабжения потребителей товарами (услугами)    Справочно:         диаметр до 500мм (км)</v>
      </c>
      <c r="C67" s="96">
        <v>1</v>
      </c>
      <c r="D67" s="297"/>
      <c r="E67" s="99" t="s">
        <v>307</v>
      </c>
      <c r="F67" s="242">
        <f>Производственная!F62</f>
        <v>0</v>
      </c>
      <c r="G67" s="196">
        <v>56</v>
      </c>
      <c r="H67" s="81"/>
      <c r="I67" s="180"/>
      <c r="J67" s="81"/>
      <c r="K67" s="81"/>
      <c r="L67" s="81"/>
      <c r="O67" s="58"/>
      <c r="P67" s="58"/>
      <c r="Q67" s="58"/>
    </row>
    <row r="68" spans="1:17" s="82" customFormat="1" ht="11.25">
      <c r="A68" s="205" t="s">
        <v>400</v>
      </c>
      <c r="B68" s="204" t="str">
        <f t="shared" si="1"/>
        <v>2.1. Надежность снабжения потребителей товарами (услугами)                             диаметр от 500мм до 1000мм (км)</v>
      </c>
      <c r="C68" s="96">
        <v>1</v>
      </c>
      <c r="D68" s="297"/>
      <c r="E68" s="99" t="s">
        <v>370</v>
      </c>
      <c r="F68" s="242">
        <f>Производственная!F63</f>
        <v>0</v>
      </c>
      <c r="G68" s="196">
        <v>57</v>
      </c>
      <c r="H68" s="81"/>
      <c r="I68" s="180"/>
      <c r="J68" s="81"/>
      <c r="K68" s="81"/>
      <c r="L68" s="81"/>
      <c r="O68" s="58"/>
      <c r="P68" s="58"/>
      <c r="Q68" s="58"/>
    </row>
    <row r="69" spans="1:17" s="82" customFormat="1" ht="11.25">
      <c r="A69" s="205" t="s">
        <v>401</v>
      </c>
      <c r="B69" s="204" t="str">
        <f t="shared" si="1"/>
        <v>2.1. Надежность снабжения потребителей товарами (услугами)                             диаметр от 1000мм (км)</v>
      </c>
      <c r="C69" s="96">
        <v>1</v>
      </c>
      <c r="D69" s="297"/>
      <c r="E69" s="99" t="s">
        <v>177</v>
      </c>
      <c r="F69" s="242">
        <f>Производственная!F64</f>
        <v>0</v>
      </c>
      <c r="G69" s="196">
        <v>58</v>
      </c>
      <c r="H69" s="81"/>
      <c r="I69" s="180"/>
      <c r="J69" s="81"/>
      <c r="K69" s="81"/>
      <c r="L69" s="81"/>
      <c r="O69" s="58"/>
      <c r="P69" s="58"/>
      <c r="Q69" s="58"/>
    </row>
    <row r="70" spans="1:17" s="82" customFormat="1" ht="15.75" customHeight="1">
      <c r="A70" s="205" t="s">
        <v>402</v>
      </c>
      <c r="B70" s="204" t="str">
        <f t="shared" si="1"/>
        <v>2.1. Надежность снабжения потребителей товарами (услугами)    Протяженность безнапорных(самотечных) сетей, нуждающихся в замене (км):</v>
      </c>
      <c r="C70" s="96">
        <v>1</v>
      </c>
      <c r="D70" s="297"/>
      <c r="E70" s="99" t="s">
        <v>308</v>
      </c>
      <c r="F70" s="242">
        <f>Производственная!F65</f>
        <v>0</v>
      </c>
      <c r="G70" s="196">
        <v>59</v>
      </c>
      <c r="H70" s="81"/>
      <c r="I70" s="180"/>
      <c r="J70" s="81"/>
      <c r="K70" s="81"/>
      <c r="L70" s="81"/>
      <c r="O70" s="58"/>
      <c r="P70" s="58"/>
      <c r="Q70" s="58"/>
    </row>
    <row r="71" spans="1:17" s="82" customFormat="1" ht="11.25">
      <c r="A71" s="205" t="s">
        <v>403</v>
      </c>
      <c r="B71" s="204" t="str">
        <f t="shared" si="1"/>
        <v>2.1. Надежность снабжения потребителей товарами (услугами)    Справочно:         диаметр до 500мм или сопоставимое сечение (км)</v>
      </c>
      <c r="C71" s="96">
        <v>1</v>
      </c>
      <c r="D71" s="297"/>
      <c r="E71" s="99" t="s">
        <v>309</v>
      </c>
      <c r="F71" s="242">
        <f>Производственная!F66</f>
        <v>0</v>
      </c>
      <c r="G71" s="196">
        <v>60</v>
      </c>
      <c r="I71" s="180"/>
      <c r="O71" s="58"/>
      <c r="P71" s="58"/>
      <c r="Q71" s="58"/>
    </row>
    <row r="72" spans="1:17" s="82" customFormat="1" ht="11.25">
      <c r="A72" s="205" t="s">
        <v>404</v>
      </c>
      <c r="B72" s="204" t="str">
        <f t="shared" si="1"/>
        <v>2.1. Надежность снабжения потребителей товарами (услугами)                             диаметр от 500мм до 1000мм или сопоставимое сечение (км)</v>
      </c>
      <c r="C72" s="96">
        <v>1</v>
      </c>
      <c r="D72" s="297"/>
      <c r="E72" s="99" t="s">
        <v>314</v>
      </c>
      <c r="F72" s="242">
        <f>Производственная!F67</f>
        <v>0</v>
      </c>
      <c r="G72" s="196">
        <v>61</v>
      </c>
      <c r="I72" s="180"/>
      <c r="O72" s="58"/>
      <c r="P72" s="58"/>
      <c r="Q72" s="58"/>
    </row>
    <row r="73" spans="1:17" s="82" customFormat="1" ht="11.25">
      <c r="A73" s="205" t="s">
        <v>405</v>
      </c>
      <c r="B73" s="204" t="str">
        <f t="shared" si="1"/>
        <v>2.1. Надежность снабжения потребителей товарами (услугами)                             диаметр от 1000мм или сопоставимое сечение (км)</v>
      </c>
      <c r="C73" s="96">
        <v>1</v>
      </c>
      <c r="D73" s="297"/>
      <c r="E73" s="99" t="s">
        <v>192</v>
      </c>
      <c r="F73" s="242">
        <f>Производственная!F68</f>
        <v>0</v>
      </c>
      <c r="G73" s="196">
        <v>62</v>
      </c>
      <c r="I73" s="180"/>
      <c r="O73" s="58"/>
      <c r="P73" s="58"/>
      <c r="Q73" s="58"/>
    </row>
    <row r="74" spans="1:17" s="89" customFormat="1" ht="11.25">
      <c r="A74" s="205"/>
      <c r="B74" s="58"/>
      <c r="C74" s="96">
        <v>1</v>
      </c>
      <c r="D74" s="305" t="s">
        <v>63</v>
      </c>
      <c r="E74" s="306"/>
      <c r="F74" s="307"/>
      <c r="G74" s="196">
        <v>63</v>
      </c>
      <c r="I74" s="180"/>
      <c r="O74" s="58"/>
      <c r="P74" s="58"/>
      <c r="Q74" s="58"/>
    </row>
    <row r="75" spans="1:7" ht="11.25">
      <c r="A75" s="202" t="s">
        <v>406</v>
      </c>
      <c r="B75" s="204" t="str">
        <f>$D$74&amp;" "&amp;E75</f>
        <v>2.2. Сбалансированность системы коммунальной инфраструктуры Уровень загрузки производственных мощностей (%)</v>
      </c>
      <c r="C75" s="96">
        <v>1</v>
      </c>
      <c r="D75" s="326" t="s">
        <v>265</v>
      </c>
      <c r="E75" s="101" t="s">
        <v>266</v>
      </c>
      <c r="F75" s="179">
        <f>IF(SUM(I76:I77)=0,0,AVERAGE(I76:I77))</f>
        <v>1</v>
      </c>
      <c r="G75" s="196">
        <v>64</v>
      </c>
    </row>
    <row r="76" spans="1:9" ht="11.25">
      <c r="A76" s="202" t="s">
        <v>407</v>
      </c>
      <c r="B76" s="204" t="str">
        <f aca="true" t="shared" si="2" ref="B76:B83">$D$74&amp;" "&amp;E76</f>
        <v>2.2. Сбалансированность системы коммунальной инфраструктуры              -оборудование транспортировки стоков</v>
      </c>
      <c r="C76" s="96">
        <v>1</v>
      </c>
      <c r="D76" s="326"/>
      <c r="E76" s="105" t="s">
        <v>176</v>
      </c>
      <c r="F76" s="103">
        <f>IF(F82=0,0,F79/F82)</f>
        <v>1</v>
      </c>
      <c r="G76" s="196">
        <v>65</v>
      </c>
      <c r="I76" s="58">
        <f>IF(F76&gt;0,F76,"")</f>
        <v>1</v>
      </c>
    </row>
    <row r="77" spans="1:9" ht="11.25">
      <c r="A77" s="202" t="s">
        <v>408</v>
      </c>
      <c r="B77" s="204" t="str">
        <f t="shared" si="2"/>
        <v>2.2. Сбалансированность системы коммунальной инфраструктуры              -оборудование системы очистки стоков </v>
      </c>
      <c r="C77" s="96">
        <v>1</v>
      </c>
      <c r="D77" s="326"/>
      <c r="E77" s="105" t="s">
        <v>189</v>
      </c>
      <c r="F77" s="103">
        <f>IF(F83=0,0,F80/F83)</f>
        <v>0</v>
      </c>
      <c r="G77" s="196">
        <v>66</v>
      </c>
      <c r="I77" s="58">
        <f>IF(F77&gt;0,F77,"")</f>
      </c>
    </row>
    <row r="78" spans="1:7" ht="11.25">
      <c r="A78" s="202" t="s">
        <v>409</v>
      </c>
      <c r="B78" s="204" t="str">
        <f t="shared" si="2"/>
        <v>2.2. Сбалансированность системы коммунальной инфраструктуры Фактическая производительность оборудования (тыс. куб. м)</v>
      </c>
      <c r="C78" s="96">
        <v>1</v>
      </c>
      <c r="D78" s="326"/>
      <c r="E78" s="106" t="s">
        <v>267</v>
      </c>
      <c r="F78" s="107"/>
      <c r="G78" s="196">
        <v>67</v>
      </c>
    </row>
    <row r="79" spans="1:7" ht="11.25">
      <c r="A79" s="202" t="s">
        <v>410</v>
      </c>
      <c r="B79" s="204" t="str">
        <f t="shared" si="2"/>
        <v>2.2. Сбалансированность системы коммунальной инфраструктуры              -оборудование транспортировки стоков</v>
      </c>
      <c r="C79" s="96">
        <v>1</v>
      </c>
      <c r="D79" s="326"/>
      <c r="E79" s="105" t="s">
        <v>176</v>
      </c>
      <c r="F79" s="138">
        <v>1.6</v>
      </c>
      <c r="G79" s="196">
        <v>68</v>
      </c>
    </row>
    <row r="80" spans="1:7" ht="11.25">
      <c r="A80" s="202" t="s">
        <v>411</v>
      </c>
      <c r="B80" s="204" t="str">
        <f t="shared" si="2"/>
        <v>2.2. Сбалансированность системы коммунальной инфраструктуры              -оборудование системы очистки стоков </v>
      </c>
      <c r="C80" s="96">
        <v>1</v>
      </c>
      <c r="D80" s="326"/>
      <c r="E80" s="105" t="s">
        <v>189</v>
      </c>
      <c r="F80" s="138">
        <v>0</v>
      </c>
      <c r="G80" s="196">
        <v>69</v>
      </c>
    </row>
    <row r="81" spans="1:7" ht="11.25">
      <c r="A81" s="202" t="s">
        <v>412</v>
      </c>
      <c r="B81" s="204" t="str">
        <f t="shared" si="2"/>
        <v>2.2. Сбалансированность системы коммунальной инфраструктуры Установленная производительность оборудования (тыс. куб. м)</v>
      </c>
      <c r="C81" s="96">
        <v>1</v>
      </c>
      <c r="D81" s="326"/>
      <c r="E81" s="106" t="s">
        <v>268</v>
      </c>
      <c r="F81" s="111"/>
      <c r="G81" s="196">
        <v>70</v>
      </c>
    </row>
    <row r="82" spans="1:7" ht="11.25">
      <c r="A82" s="202" t="s">
        <v>413</v>
      </c>
      <c r="B82" s="204" t="str">
        <f t="shared" si="2"/>
        <v>2.2. Сбалансированность системы коммунальной инфраструктуры              -оборудование транспортировки стоков</v>
      </c>
      <c r="C82" s="96">
        <v>1</v>
      </c>
      <c r="D82" s="326"/>
      <c r="E82" s="105" t="s">
        <v>176</v>
      </c>
      <c r="F82" s="138">
        <v>1.6</v>
      </c>
      <c r="G82" s="196">
        <v>71</v>
      </c>
    </row>
    <row r="83" spans="1:7" ht="11.25">
      <c r="A83" s="202" t="s">
        <v>414</v>
      </c>
      <c r="B83" s="204" t="str">
        <f t="shared" si="2"/>
        <v>2.2. Сбалансированность системы коммунальной инфраструктуры              -оборудование системы очистки стоков </v>
      </c>
      <c r="C83" s="96">
        <v>1</v>
      </c>
      <c r="D83" s="326"/>
      <c r="E83" s="105" t="s">
        <v>189</v>
      </c>
      <c r="F83" s="138">
        <v>0</v>
      </c>
      <c r="G83" s="196">
        <v>72</v>
      </c>
    </row>
    <row r="84" spans="3:7" ht="11.25">
      <c r="C84" s="96">
        <v>1</v>
      </c>
      <c r="D84" s="305" t="s">
        <v>186</v>
      </c>
      <c r="E84" s="306"/>
      <c r="F84" s="307"/>
      <c r="G84" s="196">
        <v>73</v>
      </c>
    </row>
    <row r="85" spans="1:17" s="89" customFormat="1" ht="11.25">
      <c r="A85" s="180" t="s">
        <v>415</v>
      </c>
      <c r="B85" s="204" t="str">
        <f>$D$84&amp;" "&amp;E85</f>
        <v>2.3. Доступность товаров и услуг для потребителей Доля потребителей в жилых домах, обеспеченных доступом к объектам (%)</v>
      </c>
      <c r="C85" s="96">
        <v>1</v>
      </c>
      <c r="D85" s="104" t="s">
        <v>269</v>
      </c>
      <c r="E85" s="101" t="s">
        <v>270</v>
      </c>
      <c r="F85" s="103">
        <f>IF(F35=0,0,F93/F35)</f>
        <v>0</v>
      </c>
      <c r="G85" s="196">
        <v>74</v>
      </c>
      <c r="H85" s="88"/>
      <c r="I85" s="58"/>
      <c r="O85" s="58"/>
      <c r="P85" s="58"/>
      <c r="Q85" s="58"/>
    </row>
    <row r="86" spans="1:17" s="89" customFormat="1" ht="15" customHeight="1">
      <c r="A86" s="180" t="s">
        <v>416</v>
      </c>
      <c r="B86" s="204" t="str">
        <f aca="true" t="shared" si="3" ref="B86:B98">$D$84&amp;" "&amp;E86</f>
        <v>2.3. Доступность товаров и услуг для потребителей Доля расходов на оплату услуг в совокупном доходе населения (%)</v>
      </c>
      <c r="C86" s="96">
        <v>1</v>
      </c>
      <c r="D86" s="329" t="s">
        <v>271</v>
      </c>
      <c r="E86" s="72" t="s">
        <v>184</v>
      </c>
      <c r="F86" s="112">
        <f>IF(F88=0,0,F87/F88)</f>
        <v>0</v>
      </c>
      <c r="G86" s="196">
        <v>76</v>
      </c>
      <c r="H86" s="88"/>
      <c r="I86" s="58"/>
      <c r="O86" s="58"/>
      <c r="P86" s="58"/>
      <c r="Q86" s="58"/>
    </row>
    <row r="87" spans="1:17" s="89" customFormat="1" ht="11.25">
      <c r="A87" s="180" t="s">
        <v>417</v>
      </c>
      <c r="B87" s="204" t="str">
        <f t="shared" si="3"/>
        <v>2.3. Доступность товаров и услуг для потребителей    Среднемесячный платеж населения за услуги водоснабжения (руб.)</v>
      </c>
      <c r="C87" s="96">
        <v>1</v>
      </c>
      <c r="D87" s="329"/>
      <c r="E87" s="78" t="s">
        <v>185</v>
      </c>
      <c r="F87" s="113">
        <f>Производственная!F71</f>
        <v>0</v>
      </c>
      <c r="G87" s="196">
        <v>77</v>
      </c>
      <c r="H87" s="88"/>
      <c r="I87" s="58"/>
      <c r="O87" s="58"/>
      <c r="P87" s="58"/>
      <c r="Q87" s="58"/>
    </row>
    <row r="88" spans="1:17" s="89" customFormat="1" ht="11.25">
      <c r="A88" s="180" t="s">
        <v>418</v>
      </c>
      <c r="B88" s="204" t="str">
        <f t="shared" si="3"/>
        <v>2.3. Доступность товаров и услуг для потребителей    Денежные доходы населения, средние на человека (руб.)</v>
      </c>
      <c r="C88" s="96">
        <v>1</v>
      </c>
      <c r="D88" s="329"/>
      <c r="E88" s="78" t="s">
        <v>218</v>
      </c>
      <c r="F88" s="113">
        <f>Производственная!F72</f>
        <v>0</v>
      </c>
      <c r="G88" s="196">
        <v>78</v>
      </c>
      <c r="H88" s="88"/>
      <c r="I88" s="58"/>
      <c r="O88" s="58"/>
      <c r="P88" s="58"/>
      <c r="Q88" s="58"/>
    </row>
    <row r="89" spans="1:17" s="89" customFormat="1" ht="11.25">
      <c r="A89" s="180" t="s">
        <v>419</v>
      </c>
      <c r="B89" s="204" t="str">
        <f t="shared" si="3"/>
        <v>2.3. Доступность товаров и услуг для потребителей Индекс нового строительства (ед.)</v>
      </c>
      <c r="C89" s="96">
        <v>1</v>
      </c>
      <c r="D89" s="326" t="s">
        <v>272</v>
      </c>
      <c r="E89" s="101" t="s">
        <v>239</v>
      </c>
      <c r="F89" s="111">
        <f>IF(F91=0,0,F90/F91)</f>
        <v>0</v>
      </c>
      <c r="G89" s="196">
        <v>79</v>
      </c>
      <c r="H89" s="88"/>
      <c r="I89" s="58"/>
      <c r="O89" s="58"/>
      <c r="P89" s="58"/>
      <c r="Q89" s="58"/>
    </row>
    <row r="90" spans="1:17" s="89" customFormat="1" ht="11.25">
      <c r="A90" s="180" t="s">
        <v>420</v>
      </c>
      <c r="B90" s="204" t="str">
        <f t="shared" si="3"/>
        <v>2.3. Доступность товаров и услуг для потребителей    Протяженность построенных сетей (км.)</v>
      </c>
      <c r="C90" s="96">
        <v>1</v>
      </c>
      <c r="D90" s="326"/>
      <c r="E90" s="105" t="s">
        <v>315</v>
      </c>
      <c r="F90" s="138">
        <v>0</v>
      </c>
      <c r="G90" s="196">
        <v>80</v>
      </c>
      <c r="H90" s="88"/>
      <c r="I90" s="58"/>
      <c r="O90" s="58"/>
      <c r="P90" s="58"/>
      <c r="Q90" s="58"/>
    </row>
    <row r="91" spans="1:17" s="82" customFormat="1" ht="11.25">
      <c r="A91" s="180" t="s">
        <v>421</v>
      </c>
      <c r="B91" s="204" t="str">
        <f t="shared" si="3"/>
        <v>2.3. Доступность товаров и услуг для потребителей    Протяженность сетей (всех видов в однотрубном представлении), (км)</v>
      </c>
      <c r="C91" s="96">
        <v>1</v>
      </c>
      <c r="D91" s="328"/>
      <c r="E91" s="75" t="s">
        <v>425</v>
      </c>
      <c r="F91" s="137">
        <v>0</v>
      </c>
      <c r="G91" s="196">
        <v>81</v>
      </c>
      <c r="I91" s="180"/>
      <c r="O91" s="58"/>
      <c r="P91" s="58"/>
      <c r="Q91" s="58"/>
    </row>
    <row r="92" spans="1:17" s="89" customFormat="1" ht="15.75" customHeight="1">
      <c r="A92" s="205" t="s">
        <v>328</v>
      </c>
      <c r="B92" s="204" t="str">
        <f t="shared" si="3"/>
        <v>2.3. Доступность товаров и услуг для потребителей Удельное водоотведение (куб.м/чел)</v>
      </c>
      <c r="C92" s="96">
        <v>1</v>
      </c>
      <c r="D92" s="297" t="s">
        <v>240</v>
      </c>
      <c r="E92" s="72" t="s">
        <v>173</v>
      </c>
      <c r="F92" s="113">
        <f>IF(F93=0,0,F94/F93*1000)</f>
        <v>0</v>
      </c>
      <c r="G92" s="196">
        <v>82</v>
      </c>
      <c r="I92" s="180"/>
      <c r="O92" s="58"/>
      <c r="P92" s="58"/>
      <c r="Q92" s="58"/>
    </row>
    <row r="93" spans="1:17" s="89" customFormat="1" ht="14.25" customHeight="1">
      <c r="A93" s="205" t="s">
        <v>329</v>
      </c>
      <c r="B93" s="204" t="str">
        <f t="shared" si="3"/>
        <v>2.3. Доступность товаров и услуг для потребителей    Численность населения, получающего услуги данной организации (чел.)</v>
      </c>
      <c r="C93" s="96">
        <v>1</v>
      </c>
      <c r="D93" s="311"/>
      <c r="E93" s="78" t="s">
        <v>174</v>
      </c>
      <c r="F93" s="110">
        <f>Производственная!F26</f>
        <v>0</v>
      </c>
      <c r="G93" s="196">
        <v>83</v>
      </c>
      <c r="H93" s="88"/>
      <c r="I93" s="58"/>
      <c r="O93" s="58"/>
      <c r="P93" s="58"/>
      <c r="Q93" s="58"/>
    </row>
    <row r="94" spans="1:17" s="82" customFormat="1" ht="15.75" customHeight="1">
      <c r="A94" s="205" t="s">
        <v>330</v>
      </c>
      <c r="B94" s="204" t="str">
        <f t="shared" si="3"/>
        <v>2.3. Доступность товаров и услуг для потребителей    Объем сточных вод, отведенный от всех потребителей - население, ТСЖ, ЖСК и др. (тыс.куб.м)</v>
      </c>
      <c r="C94" s="96">
        <v>1</v>
      </c>
      <c r="D94" s="297"/>
      <c r="E94" s="75" t="s">
        <v>193</v>
      </c>
      <c r="F94" s="137">
        <f>Производственная!F24</f>
        <v>37.054</v>
      </c>
      <c r="G94" s="196">
        <v>84</v>
      </c>
      <c r="I94" s="180"/>
      <c r="O94" s="58"/>
      <c r="P94" s="58"/>
      <c r="Q94" s="58"/>
    </row>
    <row r="95" spans="1:17" s="89" customFormat="1" ht="15.75" customHeight="1">
      <c r="A95" s="180" t="s">
        <v>331</v>
      </c>
      <c r="B95" s="204" t="str">
        <f t="shared" si="3"/>
        <v>2.3. Доступность товаров и услуг для потребителей Стоимость подключения в расчете на 1 м2 (%)</v>
      </c>
      <c r="C95" s="96">
        <v>1</v>
      </c>
      <c r="D95" s="328" t="s">
        <v>241</v>
      </c>
      <c r="E95" s="72" t="s">
        <v>242</v>
      </c>
      <c r="F95" s="111">
        <f>IF(F96=0,0,(F97*F98)/F96)</f>
        <v>0</v>
      </c>
      <c r="G95" s="196">
        <v>85</v>
      </c>
      <c r="H95" s="88"/>
      <c r="I95" s="58"/>
      <c r="O95" s="58"/>
      <c r="P95" s="58"/>
      <c r="Q95" s="58"/>
    </row>
    <row r="96" spans="1:17" s="82" customFormat="1" ht="15.75" customHeight="1">
      <c r="A96" s="180" t="s">
        <v>332</v>
      </c>
      <c r="B96" s="204" t="str">
        <f t="shared" si="3"/>
        <v>2.3. Доступность товаров и услуг для потребителей    Средняя рыночная стоимость 1 кв. м нового жилья (руб.)</v>
      </c>
      <c r="C96" s="96">
        <v>1</v>
      </c>
      <c r="D96" s="328"/>
      <c r="E96" s="129" t="s">
        <v>194</v>
      </c>
      <c r="F96" s="140">
        <v>0</v>
      </c>
      <c r="G96" s="196">
        <v>86</v>
      </c>
      <c r="H96" s="81"/>
      <c r="I96" s="58"/>
      <c r="O96" s="58"/>
      <c r="P96" s="58"/>
      <c r="Q96" s="58"/>
    </row>
    <row r="97" spans="1:17" s="82" customFormat="1" ht="15.75" customHeight="1">
      <c r="A97" s="180" t="s">
        <v>333</v>
      </c>
      <c r="B97" s="204" t="str">
        <f t="shared" si="3"/>
        <v>2.3. Доступность товаров и услуг для потребителей    Удельная нагрузка на новое строительство (м3 в сутки на м2)</v>
      </c>
      <c r="C97" s="96">
        <v>1</v>
      </c>
      <c r="D97" s="328"/>
      <c r="E97" s="129" t="s">
        <v>11</v>
      </c>
      <c r="F97" s="140">
        <v>0</v>
      </c>
      <c r="G97" s="196">
        <v>87</v>
      </c>
      <c r="H97" s="81"/>
      <c r="I97" s="58"/>
      <c r="O97" s="58"/>
      <c r="P97" s="58"/>
      <c r="Q97" s="58"/>
    </row>
    <row r="98" spans="1:17" s="82" customFormat="1" ht="15.75" customHeight="1">
      <c r="A98" s="180" t="s">
        <v>334</v>
      </c>
      <c r="B98" s="204" t="str">
        <f t="shared" si="3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98" s="96">
        <v>1</v>
      </c>
      <c r="D98" s="328"/>
      <c r="E98" s="129" t="s">
        <v>426</v>
      </c>
      <c r="F98" s="137">
        <v>0</v>
      </c>
      <c r="G98" s="196">
        <v>88</v>
      </c>
      <c r="H98" s="81"/>
      <c r="I98" s="58"/>
      <c r="O98" s="58"/>
      <c r="P98" s="58"/>
      <c r="Q98" s="58"/>
    </row>
    <row r="99" spans="1:17" s="89" customFormat="1" ht="15.75" customHeight="1">
      <c r="A99" s="180"/>
      <c r="B99" s="58"/>
      <c r="C99" s="96">
        <v>1</v>
      </c>
      <c r="D99" s="305" t="s">
        <v>187</v>
      </c>
      <c r="E99" s="306"/>
      <c r="F99" s="307"/>
      <c r="G99" s="196">
        <v>89</v>
      </c>
      <c r="H99" s="88"/>
      <c r="I99" s="58"/>
      <c r="O99" s="58"/>
      <c r="P99" s="58"/>
      <c r="Q99" s="58"/>
    </row>
    <row r="100" spans="1:17" s="89" customFormat="1" ht="15.75" customHeight="1">
      <c r="A100" s="206" t="s">
        <v>335</v>
      </c>
      <c r="B100" s="204" t="str">
        <f>$D$99&amp;" "&amp;E100</f>
        <v>2.4. Эффективность деятельности      Рентабельность деятельности (%)</v>
      </c>
      <c r="C100" s="96">
        <v>1</v>
      </c>
      <c r="D100" s="328" t="s">
        <v>243</v>
      </c>
      <c r="E100" s="101" t="s">
        <v>244</v>
      </c>
      <c r="F100" s="103">
        <f>IF(F102=0,0,F101/F102)</f>
        <v>-0.20828377363761752</v>
      </c>
      <c r="G100" s="196">
        <v>90</v>
      </c>
      <c r="H100" s="88"/>
      <c r="I100" s="58"/>
      <c r="O100" s="58"/>
      <c r="P100" s="58"/>
      <c r="Q100" s="58"/>
    </row>
    <row r="101" spans="1:17" s="82" customFormat="1" ht="13.5" customHeight="1">
      <c r="A101" s="206" t="s">
        <v>336</v>
      </c>
      <c r="B101" s="204" t="str">
        <f aca="true" t="shared" si="4" ref="B101:B118">$D$99&amp;" "&amp;E101</f>
        <v>2.4.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101" s="96">
        <v>1</v>
      </c>
      <c r="D101" s="328"/>
      <c r="E101" s="77" t="s">
        <v>190</v>
      </c>
      <c r="F101" s="140">
        <f>F102-(13.635+11.549+12.63)*20.13</f>
        <v>-131.21481999999992</v>
      </c>
      <c r="G101" s="196">
        <v>91</v>
      </c>
      <c r="H101" s="81"/>
      <c r="I101" s="58"/>
      <c r="O101" s="58"/>
      <c r="P101" s="58"/>
      <c r="Q101" s="58"/>
    </row>
    <row r="102" spans="1:17" s="82" customFormat="1" ht="15.75" customHeight="1">
      <c r="A102" s="206" t="s">
        <v>337</v>
      </c>
      <c r="B102" s="204" t="str">
        <f t="shared" si="4"/>
        <v>2.4. Эффективность деятельности         Выручка организации коммунального комплекса (тыс. руб.)</v>
      </c>
      <c r="C102" s="96">
        <v>1</v>
      </c>
      <c r="D102" s="328"/>
      <c r="E102" s="77" t="s">
        <v>191</v>
      </c>
      <c r="F102" s="140">
        <f>227.159+192.406+210.416</f>
        <v>629.981</v>
      </c>
      <c r="G102" s="196">
        <v>92</v>
      </c>
      <c r="H102" s="81"/>
      <c r="I102" s="58"/>
      <c r="O102" s="58"/>
      <c r="P102" s="58"/>
      <c r="Q102" s="58"/>
    </row>
    <row r="103" spans="1:17" s="89" customFormat="1" ht="15.75" customHeight="1">
      <c r="A103" s="180" t="s">
        <v>338</v>
      </c>
      <c r="B103" s="204" t="str">
        <f t="shared" si="4"/>
        <v>2.4. Эффективность деятельности      Уровень сбора платежей (%)</v>
      </c>
      <c r="C103" s="96">
        <v>1</v>
      </c>
      <c r="D103" s="328" t="s">
        <v>245</v>
      </c>
      <c r="E103" s="101" t="s">
        <v>246</v>
      </c>
      <c r="F103" s="103">
        <f>IF(F105=0,0,F104/F105)</f>
        <v>0</v>
      </c>
      <c r="G103" s="196">
        <v>93</v>
      </c>
      <c r="H103" s="88"/>
      <c r="I103" s="58"/>
      <c r="O103" s="58"/>
      <c r="P103" s="58"/>
      <c r="Q103" s="58"/>
    </row>
    <row r="104" spans="1:17" s="82" customFormat="1" ht="11.25">
      <c r="A104" s="180" t="s">
        <v>339</v>
      </c>
      <c r="B104" s="204" t="str">
        <f t="shared" si="4"/>
        <v>2.4. Эффективность деятельности         Объем средств, собранных за услуги объектов водоотведения (тыс. руб.)</v>
      </c>
      <c r="C104" s="96">
        <v>1</v>
      </c>
      <c r="D104" s="328"/>
      <c r="E104" s="99" t="s">
        <v>372</v>
      </c>
      <c r="F104" s="140">
        <v>0</v>
      </c>
      <c r="G104" s="196">
        <v>94</v>
      </c>
      <c r="H104" s="81"/>
      <c r="I104" s="58"/>
      <c r="O104" s="58"/>
      <c r="P104" s="58"/>
      <c r="Q104" s="58"/>
    </row>
    <row r="105" spans="1:17" s="82" customFormat="1" ht="15.75" customHeight="1">
      <c r="A105" s="180" t="s">
        <v>340</v>
      </c>
      <c r="B105" s="204" t="str">
        <f t="shared" si="4"/>
        <v>2.4. Эффективность деятельности         Объем начисленных средств за услуги объектов водоотведения (тыс. руб.)</v>
      </c>
      <c r="C105" s="96">
        <v>1</v>
      </c>
      <c r="D105" s="328"/>
      <c r="E105" s="99" t="s">
        <v>373</v>
      </c>
      <c r="F105" s="140">
        <v>0</v>
      </c>
      <c r="G105" s="196">
        <v>95</v>
      </c>
      <c r="H105" s="81"/>
      <c r="I105" s="58"/>
      <c r="O105" s="58"/>
      <c r="P105" s="58"/>
      <c r="Q105" s="58"/>
    </row>
    <row r="106" spans="1:7" ht="11.25">
      <c r="A106" s="202" t="s">
        <v>341</v>
      </c>
      <c r="B106" s="204" t="str">
        <f t="shared" si="4"/>
        <v>2.4. Эффективность деятельности      Эффективность использования энергии (энергоемкость производства), (кВтч/куб. м)</v>
      </c>
      <c r="C106" s="96">
        <v>1</v>
      </c>
      <c r="D106" s="328" t="s">
        <v>247</v>
      </c>
      <c r="E106" s="101" t="s">
        <v>12</v>
      </c>
      <c r="F106" s="115">
        <f>AVERAGE(F107:F108)</f>
        <v>0.5529523559866308</v>
      </c>
      <c r="G106" s="196">
        <v>96</v>
      </c>
    </row>
    <row r="107" spans="1:7" ht="11.25">
      <c r="A107" s="202" t="s">
        <v>342</v>
      </c>
      <c r="B107" s="204" t="str">
        <f t="shared" si="4"/>
        <v>2.4. Эффективность деятельности         Эффективность использования энергии (транспортировка стоков), (кВтч/куб. м)</v>
      </c>
      <c r="C107" s="96">
        <v>1</v>
      </c>
      <c r="D107" s="326"/>
      <c r="E107" s="116" t="s">
        <v>13</v>
      </c>
      <c r="F107" s="115">
        <f>IF(F111=0,0,F109/F111)</f>
        <v>1.1059047119732617</v>
      </c>
      <c r="G107" s="196">
        <v>97</v>
      </c>
    </row>
    <row r="108" spans="1:7" ht="11.25">
      <c r="A108" s="202" t="s">
        <v>343</v>
      </c>
      <c r="B108" s="204" t="str">
        <f t="shared" si="4"/>
        <v>2.4. Эффективность деятельности         Эффективность использования энергии (очистка стоков), (кВтч/куб. м)</v>
      </c>
      <c r="C108" s="96">
        <v>1</v>
      </c>
      <c r="D108" s="326"/>
      <c r="E108" s="116" t="s">
        <v>14</v>
      </c>
      <c r="F108" s="115">
        <f>IF(F112=0,0,F110/F112)</f>
        <v>0</v>
      </c>
      <c r="G108" s="196">
        <v>98</v>
      </c>
    </row>
    <row r="109" spans="1:7" ht="11.25">
      <c r="A109" s="202" t="s">
        <v>344</v>
      </c>
      <c r="B109" s="204" t="str">
        <f t="shared" si="4"/>
        <v>2.4. Эффективность деятельности         Расход электрической энергии на транспортировку стоков (МВтч)</v>
      </c>
      <c r="C109" s="96">
        <v>1</v>
      </c>
      <c r="D109" s="326"/>
      <c r="E109" s="105" t="s">
        <v>316</v>
      </c>
      <c r="F109" s="138">
        <v>67.5</v>
      </c>
      <c r="G109" s="196">
        <v>99</v>
      </c>
    </row>
    <row r="110" spans="1:7" ht="11.25">
      <c r="A110" s="202" t="s">
        <v>345</v>
      </c>
      <c r="B110" s="204" t="str">
        <f t="shared" si="4"/>
        <v>2.4. Эффективность деятельности         Расход электрической энергии на очистку стоков (МВтч)</v>
      </c>
      <c r="C110" s="96">
        <v>1</v>
      </c>
      <c r="D110" s="326"/>
      <c r="E110" s="105" t="s">
        <v>317</v>
      </c>
      <c r="F110" s="138">
        <v>0</v>
      </c>
      <c r="G110" s="196">
        <v>100</v>
      </c>
    </row>
    <row r="111" spans="1:7" ht="11.25">
      <c r="A111" s="202" t="s">
        <v>346</v>
      </c>
      <c r="B111" s="204" t="str">
        <f t="shared" si="4"/>
        <v>2.4. Эффективность деятельности         Объем сточных вод, отведенный от всех потребителей (тыс.куб.м)</v>
      </c>
      <c r="C111" s="96">
        <v>1</v>
      </c>
      <c r="D111" s="326"/>
      <c r="E111" s="78" t="s">
        <v>91</v>
      </c>
      <c r="F111" s="138">
        <f>61.036</f>
        <v>61.036</v>
      </c>
      <c r="G111" s="196">
        <v>101</v>
      </c>
    </row>
    <row r="112" spans="1:7" ht="11.25">
      <c r="A112" s="202" t="s">
        <v>347</v>
      </c>
      <c r="B112" s="204" t="str">
        <f t="shared" si="4"/>
        <v>2.4. Эффективность деятельности         Объем отведенных стоков, пропущенный через очистные сооружения (тыс.куб.м)</v>
      </c>
      <c r="C112" s="96">
        <v>1</v>
      </c>
      <c r="D112" s="326"/>
      <c r="E112" s="78" t="s">
        <v>23</v>
      </c>
      <c r="F112" s="138">
        <v>0</v>
      </c>
      <c r="G112" s="196">
        <v>102</v>
      </c>
    </row>
    <row r="113" spans="1:7" ht="11.25">
      <c r="A113" s="202" t="s">
        <v>348</v>
      </c>
      <c r="B113" s="204" t="str">
        <f t="shared" si="4"/>
        <v>2.4. Эффективность деятельности      Эффективность использования персонала (трудоемкость производства) (чел./км сетей)</v>
      </c>
      <c r="C113" s="96">
        <v>1</v>
      </c>
      <c r="D113" s="326" t="s">
        <v>248</v>
      </c>
      <c r="E113" s="101" t="s">
        <v>507</v>
      </c>
      <c r="F113" s="111">
        <f>IF(F91=0,0,F114/F91)</f>
        <v>0</v>
      </c>
      <c r="G113" s="196">
        <v>103</v>
      </c>
    </row>
    <row r="114" spans="1:7" ht="11.25">
      <c r="A114" s="202" t="s">
        <v>349</v>
      </c>
      <c r="B114" s="204" t="str">
        <f t="shared" si="4"/>
        <v>2.4. Эффективность деятельности         Численность персонала (чел.)</v>
      </c>
      <c r="C114" s="96">
        <v>1</v>
      </c>
      <c r="D114" s="326"/>
      <c r="E114" s="79" t="s">
        <v>24</v>
      </c>
      <c r="F114" s="136">
        <v>0</v>
      </c>
      <c r="G114" s="196">
        <v>104</v>
      </c>
    </row>
    <row r="115" spans="1:7" ht="11.25">
      <c r="A115" s="202" t="s">
        <v>350</v>
      </c>
      <c r="B115" s="204" t="str">
        <f t="shared" si="4"/>
        <v>2.4. Эффективность деятельности      Производительность труда (куб. м/чел.)</v>
      </c>
      <c r="C115" s="96">
        <v>1</v>
      </c>
      <c r="D115" s="104" t="s">
        <v>249</v>
      </c>
      <c r="E115" s="101" t="s">
        <v>250</v>
      </c>
      <c r="F115" s="111">
        <f>IF(F114=0,0,F111/F114*1000)</f>
        <v>0</v>
      </c>
      <c r="G115" s="196">
        <v>105</v>
      </c>
    </row>
    <row r="116" spans="1:7" ht="11.25">
      <c r="A116" s="202" t="s">
        <v>351</v>
      </c>
      <c r="B116" s="204" t="str">
        <f t="shared" si="4"/>
        <v>2.4. Эффективность деятельности      Период сбора платежей (дней)</v>
      </c>
      <c r="C116" s="96">
        <v>1</v>
      </c>
      <c r="D116" s="326" t="s">
        <v>251</v>
      </c>
      <c r="E116" s="101" t="s">
        <v>252</v>
      </c>
      <c r="F116" s="115">
        <f>IF(F118=0,0,Справочники!I8/(F117/F118))</f>
        <v>430.07646262347595</v>
      </c>
      <c r="G116" s="196">
        <v>106</v>
      </c>
    </row>
    <row r="117" spans="1:7" ht="11.25">
      <c r="A117" s="202" t="s">
        <v>352</v>
      </c>
      <c r="B117" s="204" t="str">
        <f t="shared" si="4"/>
        <v>2.4. Эффективность деятельности         Объем выручки от реализации ПП и ИП (тыс. руб.)</v>
      </c>
      <c r="C117" s="96">
        <v>1</v>
      </c>
      <c r="D117" s="326"/>
      <c r="E117" s="105" t="s">
        <v>318</v>
      </c>
      <c r="F117" s="138">
        <f>F102</f>
        <v>629.981</v>
      </c>
      <c r="G117" s="196">
        <v>107</v>
      </c>
    </row>
    <row r="118" spans="1:7" ht="11.25">
      <c r="A118" s="202" t="s">
        <v>353</v>
      </c>
      <c r="B118" s="204" t="str">
        <f t="shared" si="4"/>
        <v>2.4. Эффективность деятельности         Объем дебиторской задолженности за период реализации ПП и ИП (тыс. руб.)</v>
      </c>
      <c r="C118" s="96">
        <v>1</v>
      </c>
      <c r="D118" s="326"/>
      <c r="E118" s="105" t="s">
        <v>319</v>
      </c>
      <c r="F118" s="138">
        <v>2945</v>
      </c>
      <c r="G118" s="196">
        <v>108</v>
      </c>
    </row>
    <row r="119" spans="3:7" ht="11.25">
      <c r="C119" s="96">
        <v>1</v>
      </c>
      <c r="D119" s="305" t="s">
        <v>188</v>
      </c>
      <c r="E119" s="306"/>
      <c r="F119" s="307"/>
      <c r="G119" s="196">
        <v>109</v>
      </c>
    </row>
    <row r="120" spans="1:7" ht="11.25">
      <c r="A120" s="202" t="s">
        <v>354</v>
      </c>
      <c r="B120" s="204" t="str">
        <f>$D$119&amp;" "&amp;E120</f>
        <v>2.5. Источники инвестирования инвестиционной программы     Привлеченные средства (тыс. руб.), из них:</v>
      </c>
      <c r="C120" s="96">
        <v>1</v>
      </c>
      <c r="D120" s="324" t="s">
        <v>253</v>
      </c>
      <c r="E120" s="41" t="s">
        <v>254</v>
      </c>
      <c r="F120" s="111">
        <f>F121+F123+F124+F128+F129</f>
        <v>0</v>
      </c>
      <c r="G120" s="196">
        <v>110</v>
      </c>
    </row>
    <row r="121" spans="1:7" ht="11.25">
      <c r="A121" s="202" t="s">
        <v>355</v>
      </c>
      <c r="B121" s="204" t="str">
        <f aca="true" t="shared" si="5" ref="B121:B135">$D$119&amp;" "&amp;E121</f>
        <v>2.5. Источники инвестирования инвестиционной программы        кредиты банков (тыс. руб.)</v>
      </c>
      <c r="C121" s="96">
        <v>1</v>
      </c>
      <c r="D121" s="324"/>
      <c r="E121" s="117" t="s">
        <v>320</v>
      </c>
      <c r="F121" s="111">
        <v>0</v>
      </c>
      <c r="G121" s="196">
        <v>111</v>
      </c>
    </row>
    <row r="122" spans="1:7" ht="11.25">
      <c r="A122" s="202" t="s">
        <v>356</v>
      </c>
      <c r="B122" s="204" t="str">
        <f t="shared" si="5"/>
        <v>2.5. Источники инвестирования инвестиционной программы                      из них:  кредиты иностранных банков (тыс. руб.)</v>
      </c>
      <c r="C122" s="96">
        <v>1</v>
      </c>
      <c r="D122" s="324"/>
      <c r="E122" s="117" t="s">
        <v>255</v>
      </c>
      <c r="F122" s="111">
        <v>0</v>
      </c>
      <c r="G122" s="196">
        <v>112</v>
      </c>
    </row>
    <row r="123" spans="1:7" ht="11.25">
      <c r="A123" s="202" t="s">
        <v>357</v>
      </c>
      <c r="B123" s="204" t="str">
        <f t="shared" si="5"/>
        <v>2.5. Источники инвестирования инвестиционной программы        заемные средства других организаций (тыс. руб.)</v>
      </c>
      <c r="C123" s="96">
        <v>1</v>
      </c>
      <c r="D123" s="324"/>
      <c r="E123" s="117" t="s">
        <v>321</v>
      </c>
      <c r="F123" s="111">
        <v>0</v>
      </c>
      <c r="G123" s="196">
        <v>113</v>
      </c>
    </row>
    <row r="124" spans="1:7" ht="11.25">
      <c r="A124" s="202" t="s">
        <v>358</v>
      </c>
      <c r="B124" s="204" t="str">
        <f t="shared" si="5"/>
        <v>2.5. Источники инвестирования инвестиционной программы     бюджетные средства (тыс. руб.)</v>
      </c>
      <c r="C124" s="96">
        <v>1</v>
      </c>
      <c r="D124" s="324"/>
      <c r="E124" s="118" t="s">
        <v>256</v>
      </c>
      <c r="F124" s="111">
        <f>SUM(F125:F127)</f>
        <v>0</v>
      </c>
      <c r="G124" s="196">
        <v>114</v>
      </c>
    </row>
    <row r="125" spans="1:7" ht="11.25">
      <c r="A125" s="202" t="s">
        <v>359</v>
      </c>
      <c r="B125" s="204" t="str">
        <f t="shared" si="5"/>
        <v>2.5. Источники инвестирования инвестиционной программы                      из них:  Федеральный бюджет (тыс. руб.)</v>
      </c>
      <c r="C125" s="96">
        <v>1</v>
      </c>
      <c r="D125" s="324"/>
      <c r="E125" s="117" t="s">
        <v>257</v>
      </c>
      <c r="F125" s="111">
        <v>0</v>
      </c>
      <c r="G125" s="196">
        <v>115</v>
      </c>
    </row>
    <row r="126" spans="1:7" ht="11.25">
      <c r="A126" s="202" t="s">
        <v>360</v>
      </c>
      <c r="B126" s="204" t="str">
        <f t="shared" si="5"/>
        <v>2.5. Источники инвестирования инвестиционной программы                                    бюджет субъекта РФ (тыс. руб.)</v>
      </c>
      <c r="C126" s="96">
        <v>1</v>
      </c>
      <c r="D126" s="324"/>
      <c r="E126" s="117" t="s">
        <v>258</v>
      </c>
      <c r="F126" s="111">
        <v>0</v>
      </c>
      <c r="G126" s="196">
        <v>116</v>
      </c>
    </row>
    <row r="127" spans="1:7" ht="11.25">
      <c r="A127" s="202" t="s">
        <v>361</v>
      </c>
      <c r="B127" s="204" t="str">
        <f t="shared" si="5"/>
        <v>2.5. Источники инвестирования инвестиционной программы                                    бюджет муниципального образования (тыс. руб.)</v>
      </c>
      <c r="C127" s="96">
        <v>1</v>
      </c>
      <c r="D127" s="324"/>
      <c r="E127" s="117" t="s">
        <v>259</v>
      </c>
      <c r="F127" s="111">
        <v>0</v>
      </c>
      <c r="G127" s="196">
        <v>117</v>
      </c>
    </row>
    <row r="128" spans="1:7" ht="11.25">
      <c r="A128" s="202" t="s">
        <v>362</v>
      </c>
      <c r="B128" s="204" t="str">
        <f t="shared" si="5"/>
        <v>2.5. Источники инвестирования инвестиционной программы        средства внебюджетных фондов (тыс. руб.)</v>
      </c>
      <c r="C128" s="96">
        <v>1</v>
      </c>
      <c r="D128" s="324"/>
      <c r="E128" s="117" t="s">
        <v>322</v>
      </c>
      <c r="F128" s="111">
        <v>0</v>
      </c>
      <c r="G128" s="196">
        <v>118</v>
      </c>
    </row>
    <row r="129" spans="1:7" ht="11.25">
      <c r="A129" s="202" t="s">
        <v>363</v>
      </c>
      <c r="B129" s="204" t="str">
        <f t="shared" si="5"/>
        <v>2.5. Источники инвестирования инвестиционной программы        прочие средства (тыс. руб.)</v>
      </c>
      <c r="C129" s="96">
        <v>1</v>
      </c>
      <c r="D129" s="324"/>
      <c r="E129" s="80" t="s">
        <v>323</v>
      </c>
      <c r="F129" s="111">
        <v>0</v>
      </c>
      <c r="G129" s="196">
        <v>119</v>
      </c>
    </row>
    <row r="130" spans="1:7" ht="11.25">
      <c r="A130" s="202" t="s">
        <v>364</v>
      </c>
      <c r="B130" s="204" t="str">
        <f t="shared" si="5"/>
        <v>2.5. Источники инвестирования инвестиционной программы        амортизация (тыс.руб.)</v>
      </c>
      <c r="C130" s="96">
        <v>1</v>
      </c>
      <c r="D130" s="324"/>
      <c r="E130" s="80" t="s">
        <v>324</v>
      </c>
      <c r="F130" s="111">
        <v>0</v>
      </c>
      <c r="G130" s="196">
        <v>120</v>
      </c>
    </row>
    <row r="131" spans="1:7" ht="11.25">
      <c r="A131" s="202" t="s">
        <v>365</v>
      </c>
      <c r="B131" s="204" t="str">
        <f t="shared" si="5"/>
        <v>2.5. Источники инвестирования инвестиционной программы        инвестиционная надбавка к тарифу  (тыс.руб.)</v>
      </c>
      <c r="C131" s="96">
        <v>1</v>
      </c>
      <c r="D131" s="324"/>
      <c r="E131" s="80" t="s">
        <v>325</v>
      </c>
      <c r="F131" s="111">
        <v>0</v>
      </c>
      <c r="G131" s="196">
        <v>121</v>
      </c>
    </row>
    <row r="132" spans="1:7" ht="11.25">
      <c r="A132" s="202" t="s">
        <v>366</v>
      </c>
      <c r="B132" s="204" t="str">
        <f t="shared" si="5"/>
        <v>2.5. Источники инвестирования инвестиционной программы        плата за подключение  (тыс.руб.)</v>
      </c>
      <c r="C132" s="96">
        <v>1</v>
      </c>
      <c r="D132" s="324"/>
      <c r="E132" s="80" t="s">
        <v>326</v>
      </c>
      <c r="F132" s="111">
        <v>0</v>
      </c>
      <c r="G132" s="196">
        <v>122</v>
      </c>
    </row>
    <row r="133" spans="1:7" ht="11.25">
      <c r="A133" s="202" t="s">
        <v>367</v>
      </c>
      <c r="B133" s="204" t="str">
        <f t="shared" si="5"/>
        <v>2.5. Источники инвестирования инвестиционной программы        прибыль  (тыс.руб.)</v>
      </c>
      <c r="C133" s="96">
        <v>1</v>
      </c>
      <c r="D133" s="324"/>
      <c r="E133" s="80" t="s">
        <v>327</v>
      </c>
      <c r="F133" s="111">
        <v>0</v>
      </c>
      <c r="G133" s="196">
        <v>123</v>
      </c>
    </row>
    <row r="134" spans="1:7" ht="12.75">
      <c r="A134" s="202" t="s">
        <v>508</v>
      </c>
      <c r="B134" s="204" t="str">
        <f t="shared" si="5"/>
        <v>2.5. Источники инвестирования инвестиционной программы     Финансирование ИП в отчетном квартале отсутствует</v>
      </c>
      <c r="C134" s="96">
        <v>1</v>
      </c>
      <c r="D134" s="324"/>
      <c r="E134" s="41" t="s">
        <v>505</v>
      </c>
      <c r="F134" s="217" t="s">
        <v>108</v>
      </c>
      <c r="G134" s="196"/>
    </row>
    <row r="135" spans="1:7" ht="23.25" thickBot="1">
      <c r="A135" s="202" t="s">
        <v>509</v>
      </c>
      <c r="B135" s="204" t="str">
        <f t="shared" si="5"/>
        <v>2.5. Источники инвестирования инвестиционной программы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5" s="96">
        <v>1</v>
      </c>
      <c r="D135" s="325"/>
      <c r="E135" s="218" t="s">
        <v>506</v>
      </c>
      <c r="F135" s="219">
        <v>0</v>
      </c>
      <c r="G135" s="196"/>
    </row>
    <row r="136" spans="3:7" ht="11.25">
      <c r="C136" s="130"/>
      <c r="D136" s="131"/>
      <c r="E136" s="131"/>
      <c r="F136" s="132"/>
      <c r="G136" s="133"/>
    </row>
  </sheetData>
  <sheetProtection password="FA9C" sheet="1" objects="1" scenarios="1" formatColumns="0" formatRows="0"/>
  <mergeCells count="26">
    <mergeCell ref="D119:F119"/>
    <mergeCell ref="D38:D52"/>
    <mergeCell ref="D92:D94"/>
    <mergeCell ref="D20:F20"/>
    <mergeCell ref="D74:F74"/>
    <mergeCell ref="D84:F84"/>
    <mergeCell ref="D21:D31"/>
    <mergeCell ref="D99:F99"/>
    <mergeCell ref="F7:G11"/>
    <mergeCell ref="D36:D37"/>
    <mergeCell ref="D53:D64"/>
    <mergeCell ref="D89:D91"/>
    <mergeCell ref="D65:D73"/>
    <mergeCell ref="D75:D83"/>
    <mergeCell ref="D14:F14"/>
    <mergeCell ref="D15:F15"/>
    <mergeCell ref="D120:D135"/>
    <mergeCell ref="D16:F16"/>
    <mergeCell ref="D113:D114"/>
    <mergeCell ref="D116:D118"/>
    <mergeCell ref="D32:D35"/>
    <mergeCell ref="D95:D98"/>
    <mergeCell ref="D100:D102"/>
    <mergeCell ref="D103:D105"/>
    <mergeCell ref="D106:D112"/>
    <mergeCell ref="D86:D88"/>
  </mergeCells>
  <dataValidations count="2">
    <dataValidation type="list" allowBlank="1" showInputMessage="1" showErrorMessage="1" sqref="F134">
      <formula1>"Да,Нет"</formula1>
    </dataValidation>
    <dataValidation type="decimal" allowBlank="1" showInputMessage="1" showErrorMessage="1" sqref="F135">
      <formula1>0</formula1>
      <formula2>1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3"/>
  <colBreaks count="1" manualBreakCount="1">
    <brk id="6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B6">
      <selection activeCell="D8" sqref="D8:T8"/>
    </sheetView>
  </sheetViews>
  <sheetFormatPr defaultColWidth="9.140625" defaultRowHeight="11.25"/>
  <cols>
    <col min="1" max="1" width="9.140625" style="156" hidden="1" customWidth="1"/>
    <col min="2" max="2" width="1.7109375" style="156" customWidth="1"/>
    <col min="3" max="3" width="7.8515625" style="156" customWidth="1"/>
    <col min="4" max="20" width="9.140625" style="156" customWidth="1"/>
    <col min="21" max="21" width="2.140625" style="156" customWidth="1"/>
    <col min="22" max="22" width="9.140625" style="156" customWidth="1"/>
    <col min="23" max="25" width="9.140625" style="199" customWidth="1"/>
    <col min="26" max="16384" width="9.140625" style="156" customWidth="1"/>
  </cols>
  <sheetData>
    <row r="1" spans="1:2" ht="135" hidden="1">
      <c r="A1" s="57" t="str">
        <f>Справочники!E6</f>
        <v>Наименование регулирующего органа:</v>
      </c>
      <c r="B1" s="59" t="str">
        <f>mo_n</f>
        <v>Бархатовское</v>
      </c>
    </row>
    <row r="2" spans="1:2" ht="90" hidden="1">
      <c r="A2" s="57"/>
      <c r="B2" s="59" t="str">
        <f>oktmo_n</f>
        <v>04605402</v>
      </c>
    </row>
    <row r="3" spans="1:25" ht="25.5" hidden="1">
      <c r="A3" s="57" t="str">
        <f>Справочники!F8</f>
        <v>IV квартал</v>
      </c>
      <c r="B3" s="58"/>
      <c r="W3" s="186">
        <v>1</v>
      </c>
      <c r="X3" s="186" t="s">
        <v>126</v>
      </c>
      <c r="Y3" s="186" t="str">
        <f>Справочники!F5</f>
        <v>Красноярский край</v>
      </c>
    </row>
    <row r="4" spans="1:25" ht="25.5" hidden="1">
      <c r="A4" s="57">
        <f>Справочники!G8</f>
        <v>2011</v>
      </c>
      <c r="B4" s="58"/>
      <c r="W4" s="186">
        <v>2</v>
      </c>
      <c r="X4" s="186" t="s">
        <v>127</v>
      </c>
      <c r="Y4" s="186" t="str">
        <f>Справочники!F8</f>
        <v>IV квартал</v>
      </c>
    </row>
    <row r="5" spans="1:25" ht="56.25" hidden="1">
      <c r="A5" s="57" t="str">
        <f>org_n</f>
        <v>ОАО "Птицефабрика Бархатовская"</v>
      </c>
      <c r="B5" s="58">
        <f>fil</f>
        <v>0</v>
      </c>
      <c r="W5" s="186">
        <v>3</v>
      </c>
      <c r="X5" s="186" t="s">
        <v>128</v>
      </c>
      <c r="Y5" s="186">
        <f>Справочники!G8</f>
        <v>2011</v>
      </c>
    </row>
    <row r="6" spans="1:25" ht="101.25">
      <c r="A6" s="57" t="str">
        <f>inn</f>
        <v>2404007196</v>
      </c>
      <c r="B6" s="58" t="str">
        <f>kpp</f>
        <v>240401001</v>
      </c>
      <c r="W6" s="186">
        <v>4</v>
      </c>
      <c r="X6" s="186" t="s">
        <v>448</v>
      </c>
      <c r="Y6" s="186" t="str">
        <f>mo_n</f>
        <v>Бархатовское</v>
      </c>
    </row>
    <row r="7" spans="2:25" ht="12.75">
      <c r="B7" s="157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60"/>
      <c r="W7" s="186">
        <v>5</v>
      </c>
      <c r="X7" s="186" t="s">
        <v>449</v>
      </c>
      <c r="Y7" s="186" t="str">
        <f>oktmo_n</f>
        <v>04605402</v>
      </c>
    </row>
    <row r="8" spans="1:25" s="163" customFormat="1" ht="63.75">
      <c r="A8" s="156"/>
      <c r="B8" s="157"/>
      <c r="C8" s="161"/>
      <c r="D8" s="341" t="s">
        <v>216</v>
      </c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3"/>
      <c r="U8" s="162"/>
      <c r="W8" s="186">
        <v>6</v>
      </c>
      <c r="X8" s="186" t="s">
        <v>450</v>
      </c>
      <c r="Y8" s="197" t="str">
        <f>org_n</f>
        <v>ОАО "Птицефабрика Бархатовская"</v>
      </c>
    </row>
    <row r="9" spans="1:25" ht="25.5">
      <c r="A9" s="163"/>
      <c r="B9" s="164"/>
      <c r="C9" s="165"/>
      <c r="D9" s="344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6"/>
      <c r="U9" s="166"/>
      <c r="W9" s="186">
        <v>7</v>
      </c>
      <c r="X9" s="186" t="s">
        <v>451</v>
      </c>
      <c r="Y9" s="186" t="str">
        <f>inn</f>
        <v>2404007196</v>
      </c>
    </row>
    <row r="10" spans="2:25" ht="26.25" thickBot="1">
      <c r="B10" s="157"/>
      <c r="C10" s="161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6"/>
      <c r="W10" s="186">
        <v>8</v>
      </c>
      <c r="X10" s="197" t="s">
        <v>452</v>
      </c>
      <c r="Y10" s="186" t="str">
        <f>kpp</f>
        <v>240401001</v>
      </c>
    </row>
    <row r="11" spans="2:25" ht="12.75">
      <c r="B11" s="157"/>
      <c r="C11" s="161"/>
      <c r="D11" s="349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1"/>
      <c r="U11" s="166"/>
      <c r="W11" s="186">
        <v>9</v>
      </c>
      <c r="X11" s="186" t="s">
        <v>453</v>
      </c>
      <c r="Y11" s="198" t="str">
        <f>org_n&amp;"_INN:"&amp;inn&amp;"_KPP:"&amp;kpp</f>
        <v>ОАО "Птицефабрика Бархатовская"_INN:2404007196_KPP:240401001</v>
      </c>
    </row>
    <row r="12" spans="2:25" ht="76.5">
      <c r="B12" s="157"/>
      <c r="C12" s="161"/>
      <c r="D12" s="352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4"/>
      <c r="U12" s="166"/>
      <c r="W12" s="186">
        <v>10</v>
      </c>
      <c r="X12" s="186" t="s">
        <v>129</v>
      </c>
      <c r="Y12" s="186" t="str">
        <f>vprod</f>
        <v>Водоотведение (насосными станциями)</v>
      </c>
    </row>
    <row r="13" spans="2:25" ht="12.75">
      <c r="B13" s="157"/>
      <c r="C13" s="161"/>
      <c r="D13" s="352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4"/>
      <c r="U13" s="166"/>
      <c r="W13" s="186">
        <v>11</v>
      </c>
      <c r="X13" s="186" t="s">
        <v>130</v>
      </c>
      <c r="Y13" s="186">
        <f>fil</f>
        <v>0</v>
      </c>
    </row>
    <row r="14" spans="2:21" ht="11.25">
      <c r="B14" s="157"/>
      <c r="C14" s="161"/>
      <c r="D14" s="352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4"/>
      <c r="U14" s="166"/>
    </row>
    <row r="15" spans="2:21" ht="11.25">
      <c r="B15" s="157"/>
      <c r="C15" s="161"/>
      <c r="D15" s="352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4"/>
      <c r="U15" s="166"/>
    </row>
    <row r="16" spans="2:21" ht="11.25">
      <c r="B16" s="157"/>
      <c r="C16" s="161"/>
      <c r="D16" s="352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4"/>
      <c r="U16" s="166"/>
    </row>
    <row r="17" spans="2:21" ht="11.25">
      <c r="B17" s="157"/>
      <c r="C17" s="161"/>
      <c r="D17" s="352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4"/>
      <c r="U17" s="166"/>
    </row>
    <row r="18" spans="2:21" ht="11.25">
      <c r="B18" s="157"/>
      <c r="C18" s="161"/>
      <c r="D18" s="352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4"/>
      <c r="U18" s="166"/>
    </row>
    <row r="19" spans="2:21" ht="11.25">
      <c r="B19" s="157"/>
      <c r="C19" s="161"/>
      <c r="D19" s="352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4"/>
      <c r="U19" s="166"/>
    </row>
    <row r="20" spans="2:21" ht="11.25">
      <c r="B20" s="157"/>
      <c r="C20" s="168" t="s">
        <v>260</v>
      </c>
      <c r="D20" s="352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4"/>
      <c r="U20" s="166"/>
    </row>
    <row r="21" spans="2:21" ht="12" thickBot="1">
      <c r="B21" s="157"/>
      <c r="C21" s="161"/>
      <c r="D21" s="347" t="s">
        <v>261</v>
      </c>
      <c r="E21" s="348"/>
      <c r="F21" s="348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  <c r="U21" s="166"/>
    </row>
    <row r="22" spans="2:21" ht="11.25">
      <c r="B22" s="157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3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24" right="0.13" top="0.73" bottom="0.3" header="0.5118110236220472" footer="0.24"/>
  <pageSetup fitToHeight="6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30"/>
  <sheetViews>
    <sheetView zoomScalePageLayoutView="0" workbookViewId="0" topLeftCell="A4">
      <selection activeCell="G13" sqref="G13"/>
    </sheetView>
  </sheetViews>
  <sheetFormatPr defaultColWidth="9.140625" defaultRowHeight="11.25"/>
  <cols>
    <col min="1" max="1" width="29.421875" style="24" customWidth="1"/>
    <col min="2" max="2" width="68.7109375" style="24" customWidth="1"/>
    <col min="3" max="16384" width="9.140625" style="24" customWidth="1"/>
  </cols>
  <sheetData>
    <row r="1" spans="1:2" s="6" customFormat="1" ht="18" customHeight="1">
      <c r="A1" s="70" t="s">
        <v>111</v>
      </c>
      <c r="B1" s="70" t="s">
        <v>112</v>
      </c>
    </row>
    <row r="2" spans="1:2" ht="12.75">
      <c r="A2" s="216" t="s">
        <v>529</v>
      </c>
      <c r="B2" s="24" t="s">
        <v>528</v>
      </c>
    </row>
    <row r="3" spans="1:2" ht="12.75">
      <c r="A3" s="216" t="s">
        <v>530</v>
      </c>
      <c r="B3" s="24" t="s">
        <v>528</v>
      </c>
    </row>
    <row r="4" spans="1:2" ht="22.5">
      <c r="A4" s="216" t="s">
        <v>1394</v>
      </c>
      <c r="B4" s="24" t="s">
        <v>1395</v>
      </c>
    </row>
    <row r="5" spans="1:2" ht="22.5">
      <c r="A5" s="216" t="s">
        <v>1396</v>
      </c>
      <c r="B5" s="24" t="s">
        <v>1395</v>
      </c>
    </row>
    <row r="6" spans="1:2" ht="22.5">
      <c r="A6" s="216" t="s">
        <v>1397</v>
      </c>
      <c r="B6" s="24" t="s">
        <v>1395</v>
      </c>
    </row>
    <row r="7" spans="1:2" ht="12.75">
      <c r="A7" s="216" t="s">
        <v>1398</v>
      </c>
      <c r="B7" s="24" t="s">
        <v>1399</v>
      </c>
    </row>
    <row r="8" spans="1:2" ht="12.75">
      <c r="A8" s="216" t="s">
        <v>1400</v>
      </c>
      <c r="B8" s="24" t="s">
        <v>528</v>
      </c>
    </row>
    <row r="9" spans="1:2" ht="12.75">
      <c r="A9" s="216" t="s">
        <v>1401</v>
      </c>
      <c r="B9" s="24" t="s">
        <v>528</v>
      </c>
    </row>
    <row r="10" spans="1:2" ht="12.75">
      <c r="A10" s="216" t="s">
        <v>1402</v>
      </c>
      <c r="B10" s="24" t="s">
        <v>528</v>
      </c>
    </row>
    <row r="11" spans="1:2" ht="12.75">
      <c r="A11" s="216" t="s">
        <v>1403</v>
      </c>
      <c r="B11" s="24" t="s">
        <v>528</v>
      </c>
    </row>
    <row r="12" spans="1:2" ht="12.75">
      <c r="A12" s="216" t="s">
        <v>1404</v>
      </c>
      <c r="B12" s="24" t="s">
        <v>528</v>
      </c>
    </row>
    <row r="13" spans="1:2" ht="22.5">
      <c r="A13" s="216" t="s">
        <v>1405</v>
      </c>
      <c r="B13" s="24" t="s">
        <v>1406</v>
      </c>
    </row>
    <row r="14" spans="1:2" ht="22.5">
      <c r="A14" s="216" t="s">
        <v>1407</v>
      </c>
      <c r="B14" s="24" t="s">
        <v>1408</v>
      </c>
    </row>
    <row r="15" spans="1:2" ht="22.5">
      <c r="A15" s="216" t="s">
        <v>1409</v>
      </c>
      <c r="B15" s="24" t="s">
        <v>1395</v>
      </c>
    </row>
    <row r="16" spans="1:2" ht="22.5">
      <c r="A16" s="216" t="s">
        <v>1410</v>
      </c>
      <c r="B16" s="24" t="s">
        <v>1395</v>
      </c>
    </row>
    <row r="17" ht="12.75">
      <c r="A17" s="216"/>
    </row>
    <row r="18" ht="12.75">
      <c r="A18" s="216"/>
    </row>
    <row r="19" ht="12.75">
      <c r="A19" s="216"/>
    </row>
    <row r="20" ht="12.75">
      <c r="A20" s="216"/>
    </row>
    <row r="21" ht="12.75">
      <c r="A21" s="216"/>
    </row>
    <row r="22" ht="12.75">
      <c r="A22" s="216"/>
    </row>
    <row r="23" ht="12.75">
      <c r="A23" s="216"/>
    </row>
    <row r="24" ht="12.75">
      <c r="A24" s="216"/>
    </row>
    <row r="25" ht="12.75">
      <c r="A25" s="216"/>
    </row>
    <row r="26" ht="12.75">
      <c r="A26" s="216"/>
    </row>
    <row r="27" ht="12.75">
      <c r="A27" s="216"/>
    </row>
    <row r="28" ht="12.75">
      <c r="A28" s="216"/>
    </row>
    <row r="29" ht="12.75">
      <c r="A29" s="216"/>
    </row>
    <row r="30" ht="12.75">
      <c r="A30" s="216"/>
    </row>
  </sheetData>
  <sheetProtection password="FA9C" sheet="1" objects="1" scenarios="1" formatColumns="0" formatRows="0"/>
  <hyperlinks>
    <hyperlink ref="A2" location="'Справочники'!I8" display="Справочники!I8"/>
    <hyperlink ref="A3" location="'Справочники'!E13" display="Справочники!E13"/>
    <hyperlink ref="A4" location="'Производственная'!F22:F24" display="Производственная!F22:F24"/>
    <hyperlink ref="A5" location="'Производственная'!F39:F40" display="Производственная!F39:F40"/>
    <hyperlink ref="A6" location="'Производственная'!F52:F53" display="Производственная!F52:F53"/>
    <hyperlink ref="A7" location="'Производственная'!F55" display="Производственная!F55"/>
    <hyperlink ref="A8" location="'Инвестиционная'!F102" display="Инвестиционная!F102"/>
    <hyperlink ref="A9" location="'Инвестиционная'!F105" display="Инвестиционная!F105"/>
    <hyperlink ref="A10" location="'Инвестиционная'!F114" display="Инвестиционная!F114"/>
    <hyperlink ref="A11" location="'Инвестиционная'!F117" display="Инвестиционная!F117"/>
    <hyperlink ref="A12" location="'Инвестиционная'!F118" display="Инвестиционная!F118"/>
    <hyperlink ref="A13" location="'Инвестиционная'!F103" display="Инвестиционная!F103"/>
    <hyperlink ref="A14" location="'Инвестиционная'!F106" display="Инвестиционная!F106"/>
    <hyperlink ref="A15" location="'Инвестиционная'!F49:F52" display="Инвестиционная!F49:F52"/>
    <hyperlink ref="A16" location="'Инвестиционная'!F79:F80" display="Инвестиционная!F79:F8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PageLayoutView="0" workbookViewId="0" topLeftCell="H1">
      <selection activeCell="M29" sqref="M29"/>
    </sheetView>
  </sheetViews>
  <sheetFormatPr defaultColWidth="9.140625" defaultRowHeight="11.25"/>
  <cols>
    <col min="1" max="2" width="52.28125" style="2" customWidth="1"/>
    <col min="3" max="3" width="22.7109375" style="2" customWidth="1"/>
    <col min="4" max="4" width="22.28125" style="2" customWidth="1"/>
    <col min="5" max="5" width="31.8515625" style="2" customWidth="1"/>
    <col min="6" max="17" width="9.140625" style="2" customWidth="1"/>
    <col min="18" max="18" width="41.57421875" style="2" customWidth="1"/>
    <col min="19" max="19" width="9.140625" style="2" customWidth="1"/>
    <col min="20" max="20" width="42.421875" style="2" customWidth="1"/>
    <col min="21" max="16384" width="9.140625" style="2" customWidth="1"/>
  </cols>
  <sheetData>
    <row r="1" spans="1:5" ht="38.25">
      <c r="A1" s="6" t="s">
        <v>123</v>
      </c>
      <c r="D1" s="28" t="s">
        <v>3</v>
      </c>
      <c r="E1" s="175" t="s">
        <v>124</v>
      </c>
    </row>
    <row r="2" spans="1:5" ht="25.5">
      <c r="A2" s="6" t="s">
        <v>31</v>
      </c>
      <c r="B2" s="27" t="s">
        <v>2</v>
      </c>
      <c r="D2" s="28" t="s">
        <v>6</v>
      </c>
      <c r="E2" s="175" t="s">
        <v>125</v>
      </c>
    </row>
    <row r="3" spans="1:18" ht="38.25">
      <c r="A3" s="6" t="s">
        <v>32</v>
      </c>
      <c r="B3" s="26" t="s">
        <v>1</v>
      </c>
      <c r="D3" s="29" t="s">
        <v>7</v>
      </c>
      <c r="E3" s="175" t="s">
        <v>15</v>
      </c>
      <c r="R3" s="2" t="s">
        <v>178</v>
      </c>
    </row>
    <row r="4" spans="1:20" ht="51">
      <c r="A4" s="6" t="s">
        <v>33</v>
      </c>
      <c r="C4" s="2" t="s">
        <v>211</v>
      </c>
      <c r="D4" s="28" t="s">
        <v>5</v>
      </c>
      <c r="E4" s="175" t="s">
        <v>180</v>
      </c>
      <c r="N4" s="2" t="s">
        <v>97</v>
      </c>
      <c r="P4" s="2" t="s">
        <v>97</v>
      </c>
      <c r="R4" s="31" t="s">
        <v>275</v>
      </c>
      <c r="T4" s="4" t="s">
        <v>207</v>
      </c>
    </row>
    <row r="5" spans="1:20" ht="25.5">
      <c r="A5" s="6" t="s">
        <v>35</v>
      </c>
      <c r="C5" s="2" t="s">
        <v>212</v>
      </c>
      <c r="D5" s="29" t="s">
        <v>4</v>
      </c>
      <c r="E5" s="175" t="s">
        <v>181</v>
      </c>
      <c r="N5" s="2" t="s">
        <v>199</v>
      </c>
      <c r="P5" s="2">
        <v>2008</v>
      </c>
      <c r="R5" s="31" t="s">
        <v>276</v>
      </c>
      <c r="T5" s="4" t="s">
        <v>98</v>
      </c>
    </row>
    <row r="6" spans="1:20" ht="25.5">
      <c r="A6" s="6" t="s">
        <v>135</v>
      </c>
      <c r="C6" s="2" t="s">
        <v>92</v>
      </c>
      <c r="D6" s="28" t="s">
        <v>217</v>
      </c>
      <c r="E6" s="175" t="s">
        <v>182</v>
      </c>
      <c r="N6" s="2" t="s">
        <v>99</v>
      </c>
      <c r="P6" s="2">
        <v>2009</v>
      </c>
      <c r="R6" s="31" t="s">
        <v>277</v>
      </c>
      <c r="T6" s="4" t="s">
        <v>100</v>
      </c>
    </row>
    <row r="7" spans="1:20" ht="25.5">
      <c r="A7" s="6" t="s">
        <v>136</v>
      </c>
      <c r="C7" s="2" t="s">
        <v>93</v>
      </c>
      <c r="D7" s="23"/>
      <c r="N7" s="2" t="s">
        <v>101</v>
      </c>
      <c r="P7" s="2">
        <v>2010</v>
      </c>
      <c r="R7" s="31" t="s">
        <v>278</v>
      </c>
      <c r="T7" s="4" t="s">
        <v>102</v>
      </c>
    </row>
    <row r="8" spans="1:20" ht="25.5">
      <c r="A8" s="6" t="s">
        <v>137</v>
      </c>
      <c r="C8" s="2" t="s">
        <v>94</v>
      </c>
      <c r="D8" s="23"/>
      <c r="N8" s="2" t="s">
        <v>103</v>
      </c>
      <c r="P8" s="2">
        <v>2011</v>
      </c>
      <c r="R8" s="31" t="s">
        <v>279</v>
      </c>
      <c r="T8" s="4" t="s">
        <v>104</v>
      </c>
    </row>
    <row r="9" spans="1:20" ht="12.75">
      <c r="A9" s="6" t="s">
        <v>138</v>
      </c>
      <c r="C9" s="2" t="s">
        <v>95</v>
      </c>
      <c r="D9" s="23"/>
      <c r="N9" s="2" t="s">
        <v>274</v>
      </c>
      <c r="R9" s="31" t="s">
        <v>280</v>
      </c>
      <c r="T9" s="4" t="s">
        <v>105</v>
      </c>
    </row>
    <row r="10" spans="1:20" ht="12.75">
      <c r="A10" s="6" t="s">
        <v>139</v>
      </c>
      <c r="C10" s="2" t="s">
        <v>96</v>
      </c>
      <c r="D10" s="23"/>
      <c r="R10" s="31" t="s">
        <v>281</v>
      </c>
      <c r="T10" s="4" t="s">
        <v>106</v>
      </c>
    </row>
    <row r="11" spans="1:18" ht="12.75">
      <c r="A11" s="6" t="s">
        <v>117</v>
      </c>
      <c r="R11" s="31" t="s">
        <v>282</v>
      </c>
    </row>
    <row r="12" spans="1:18" ht="12.75">
      <c r="A12" s="5" t="s">
        <v>34</v>
      </c>
      <c r="R12" s="31" t="s">
        <v>283</v>
      </c>
    </row>
    <row r="13" spans="1:18" ht="38.25">
      <c r="A13" s="6" t="s">
        <v>198</v>
      </c>
      <c r="N13" s="2" t="s">
        <v>107</v>
      </c>
      <c r="R13" s="32" t="s">
        <v>284</v>
      </c>
    </row>
    <row r="14" spans="1:19" ht="25.5">
      <c r="A14" s="6" t="s">
        <v>140</v>
      </c>
      <c r="R14" s="31" t="s">
        <v>285</v>
      </c>
      <c r="S14" s="2" t="s">
        <v>108</v>
      </c>
    </row>
    <row r="15" spans="1:19" ht="12.75">
      <c r="A15" s="6" t="s">
        <v>116</v>
      </c>
      <c r="R15" s="31" t="s">
        <v>286</v>
      </c>
      <c r="S15" s="2" t="s">
        <v>200</v>
      </c>
    </row>
    <row r="16" spans="1:18" ht="12.75">
      <c r="A16" s="6" t="s">
        <v>141</v>
      </c>
      <c r="R16" s="31" t="s">
        <v>287</v>
      </c>
    </row>
    <row r="17" spans="1:18" ht="25.5">
      <c r="A17" s="6" t="s">
        <v>142</v>
      </c>
      <c r="R17" s="31" t="s">
        <v>288</v>
      </c>
    </row>
    <row r="18" spans="1:18" ht="25.5">
      <c r="A18" s="6" t="s">
        <v>143</v>
      </c>
      <c r="R18" s="31" t="s">
        <v>289</v>
      </c>
    </row>
    <row r="19" ht="12.75">
      <c r="A19" s="6" t="s">
        <v>144</v>
      </c>
    </row>
    <row r="20" ht="12.75">
      <c r="A20" s="6" t="s">
        <v>145</v>
      </c>
    </row>
    <row r="21" ht="12.75">
      <c r="A21" s="6" t="s">
        <v>115</v>
      </c>
    </row>
    <row r="22" ht="12.75">
      <c r="A22" s="6" t="s">
        <v>146</v>
      </c>
    </row>
    <row r="23" ht="12.75">
      <c r="A23" s="6" t="s">
        <v>147</v>
      </c>
    </row>
    <row r="24" ht="12.75">
      <c r="A24" s="6" t="s">
        <v>148</v>
      </c>
    </row>
    <row r="25" ht="12.75">
      <c r="A25" s="6" t="s">
        <v>149</v>
      </c>
    </row>
    <row r="26" ht="12.75">
      <c r="A26" s="6" t="s">
        <v>150</v>
      </c>
    </row>
    <row r="27" ht="12.75">
      <c r="A27" s="6" t="s">
        <v>151</v>
      </c>
    </row>
    <row r="28" ht="12.75">
      <c r="A28" s="6" t="s">
        <v>152</v>
      </c>
    </row>
    <row r="29" ht="12.75">
      <c r="A29" s="6" t="s">
        <v>153</v>
      </c>
    </row>
    <row r="30" ht="12.75">
      <c r="A30" s="6" t="s">
        <v>154</v>
      </c>
    </row>
    <row r="31" ht="12.75">
      <c r="A31" s="6" t="s">
        <v>155</v>
      </c>
    </row>
    <row r="32" ht="12.75">
      <c r="A32" s="6" t="s">
        <v>156</v>
      </c>
    </row>
    <row r="33" ht="12.75">
      <c r="A33" s="6" t="s">
        <v>197</v>
      </c>
    </row>
    <row r="34" ht="12.75">
      <c r="A34" s="6" t="s">
        <v>157</v>
      </c>
    </row>
    <row r="35" ht="12.75">
      <c r="A35" s="6" t="s">
        <v>158</v>
      </c>
    </row>
    <row r="36" ht="12.75">
      <c r="A36" s="6" t="s">
        <v>159</v>
      </c>
    </row>
    <row r="37" ht="12.75">
      <c r="A37" s="6" t="s">
        <v>160</v>
      </c>
    </row>
    <row r="38" ht="12.75">
      <c r="A38" s="6" t="s">
        <v>161</v>
      </c>
    </row>
    <row r="39" ht="12.75">
      <c r="A39" s="6" t="s">
        <v>162</v>
      </c>
    </row>
    <row r="40" ht="12.75">
      <c r="A40" s="6" t="s">
        <v>163</v>
      </c>
    </row>
    <row r="41" ht="12.75">
      <c r="A41" s="6" t="s">
        <v>164</v>
      </c>
    </row>
    <row r="42" ht="12.75">
      <c r="A42" s="6" t="s">
        <v>165</v>
      </c>
    </row>
    <row r="43" ht="12.75">
      <c r="A43" s="6" t="s">
        <v>166</v>
      </c>
    </row>
    <row r="44" ht="12.75">
      <c r="A44" s="6" t="s">
        <v>167</v>
      </c>
    </row>
    <row r="45" ht="12.75">
      <c r="A45" s="6" t="s">
        <v>168</v>
      </c>
    </row>
    <row r="46" ht="12.75">
      <c r="A46" s="6" t="s">
        <v>169</v>
      </c>
    </row>
    <row r="47" ht="12.75">
      <c r="A47" s="6" t="s">
        <v>19</v>
      </c>
    </row>
    <row r="48" ht="12.75">
      <c r="A48" s="6" t="s">
        <v>20</v>
      </c>
    </row>
    <row r="49" ht="12.75">
      <c r="A49" s="6" t="s">
        <v>21</v>
      </c>
    </row>
    <row r="50" ht="12.75">
      <c r="A50" s="6" t="s">
        <v>22</v>
      </c>
    </row>
    <row r="51" ht="12.75">
      <c r="A51" s="6" t="s">
        <v>213</v>
      </c>
    </row>
    <row r="52" ht="12.75">
      <c r="A52" s="6" t="s">
        <v>214</v>
      </c>
    </row>
    <row r="53" ht="12.75">
      <c r="A53" s="6" t="s">
        <v>215</v>
      </c>
    </row>
    <row r="54" ht="12.75">
      <c r="A54" s="6" t="s">
        <v>64</v>
      </c>
    </row>
    <row r="55" ht="12.75">
      <c r="A55" s="6" t="s">
        <v>65</v>
      </c>
    </row>
    <row r="56" ht="12.75">
      <c r="A56" s="6" t="s">
        <v>66</v>
      </c>
    </row>
    <row r="57" ht="12.75">
      <c r="A57" s="6" t="s">
        <v>67</v>
      </c>
    </row>
    <row r="58" ht="12.75">
      <c r="A58" s="6" t="s">
        <v>68</v>
      </c>
    </row>
    <row r="59" ht="12.75">
      <c r="A59" s="6" t="s">
        <v>69</v>
      </c>
    </row>
    <row r="60" ht="12.75">
      <c r="A60" s="6" t="s">
        <v>70</v>
      </c>
    </row>
    <row r="61" ht="12.75">
      <c r="A61" s="6" t="s">
        <v>71</v>
      </c>
    </row>
    <row r="62" ht="12.75">
      <c r="A62" s="6" t="s">
        <v>72</v>
      </c>
    </row>
    <row r="63" ht="12.75">
      <c r="A63" s="6" t="s">
        <v>73</v>
      </c>
    </row>
    <row r="64" ht="12.75">
      <c r="A64" s="6" t="s">
        <v>74</v>
      </c>
    </row>
    <row r="65" ht="12.75">
      <c r="A65" s="6" t="s">
        <v>75</v>
      </c>
    </row>
    <row r="66" ht="12.75">
      <c r="A66" s="6" t="s">
        <v>76</v>
      </c>
    </row>
    <row r="67" ht="12.75">
      <c r="A67" s="6" t="s">
        <v>77</v>
      </c>
    </row>
    <row r="68" ht="12.75">
      <c r="A68" s="6" t="s">
        <v>78</v>
      </c>
    </row>
    <row r="69" ht="12.75">
      <c r="A69" s="6" t="s">
        <v>79</v>
      </c>
    </row>
    <row r="70" ht="12.75">
      <c r="A70" s="6" t="s">
        <v>80</v>
      </c>
    </row>
    <row r="71" ht="12.75">
      <c r="A71" s="6" t="s">
        <v>81</v>
      </c>
    </row>
    <row r="72" ht="12.75">
      <c r="A72" s="6" t="s">
        <v>82</v>
      </c>
    </row>
    <row r="73" ht="12.75">
      <c r="A73" s="6" t="s">
        <v>83</v>
      </c>
    </row>
    <row r="74" ht="12.75">
      <c r="A74" s="6" t="s">
        <v>84</v>
      </c>
    </row>
    <row r="75" ht="12.75">
      <c r="A75" s="6" t="s">
        <v>113</v>
      </c>
    </row>
    <row r="76" ht="12.75">
      <c r="A76" s="6" t="s">
        <v>85</v>
      </c>
    </row>
    <row r="77" ht="12.75">
      <c r="A77" s="6" t="s">
        <v>86</v>
      </c>
    </row>
    <row r="78" ht="12.75">
      <c r="A78" s="6" t="s">
        <v>87</v>
      </c>
    </row>
    <row r="79" ht="12.75">
      <c r="A79" s="6" t="s">
        <v>88</v>
      </c>
    </row>
    <row r="80" ht="12.75">
      <c r="A80" s="6" t="s">
        <v>89</v>
      </c>
    </row>
    <row r="81" ht="12.75">
      <c r="A81" s="6" t="s">
        <v>114</v>
      </c>
    </row>
    <row r="82" ht="12.75">
      <c r="A82" s="6" t="s">
        <v>90</v>
      </c>
    </row>
    <row r="83" ht="12.75">
      <c r="A83" s="6" t="s">
        <v>195</v>
      </c>
    </row>
    <row r="84" ht="12.75">
      <c r="A84" s="6" t="s">
        <v>196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5" customWidth="1"/>
  </cols>
  <sheetData>
    <row r="3" spans="1:17" s="38" customFormat="1" ht="16.5" customHeight="1">
      <c r="A3" s="34"/>
      <c r="C3" s="39"/>
      <c r="D3" s="47"/>
      <c r="E3" s="48"/>
      <c r="F3" s="49"/>
      <c r="G3" s="49"/>
      <c r="H3" s="49"/>
      <c r="I3" s="50"/>
      <c r="J3" s="51">
        <f>ROUND(IF($I5=0,0,I3/$I5)*100,1)</f>
        <v>0</v>
      </c>
      <c r="K3" s="52"/>
      <c r="L3" s="52"/>
      <c r="M3" s="52"/>
      <c r="N3" s="53"/>
      <c r="O3" s="52"/>
      <c r="P3" s="54"/>
      <c r="Q3" s="40"/>
    </row>
    <row r="7" ht="12" thickBot="1"/>
    <row r="8" spans="2:21" s="42" customFormat="1" ht="11.25">
      <c r="B8" s="43"/>
      <c r="C8" s="44"/>
      <c r="D8" s="355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7"/>
      <c r="U8" s="45"/>
    </row>
    <row r="9" spans="2:21" s="42" customFormat="1" ht="11.25">
      <c r="B9" s="43"/>
      <c r="C9" s="44"/>
      <c r="D9" s="358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60"/>
      <c r="U9" s="45"/>
    </row>
    <row r="10" spans="2:21" s="42" customFormat="1" ht="11.25">
      <c r="B10" s="43"/>
      <c r="C10" s="44"/>
      <c r="D10" s="358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60"/>
      <c r="U10" s="45"/>
    </row>
    <row r="11" spans="2:21" s="42" customFormat="1" ht="11.25">
      <c r="B11" s="43"/>
      <c r="C11" s="44"/>
      <c r="D11" s="358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60"/>
      <c r="U11" s="45"/>
    </row>
    <row r="12" spans="2:21" s="42" customFormat="1" ht="11.25">
      <c r="B12" s="43"/>
      <c r="C12" s="44"/>
      <c r="D12" s="358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60"/>
      <c r="U12" s="45"/>
    </row>
    <row r="13" spans="2:21" s="42" customFormat="1" ht="11.25">
      <c r="B13" s="43"/>
      <c r="C13" s="44"/>
      <c r="D13" s="358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60"/>
      <c r="U13" s="45"/>
    </row>
    <row r="14" spans="2:21" s="42" customFormat="1" ht="11.25">
      <c r="B14" s="43"/>
      <c r="C14" s="44"/>
      <c r="D14" s="358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60"/>
      <c r="U14" s="45"/>
    </row>
    <row r="15" spans="2:21" s="42" customFormat="1" ht="11.25">
      <c r="B15" s="43"/>
      <c r="C15" s="44"/>
      <c r="D15" s="358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60"/>
      <c r="U15" s="45"/>
    </row>
    <row r="16" spans="2:21" s="42" customFormat="1" ht="11.25">
      <c r="B16" s="43"/>
      <c r="C16" s="44"/>
      <c r="D16" s="358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60"/>
      <c r="U16" s="45"/>
    </row>
    <row r="17" spans="2:21" s="42" customFormat="1" ht="11.25">
      <c r="B17" s="43"/>
      <c r="C17" s="46" t="s">
        <v>260</v>
      </c>
      <c r="D17" s="358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60"/>
      <c r="U17" s="45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403"/>
  <sheetViews>
    <sheetView zoomScalePageLayoutView="0" workbookViewId="0" topLeftCell="A1">
      <selection activeCell="B45" sqref="B45"/>
    </sheetView>
  </sheetViews>
  <sheetFormatPr defaultColWidth="9.140625" defaultRowHeight="11.25"/>
  <cols>
    <col min="1" max="1" width="22.8515625" style="21" customWidth="1"/>
    <col min="2" max="11" width="9.140625" style="21" customWidth="1"/>
    <col min="12" max="12" width="43.28125" style="21" customWidth="1"/>
    <col min="13" max="16384" width="9.140625" style="21" customWidth="1"/>
  </cols>
  <sheetData>
    <row r="1" spans="1:3" ht="11.25">
      <c r="A1" s="21" t="s">
        <v>120</v>
      </c>
      <c r="B1" s="21" t="s">
        <v>29</v>
      </c>
      <c r="C1" s="21" t="s">
        <v>30</v>
      </c>
    </row>
    <row r="2" spans="1:5" ht="11.25">
      <c r="A2" s="21" t="s">
        <v>532</v>
      </c>
      <c r="B2" s="21" t="s">
        <v>532</v>
      </c>
      <c r="C2" s="21" t="s">
        <v>533</v>
      </c>
      <c r="D2" s="21" t="s">
        <v>532</v>
      </c>
      <c r="E2" s="21" t="s">
        <v>1325</v>
      </c>
    </row>
    <row r="3" spans="1:5" ht="11.25">
      <c r="A3" s="21" t="s">
        <v>532</v>
      </c>
      <c r="B3" s="21" t="s">
        <v>534</v>
      </c>
      <c r="C3" s="21" t="s">
        <v>535</v>
      </c>
      <c r="D3" s="21" t="s">
        <v>536</v>
      </c>
      <c r="E3" s="21" t="s">
        <v>1326</v>
      </c>
    </row>
    <row r="4" spans="1:5" ht="11.25">
      <c r="A4" s="21" t="s">
        <v>536</v>
      </c>
      <c r="B4" s="21" t="s">
        <v>536</v>
      </c>
      <c r="C4" s="21" t="s">
        <v>537</v>
      </c>
      <c r="D4" s="21" t="s">
        <v>556</v>
      </c>
      <c r="E4" s="21" t="s">
        <v>1327</v>
      </c>
    </row>
    <row r="5" spans="1:5" ht="11.25">
      <c r="A5" s="21" t="s">
        <v>536</v>
      </c>
      <c r="B5" s="21" t="s">
        <v>538</v>
      </c>
      <c r="C5" s="21" t="s">
        <v>539</v>
      </c>
      <c r="D5" s="21" t="s">
        <v>570</v>
      </c>
      <c r="E5" s="21" t="s">
        <v>1328</v>
      </c>
    </row>
    <row r="6" spans="1:5" ht="11.25">
      <c r="A6" s="21" t="s">
        <v>536</v>
      </c>
      <c r="B6" s="21" t="s">
        <v>540</v>
      </c>
      <c r="C6" s="21" t="s">
        <v>541</v>
      </c>
      <c r="D6" s="21" t="s">
        <v>584</v>
      </c>
      <c r="E6" s="21" t="s">
        <v>1329</v>
      </c>
    </row>
    <row r="7" spans="1:5" ht="11.25">
      <c r="A7" s="21" t="s">
        <v>536</v>
      </c>
      <c r="B7" s="21" t="s">
        <v>542</v>
      </c>
      <c r="C7" s="21" t="s">
        <v>543</v>
      </c>
      <c r="D7" s="21" t="s">
        <v>594</v>
      </c>
      <c r="E7" s="21" t="s">
        <v>1330</v>
      </c>
    </row>
    <row r="8" spans="1:5" ht="11.25">
      <c r="A8" s="21" t="s">
        <v>536</v>
      </c>
      <c r="B8" s="21" t="s">
        <v>544</v>
      </c>
      <c r="C8" s="21" t="s">
        <v>545</v>
      </c>
      <c r="D8" s="21" t="s">
        <v>612</v>
      </c>
      <c r="E8" s="21" t="s">
        <v>1331</v>
      </c>
    </row>
    <row r="9" spans="1:5" ht="11.25">
      <c r="A9" s="21" t="s">
        <v>536</v>
      </c>
      <c r="B9" s="21" t="s">
        <v>546</v>
      </c>
      <c r="C9" s="21" t="s">
        <v>547</v>
      </c>
      <c r="D9" s="21" t="s">
        <v>650</v>
      </c>
      <c r="E9" s="21" t="s">
        <v>1332</v>
      </c>
    </row>
    <row r="10" spans="1:5" ht="11.25">
      <c r="A10" s="21" t="s">
        <v>536</v>
      </c>
      <c r="B10" s="21" t="s">
        <v>548</v>
      </c>
      <c r="C10" s="21" t="s">
        <v>549</v>
      </c>
      <c r="D10" s="21" t="s">
        <v>675</v>
      </c>
      <c r="E10" s="21" t="s">
        <v>1333</v>
      </c>
    </row>
    <row r="11" spans="1:5" ht="11.25">
      <c r="A11" s="21" t="s">
        <v>536</v>
      </c>
      <c r="B11" s="21" t="s">
        <v>550</v>
      </c>
      <c r="C11" s="21" t="s">
        <v>551</v>
      </c>
      <c r="D11" s="21" t="s">
        <v>681</v>
      </c>
      <c r="E11" s="21" t="s">
        <v>1334</v>
      </c>
    </row>
    <row r="12" spans="1:5" ht="11.25">
      <c r="A12" s="21" t="s">
        <v>536</v>
      </c>
      <c r="B12" s="21" t="s">
        <v>552</v>
      </c>
      <c r="C12" s="21" t="s">
        <v>553</v>
      </c>
      <c r="D12" s="21" t="s">
        <v>683</v>
      </c>
      <c r="E12" s="21" t="s">
        <v>1335</v>
      </c>
    </row>
    <row r="13" spans="1:5" ht="11.25">
      <c r="A13" s="21" t="s">
        <v>536</v>
      </c>
      <c r="B13" s="21" t="s">
        <v>554</v>
      </c>
      <c r="C13" s="21" t="s">
        <v>555</v>
      </c>
      <c r="D13" s="21" t="s">
        <v>685</v>
      </c>
      <c r="E13" s="21" t="s">
        <v>1336</v>
      </c>
    </row>
    <row r="14" spans="1:5" ht="11.25">
      <c r="A14" s="21" t="s">
        <v>556</v>
      </c>
      <c r="B14" s="21" t="s">
        <v>556</v>
      </c>
      <c r="C14" s="21" t="s">
        <v>557</v>
      </c>
      <c r="D14" s="21" t="s">
        <v>687</v>
      </c>
      <c r="E14" s="21" t="s">
        <v>1337</v>
      </c>
    </row>
    <row r="15" spans="1:5" ht="11.25">
      <c r="A15" s="21" t="s">
        <v>556</v>
      </c>
      <c r="B15" s="21" t="s">
        <v>558</v>
      </c>
      <c r="C15" s="21" t="s">
        <v>559</v>
      </c>
      <c r="D15" s="21" t="s">
        <v>689</v>
      </c>
      <c r="E15" s="21" t="s">
        <v>1338</v>
      </c>
    </row>
    <row r="16" spans="1:5" ht="11.25">
      <c r="A16" s="21" t="s">
        <v>556</v>
      </c>
      <c r="B16" s="21" t="s">
        <v>560</v>
      </c>
      <c r="C16" s="21" t="s">
        <v>561</v>
      </c>
      <c r="D16" s="21" t="s">
        <v>691</v>
      </c>
      <c r="E16" s="21" t="s">
        <v>1339</v>
      </c>
    </row>
    <row r="17" spans="1:5" ht="11.25">
      <c r="A17" s="21" t="s">
        <v>556</v>
      </c>
      <c r="B17" s="21" t="s">
        <v>562</v>
      </c>
      <c r="C17" s="21" t="s">
        <v>563</v>
      </c>
      <c r="D17" s="21" t="s">
        <v>693</v>
      </c>
      <c r="E17" s="21" t="s">
        <v>1340</v>
      </c>
    </row>
    <row r="18" spans="1:5" ht="11.25">
      <c r="A18" s="21" t="s">
        <v>556</v>
      </c>
      <c r="B18" s="21" t="s">
        <v>564</v>
      </c>
      <c r="C18" s="21" t="s">
        <v>565</v>
      </c>
      <c r="D18" s="21" t="s">
        <v>695</v>
      </c>
      <c r="E18" s="21" t="s">
        <v>1341</v>
      </c>
    </row>
    <row r="19" spans="1:5" ht="11.25">
      <c r="A19" s="21" t="s">
        <v>556</v>
      </c>
      <c r="B19" s="21" t="s">
        <v>566</v>
      </c>
      <c r="C19" s="21" t="s">
        <v>567</v>
      </c>
      <c r="D19" s="21" t="s">
        <v>697</v>
      </c>
      <c r="E19" s="21" t="s">
        <v>1342</v>
      </c>
    </row>
    <row r="20" spans="1:5" ht="11.25">
      <c r="A20" s="21" t="s">
        <v>556</v>
      </c>
      <c r="B20" s="21" t="s">
        <v>568</v>
      </c>
      <c r="C20" s="21" t="s">
        <v>569</v>
      </c>
      <c r="D20" s="21" t="s">
        <v>699</v>
      </c>
      <c r="E20" s="21" t="s">
        <v>1343</v>
      </c>
    </row>
    <row r="21" spans="1:5" ht="11.25">
      <c r="A21" s="21" t="s">
        <v>570</v>
      </c>
      <c r="B21" s="21" t="s">
        <v>572</v>
      </c>
      <c r="C21" s="21" t="s">
        <v>573</v>
      </c>
      <c r="D21" s="21" t="s">
        <v>701</v>
      </c>
      <c r="E21" s="21" t="s">
        <v>1344</v>
      </c>
    </row>
    <row r="22" spans="1:5" ht="11.25">
      <c r="A22" s="21" t="s">
        <v>570</v>
      </c>
      <c r="B22" s="21" t="s">
        <v>570</v>
      </c>
      <c r="C22" s="21" t="s">
        <v>571</v>
      </c>
      <c r="D22" s="21" t="s">
        <v>703</v>
      </c>
      <c r="E22" s="21" t="s">
        <v>1345</v>
      </c>
    </row>
    <row r="23" spans="1:5" ht="11.25">
      <c r="A23" s="21" t="s">
        <v>570</v>
      </c>
      <c r="B23" s="21" t="s">
        <v>574</v>
      </c>
      <c r="C23" s="21" t="s">
        <v>575</v>
      </c>
      <c r="D23" s="21" t="s">
        <v>705</v>
      </c>
      <c r="E23" s="21" t="s">
        <v>1346</v>
      </c>
    </row>
    <row r="24" spans="1:5" ht="11.25">
      <c r="A24" s="21" t="s">
        <v>570</v>
      </c>
      <c r="B24" s="21" t="s">
        <v>576</v>
      </c>
      <c r="C24" s="21" t="s">
        <v>577</v>
      </c>
      <c r="D24" s="21" t="s">
        <v>709</v>
      </c>
      <c r="E24" s="21" t="s">
        <v>1347</v>
      </c>
    </row>
    <row r="25" spans="1:5" ht="11.25">
      <c r="A25" s="21" t="s">
        <v>570</v>
      </c>
      <c r="B25" s="21" t="s">
        <v>578</v>
      </c>
      <c r="C25" s="21" t="s">
        <v>579</v>
      </c>
      <c r="D25" s="21" t="s">
        <v>730</v>
      </c>
      <c r="E25" s="21" t="s">
        <v>1348</v>
      </c>
    </row>
    <row r="26" spans="1:5" ht="11.25">
      <c r="A26" s="21" t="s">
        <v>570</v>
      </c>
      <c r="B26" s="21" t="s">
        <v>580</v>
      </c>
      <c r="C26" s="21" t="s">
        <v>581</v>
      </c>
      <c r="D26" s="21" t="s">
        <v>780</v>
      </c>
      <c r="E26" s="21" t="s">
        <v>1349</v>
      </c>
    </row>
    <row r="27" spans="1:5" ht="11.25">
      <c r="A27" s="21" t="s">
        <v>570</v>
      </c>
      <c r="B27" s="21" t="s">
        <v>582</v>
      </c>
      <c r="C27" s="21" t="s">
        <v>583</v>
      </c>
      <c r="D27" s="21" t="s">
        <v>806</v>
      </c>
      <c r="E27" s="21" t="s">
        <v>1350</v>
      </c>
    </row>
    <row r="28" spans="1:5" ht="11.25">
      <c r="A28" s="21" t="s">
        <v>584</v>
      </c>
      <c r="B28" s="21" t="s">
        <v>584</v>
      </c>
      <c r="C28" s="21" t="s">
        <v>585</v>
      </c>
      <c r="D28" s="21" t="s">
        <v>808</v>
      </c>
      <c r="E28" s="21" t="s">
        <v>1351</v>
      </c>
    </row>
    <row r="29" spans="1:5" ht="11.25">
      <c r="A29" s="21" t="s">
        <v>584</v>
      </c>
      <c r="B29" s="21" t="s">
        <v>586</v>
      </c>
      <c r="C29" s="21" t="s">
        <v>587</v>
      </c>
      <c r="D29" s="21" t="s">
        <v>810</v>
      </c>
      <c r="E29" s="21" t="s">
        <v>1352</v>
      </c>
    </row>
    <row r="30" spans="1:5" ht="11.25">
      <c r="A30" s="21" t="s">
        <v>584</v>
      </c>
      <c r="B30" s="21" t="s">
        <v>588</v>
      </c>
      <c r="C30" s="21" t="s">
        <v>589</v>
      </c>
      <c r="D30" s="21" t="s">
        <v>812</v>
      </c>
      <c r="E30" s="21" t="s">
        <v>1353</v>
      </c>
    </row>
    <row r="31" spans="1:5" ht="11.25">
      <c r="A31" s="21" t="s">
        <v>584</v>
      </c>
      <c r="B31" s="21" t="s">
        <v>590</v>
      </c>
      <c r="C31" s="21" t="s">
        <v>591</v>
      </c>
      <c r="D31" s="21" t="s">
        <v>816</v>
      </c>
      <c r="E31" s="21" t="s">
        <v>1354</v>
      </c>
    </row>
    <row r="32" spans="1:5" ht="11.25">
      <c r="A32" s="21" t="s">
        <v>584</v>
      </c>
      <c r="B32" s="21" t="s">
        <v>592</v>
      </c>
      <c r="C32" s="21" t="s">
        <v>593</v>
      </c>
      <c r="D32" s="21" t="s">
        <v>828</v>
      </c>
      <c r="E32" s="21" t="s">
        <v>1355</v>
      </c>
    </row>
    <row r="33" spans="1:5" ht="11.25">
      <c r="A33" s="21" t="s">
        <v>594</v>
      </c>
      <c r="B33" s="21" t="s">
        <v>596</v>
      </c>
      <c r="C33" s="21" t="s">
        <v>597</v>
      </c>
      <c r="D33" s="21" t="s">
        <v>836</v>
      </c>
      <c r="E33" s="21" t="s">
        <v>1356</v>
      </c>
    </row>
    <row r="34" spans="1:5" ht="11.25">
      <c r="A34" s="21" t="s">
        <v>594</v>
      </c>
      <c r="B34" s="21" t="s">
        <v>594</v>
      </c>
      <c r="C34" s="21" t="s">
        <v>595</v>
      </c>
      <c r="D34" s="21" t="s">
        <v>840</v>
      </c>
      <c r="E34" s="21" t="s">
        <v>1357</v>
      </c>
    </row>
    <row r="35" spans="1:5" ht="11.25">
      <c r="A35" s="21" t="s">
        <v>594</v>
      </c>
      <c r="B35" s="21" t="s">
        <v>598</v>
      </c>
      <c r="C35" s="21" t="s">
        <v>599</v>
      </c>
      <c r="D35" s="21" t="s">
        <v>868</v>
      </c>
      <c r="E35" s="21" t="s">
        <v>1358</v>
      </c>
    </row>
    <row r="36" spans="1:5" ht="11.25">
      <c r="A36" s="21" t="s">
        <v>594</v>
      </c>
      <c r="B36" s="21" t="s">
        <v>600</v>
      </c>
      <c r="C36" s="21" t="s">
        <v>601</v>
      </c>
      <c r="D36" s="21" t="s">
        <v>884</v>
      </c>
      <c r="E36" s="21" t="s">
        <v>1359</v>
      </c>
    </row>
    <row r="37" spans="1:5" ht="11.25">
      <c r="A37" s="21" t="s">
        <v>594</v>
      </c>
      <c r="B37" s="21" t="s">
        <v>602</v>
      </c>
      <c r="C37" s="21" t="s">
        <v>603</v>
      </c>
      <c r="D37" s="21" t="s">
        <v>902</v>
      </c>
      <c r="E37" s="21" t="s">
        <v>1360</v>
      </c>
    </row>
    <row r="38" spans="1:5" ht="11.25">
      <c r="A38" s="21" t="s">
        <v>594</v>
      </c>
      <c r="B38" s="21" t="s">
        <v>604</v>
      </c>
      <c r="C38" s="21" t="s">
        <v>605</v>
      </c>
      <c r="D38" s="21" t="s">
        <v>912</v>
      </c>
      <c r="E38" s="21" t="s">
        <v>1361</v>
      </c>
    </row>
    <row r="39" spans="1:5" ht="11.25">
      <c r="A39" s="21" t="s">
        <v>594</v>
      </c>
      <c r="B39" s="21" t="s">
        <v>606</v>
      </c>
      <c r="C39" s="21" t="s">
        <v>607</v>
      </c>
      <c r="D39" s="21" t="s">
        <v>933</v>
      </c>
      <c r="E39" s="21" t="s">
        <v>1362</v>
      </c>
    </row>
    <row r="40" spans="1:5" ht="11.25">
      <c r="A40" s="21" t="s">
        <v>594</v>
      </c>
      <c r="B40" s="21" t="s">
        <v>608</v>
      </c>
      <c r="C40" s="21" t="s">
        <v>609</v>
      </c>
      <c r="D40" s="21" t="s">
        <v>969</v>
      </c>
      <c r="E40" s="21" t="s">
        <v>1363</v>
      </c>
    </row>
    <row r="41" spans="1:5" ht="11.25">
      <c r="A41" s="21" t="s">
        <v>594</v>
      </c>
      <c r="B41" s="21" t="s">
        <v>610</v>
      </c>
      <c r="C41" s="21" t="s">
        <v>611</v>
      </c>
      <c r="D41" s="21" t="s">
        <v>989</v>
      </c>
      <c r="E41" s="21" t="s">
        <v>1364</v>
      </c>
    </row>
    <row r="42" spans="1:5" ht="11.25">
      <c r="A42" s="21" t="s">
        <v>612</v>
      </c>
      <c r="B42" s="21" t="s">
        <v>614</v>
      </c>
      <c r="C42" s="21" t="s">
        <v>615</v>
      </c>
      <c r="D42" s="21" t="s">
        <v>1017</v>
      </c>
      <c r="E42" s="21" t="s">
        <v>1365</v>
      </c>
    </row>
    <row r="43" spans="1:5" ht="11.25">
      <c r="A43" s="21" t="s">
        <v>612</v>
      </c>
      <c r="B43" s="21" t="s">
        <v>616</v>
      </c>
      <c r="C43" s="21" t="s">
        <v>617</v>
      </c>
      <c r="D43" s="21" t="s">
        <v>1033</v>
      </c>
      <c r="E43" s="21" t="s">
        <v>1366</v>
      </c>
    </row>
    <row r="44" spans="1:5" ht="11.25">
      <c r="A44" s="21" t="s">
        <v>612</v>
      </c>
      <c r="B44" s="21" t="s">
        <v>618</v>
      </c>
      <c r="C44" s="21" t="s">
        <v>619</v>
      </c>
      <c r="D44" s="21" t="s">
        <v>1052</v>
      </c>
      <c r="E44" s="21" t="s">
        <v>1367</v>
      </c>
    </row>
    <row r="45" spans="1:5" ht="11.25">
      <c r="A45" s="21" t="s">
        <v>612</v>
      </c>
      <c r="B45" s="21" t="s">
        <v>612</v>
      </c>
      <c r="C45" s="21" t="s">
        <v>613</v>
      </c>
      <c r="D45" s="21" t="s">
        <v>1070</v>
      </c>
      <c r="E45" s="21" t="s">
        <v>1368</v>
      </c>
    </row>
    <row r="46" spans="1:5" ht="11.25">
      <c r="A46" s="21" t="s">
        <v>612</v>
      </c>
      <c r="B46" s="21" t="s">
        <v>620</v>
      </c>
      <c r="C46" s="21" t="s">
        <v>621</v>
      </c>
      <c r="D46" s="21" t="s">
        <v>1088</v>
      </c>
      <c r="E46" s="21" t="s">
        <v>1369</v>
      </c>
    </row>
    <row r="47" spans="1:5" ht="11.25">
      <c r="A47" s="21" t="s">
        <v>612</v>
      </c>
      <c r="B47" s="21" t="s">
        <v>622</v>
      </c>
      <c r="C47" s="21" t="s">
        <v>623</v>
      </c>
      <c r="D47" s="21" t="s">
        <v>1103</v>
      </c>
      <c r="E47" s="21" t="s">
        <v>1370</v>
      </c>
    </row>
    <row r="48" spans="1:5" ht="11.25">
      <c r="A48" s="21" t="s">
        <v>612</v>
      </c>
      <c r="B48" s="21" t="s">
        <v>624</v>
      </c>
      <c r="C48" s="21" t="s">
        <v>625</v>
      </c>
      <c r="D48" s="21" t="s">
        <v>1113</v>
      </c>
      <c r="E48" s="21" t="s">
        <v>1371</v>
      </c>
    </row>
    <row r="49" spans="1:5" ht="11.25">
      <c r="A49" s="21" t="s">
        <v>612</v>
      </c>
      <c r="B49" s="21" t="s">
        <v>626</v>
      </c>
      <c r="C49" s="21" t="s">
        <v>627</v>
      </c>
      <c r="D49" s="21" t="s">
        <v>1115</v>
      </c>
      <c r="E49" s="21" t="s">
        <v>1372</v>
      </c>
    </row>
    <row r="50" spans="1:5" ht="11.25">
      <c r="A50" s="21" t="s">
        <v>612</v>
      </c>
      <c r="B50" s="21" t="s">
        <v>628</v>
      </c>
      <c r="C50" s="21" t="s">
        <v>629</v>
      </c>
      <c r="D50" s="21" t="s">
        <v>1149</v>
      </c>
      <c r="E50" s="21" t="s">
        <v>1373</v>
      </c>
    </row>
    <row r="51" spans="1:5" ht="11.25">
      <c r="A51" s="21" t="s">
        <v>612</v>
      </c>
      <c r="B51" s="21" t="s">
        <v>630</v>
      </c>
      <c r="C51" s="21" t="s">
        <v>631</v>
      </c>
      <c r="D51" s="21" t="s">
        <v>1159</v>
      </c>
      <c r="E51" s="21" t="s">
        <v>1374</v>
      </c>
    </row>
    <row r="52" spans="1:5" ht="11.25">
      <c r="A52" s="21" t="s">
        <v>612</v>
      </c>
      <c r="B52" s="21" t="s">
        <v>632</v>
      </c>
      <c r="C52" s="21" t="s">
        <v>633</v>
      </c>
      <c r="D52" s="21" t="s">
        <v>1163</v>
      </c>
      <c r="E52" s="21" t="s">
        <v>1375</v>
      </c>
    </row>
    <row r="53" spans="1:5" ht="11.25">
      <c r="A53" s="21" t="s">
        <v>612</v>
      </c>
      <c r="B53" s="21" t="s">
        <v>634</v>
      </c>
      <c r="C53" s="21" t="s">
        <v>635</v>
      </c>
      <c r="D53" s="21" t="s">
        <v>1183</v>
      </c>
      <c r="E53" s="21" t="s">
        <v>1376</v>
      </c>
    </row>
    <row r="54" spans="1:5" ht="11.25">
      <c r="A54" s="21" t="s">
        <v>612</v>
      </c>
      <c r="B54" s="21" t="s">
        <v>636</v>
      </c>
      <c r="C54" s="21" t="s">
        <v>637</v>
      </c>
      <c r="D54" s="21" t="s">
        <v>1195</v>
      </c>
      <c r="E54" s="21" t="s">
        <v>1377</v>
      </c>
    </row>
    <row r="55" spans="1:5" ht="11.25">
      <c r="A55" s="21" t="s">
        <v>612</v>
      </c>
      <c r="B55" s="21" t="s">
        <v>638</v>
      </c>
      <c r="C55" s="21" t="s">
        <v>639</v>
      </c>
      <c r="D55" s="21" t="s">
        <v>1201</v>
      </c>
      <c r="E55" s="21" t="s">
        <v>1378</v>
      </c>
    </row>
    <row r="56" spans="1:5" ht="11.25">
      <c r="A56" s="21" t="s">
        <v>612</v>
      </c>
      <c r="B56" s="21" t="s">
        <v>640</v>
      </c>
      <c r="C56" s="21" t="s">
        <v>641</v>
      </c>
      <c r="D56" s="21" t="s">
        <v>1216</v>
      </c>
      <c r="E56" s="21" t="s">
        <v>1379</v>
      </c>
    </row>
    <row r="57" spans="1:5" ht="11.25">
      <c r="A57" s="21" t="s">
        <v>612</v>
      </c>
      <c r="B57" s="21" t="s">
        <v>642</v>
      </c>
      <c r="C57" s="21" t="s">
        <v>643</v>
      </c>
      <c r="D57" s="21" t="s">
        <v>1220</v>
      </c>
      <c r="E57" s="21" t="s">
        <v>1380</v>
      </c>
    </row>
    <row r="58" spans="1:5" ht="11.25">
      <c r="A58" s="21" t="s">
        <v>612</v>
      </c>
      <c r="B58" s="21" t="s">
        <v>644</v>
      </c>
      <c r="C58" s="21" t="s">
        <v>645</v>
      </c>
      <c r="D58" s="21" t="s">
        <v>1236</v>
      </c>
      <c r="E58" s="21" t="s">
        <v>1381</v>
      </c>
    </row>
    <row r="59" spans="1:5" ht="11.25">
      <c r="A59" s="21" t="s">
        <v>612</v>
      </c>
      <c r="B59" s="21" t="s">
        <v>646</v>
      </c>
      <c r="C59" s="21" t="s">
        <v>647</v>
      </c>
      <c r="D59" s="21" t="s">
        <v>1254</v>
      </c>
      <c r="E59" s="21" t="s">
        <v>1382</v>
      </c>
    </row>
    <row r="60" spans="1:5" ht="11.25">
      <c r="A60" s="21" t="s">
        <v>612</v>
      </c>
      <c r="B60" s="21" t="s">
        <v>648</v>
      </c>
      <c r="C60" s="21" t="s">
        <v>649</v>
      </c>
      <c r="D60" s="21" t="s">
        <v>1256</v>
      </c>
      <c r="E60" s="21" t="s">
        <v>1383</v>
      </c>
    </row>
    <row r="61" spans="1:5" ht="11.25">
      <c r="A61" s="21" t="s">
        <v>650</v>
      </c>
      <c r="B61" s="21" t="s">
        <v>652</v>
      </c>
      <c r="C61" s="21" t="s">
        <v>653</v>
      </c>
      <c r="D61" s="21" t="s">
        <v>1270</v>
      </c>
      <c r="E61" s="21" t="s">
        <v>1384</v>
      </c>
    </row>
    <row r="62" spans="1:5" ht="11.25">
      <c r="A62" s="21" t="s">
        <v>650</v>
      </c>
      <c r="B62" s="21" t="s">
        <v>654</v>
      </c>
      <c r="C62" s="21" t="s">
        <v>655</v>
      </c>
      <c r="D62" s="21" t="s">
        <v>1288</v>
      </c>
      <c r="E62" s="21" t="s">
        <v>1385</v>
      </c>
    </row>
    <row r="63" spans="1:5" ht="11.25">
      <c r="A63" s="21" t="s">
        <v>650</v>
      </c>
      <c r="B63" s="21" t="s">
        <v>650</v>
      </c>
      <c r="C63" s="21" t="s">
        <v>651</v>
      </c>
      <c r="D63" s="21" t="s">
        <v>1320</v>
      </c>
      <c r="E63" s="21" t="s">
        <v>1386</v>
      </c>
    </row>
    <row r="64" spans="1:5" ht="11.25">
      <c r="A64" s="21" t="s">
        <v>650</v>
      </c>
      <c r="B64" s="21" t="s">
        <v>656</v>
      </c>
      <c r="C64" s="21" t="s">
        <v>657</v>
      </c>
      <c r="D64" s="21" t="s">
        <v>1323</v>
      </c>
      <c r="E64" s="21" t="s">
        <v>1387</v>
      </c>
    </row>
    <row r="65" spans="1:3" ht="11.25">
      <c r="A65" s="21" t="s">
        <v>650</v>
      </c>
      <c r="B65" s="21" t="s">
        <v>558</v>
      </c>
      <c r="C65" s="21" t="s">
        <v>658</v>
      </c>
    </row>
    <row r="66" spans="1:3" ht="11.25">
      <c r="A66" s="21" t="s">
        <v>650</v>
      </c>
      <c r="B66" s="21" t="s">
        <v>659</v>
      </c>
      <c r="C66" s="21" t="s">
        <v>660</v>
      </c>
    </row>
    <row r="67" spans="1:3" ht="11.25">
      <c r="A67" s="21" t="s">
        <v>650</v>
      </c>
      <c r="B67" s="21" t="s">
        <v>661</v>
      </c>
      <c r="C67" s="21" t="s">
        <v>662</v>
      </c>
    </row>
    <row r="68" spans="1:3" ht="11.25">
      <c r="A68" s="21" t="s">
        <v>650</v>
      </c>
      <c r="B68" s="21" t="s">
        <v>663</v>
      </c>
      <c r="C68" s="21" t="s">
        <v>664</v>
      </c>
    </row>
    <row r="69" spans="1:3" ht="11.25">
      <c r="A69" s="21" t="s">
        <v>650</v>
      </c>
      <c r="B69" s="21" t="s">
        <v>665</v>
      </c>
      <c r="C69" s="21" t="s">
        <v>666</v>
      </c>
    </row>
    <row r="70" spans="1:3" ht="11.25">
      <c r="A70" s="21" t="s">
        <v>650</v>
      </c>
      <c r="B70" s="21" t="s">
        <v>667</v>
      </c>
      <c r="C70" s="21" t="s">
        <v>668</v>
      </c>
    </row>
    <row r="71" spans="1:3" ht="11.25">
      <c r="A71" s="21" t="s">
        <v>650</v>
      </c>
      <c r="B71" s="21" t="s">
        <v>669</v>
      </c>
      <c r="C71" s="21" t="s">
        <v>670</v>
      </c>
    </row>
    <row r="72" spans="1:3" ht="11.25">
      <c r="A72" s="21" t="s">
        <v>650</v>
      </c>
      <c r="B72" s="21" t="s">
        <v>671</v>
      </c>
      <c r="C72" s="21" t="s">
        <v>672</v>
      </c>
    </row>
    <row r="73" spans="1:3" ht="11.25">
      <c r="A73" s="21" t="s">
        <v>650</v>
      </c>
      <c r="B73" s="21" t="s">
        <v>673</v>
      </c>
      <c r="C73" s="21" t="s">
        <v>674</v>
      </c>
    </row>
    <row r="74" spans="1:3" ht="11.25">
      <c r="A74" s="21" t="s">
        <v>675</v>
      </c>
      <c r="B74" s="21" t="s">
        <v>675</v>
      </c>
      <c r="C74" s="21" t="s">
        <v>676</v>
      </c>
    </row>
    <row r="75" spans="1:3" ht="11.25">
      <c r="A75" s="21" t="s">
        <v>675</v>
      </c>
      <c r="B75" s="21" t="s">
        <v>677</v>
      </c>
      <c r="C75" s="21" t="s">
        <v>678</v>
      </c>
    </row>
    <row r="76" spans="1:3" ht="11.25">
      <c r="A76" s="21" t="s">
        <v>675</v>
      </c>
      <c r="B76" s="21" t="s">
        <v>679</v>
      </c>
      <c r="C76" s="21" t="s">
        <v>680</v>
      </c>
    </row>
    <row r="77" spans="1:3" ht="11.25">
      <c r="A77" s="21" t="s">
        <v>681</v>
      </c>
      <c r="B77" s="21" t="s">
        <v>681</v>
      </c>
      <c r="C77" s="21" t="s">
        <v>682</v>
      </c>
    </row>
    <row r="78" spans="1:3" ht="11.25">
      <c r="A78" s="21" t="s">
        <v>683</v>
      </c>
      <c r="B78" s="21" t="s">
        <v>683</v>
      </c>
      <c r="C78" s="21" t="s">
        <v>684</v>
      </c>
    </row>
    <row r="79" spans="1:3" ht="11.25">
      <c r="A79" s="21" t="s">
        <v>685</v>
      </c>
      <c r="B79" s="21" t="s">
        <v>685</v>
      </c>
      <c r="C79" s="21" t="s">
        <v>686</v>
      </c>
    </row>
    <row r="80" spans="1:3" ht="11.25">
      <c r="A80" s="21" t="s">
        <v>687</v>
      </c>
      <c r="B80" s="21" t="s">
        <v>687</v>
      </c>
      <c r="C80" s="21" t="s">
        <v>688</v>
      </c>
    </row>
    <row r="81" spans="1:3" ht="11.25">
      <c r="A81" s="21" t="s">
        <v>689</v>
      </c>
      <c r="B81" s="21" t="s">
        <v>689</v>
      </c>
      <c r="C81" s="21" t="s">
        <v>690</v>
      </c>
    </row>
    <row r="82" spans="1:3" ht="11.25">
      <c r="A82" s="21" t="s">
        <v>691</v>
      </c>
      <c r="B82" s="21" t="s">
        <v>691</v>
      </c>
      <c r="C82" s="21" t="s">
        <v>692</v>
      </c>
    </row>
    <row r="83" spans="1:3" ht="11.25">
      <c r="A83" s="21" t="s">
        <v>693</v>
      </c>
      <c r="B83" s="21" t="s">
        <v>693</v>
      </c>
      <c r="C83" s="21" t="s">
        <v>694</v>
      </c>
    </row>
    <row r="84" spans="1:3" ht="11.25">
      <c r="A84" s="21" t="s">
        <v>695</v>
      </c>
      <c r="B84" s="21" t="s">
        <v>695</v>
      </c>
      <c r="C84" s="21" t="s">
        <v>696</v>
      </c>
    </row>
    <row r="85" spans="1:3" ht="11.25">
      <c r="A85" s="21" t="s">
        <v>697</v>
      </c>
      <c r="B85" s="21" t="s">
        <v>697</v>
      </c>
      <c r="C85" s="21" t="s">
        <v>698</v>
      </c>
    </row>
    <row r="86" spans="1:3" ht="11.25">
      <c r="A86" s="21" t="s">
        <v>699</v>
      </c>
      <c r="B86" s="21" t="s">
        <v>699</v>
      </c>
      <c r="C86" s="21" t="s">
        <v>700</v>
      </c>
    </row>
    <row r="87" spans="1:3" ht="11.25">
      <c r="A87" s="21" t="s">
        <v>701</v>
      </c>
      <c r="B87" s="21" t="s">
        <v>701</v>
      </c>
      <c r="C87" s="21" t="s">
        <v>702</v>
      </c>
    </row>
    <row r="88" spans="1:3" ht="11.25">
      <c r="A88" s="21" t="s">
        <v>703</v>
      </c>
      <c r="B88" s="21" t="s">
        <v>703</v>
      </c>
      <c r="C88" s="21" t="s">
        <v>704</v>
      </c>
    </row>
    <row r="89" spans="1:3" ht="11.25">
      <c r="A89" s="21" t="s">
        <v>705</v>
      </c>
      <c r="B89" s="21" t="s">
        <v>705</v>
      </c>
      <c r="C89" s="21" t="s">
        <v>706</v>
      </c>
    </row>
    <row r="90" spans="1:3" ht="11.25">
      <c r="A90" s="21" t="s">
        <v>705</v>
      </c>
      <c r="B90" s="21" t="s">
        <v>707</v>
      </c>
      <c r="C90" s="21" t="s">
        <v>708</v>
      </c>
    </row>
    <row r="91" spans="1:3" ht="11.25">
      <c r="A91" s="21" t="s">
        <v>709</v>
      </c>
      <c r="B91" s="21" t="s">
        <v>558</v>
      </c>
      <c r="C91" s="21" t="s">
        <v>711</v>
      </c>
    </row>
    <row r="92" spans="1:3" ht="11.25">
      <c r="A92" s="21" t="s">
        <v>709</v>
      </c>
      <c r="B92" s="21" t="s">
        <v>709</v>
      </c>
      <c r="C92" s="21" t="s">
        <v>710</v>
      </c>
    </row>
    <row r="93" spans="1:3" ht="11.25">
      <c r="A93" s="21" t="s">
        <v>709</v>
      </c>
      <c r="B93" s="21" t="s">
        <v>712</v>
      </c>
      <c r="C93" s="21" t="s">
        <v>713</v>
      </c>
    </row>
    <row r="94" spans="1:3" ht="11.25">
      <c r="A94" s="21" t="s">
        <v>709</v>
      </c>
      <c r="B94" s="21" t="s">
        <v>714</v>
      </c>
      <c r="C94" s="21" t="s">
        <v>715</v>
      </c>
    </row>
    <row r="95" spans="1:3" ht="11.25">
      <c r="A95" s="21" t="s">
        <v>709</v>
      </c>
      <c r="B95" s="21" t="s">
        <v>716</v>
      </c>
      <c r="C95" s="21" t="s">
        <v>717</v>
      </c>
    </row>
    <row r="96" spans="1:3" ht="11.25">
      <c r="A96" s="21" t="s">
        <v>709</v>
      </c>
      <c r="B96" s="21" t="s">
        <v>718</v>
      </c>
      <c r="C96" s="21" t="s">
        <v>719</v>
      </c>
    </row>
    <row r="97" spans="1:3" ht="11.25">
      <c r="A97" s="21" t="s">
        <v>709</v>
      </c>
      <c r="B97" s="21" t="s">
        <v>720</v>
      </c>
      <c r="C97" s="21" t="s">
        <v>721</v>
      </c>
    </row>
    <row r="98" spans="1:3" ht="11.25">
      <c r="A98" s="21" t="s">
        <v>709</v>
      </c>
      <c r="B98" s="21" t="s">
        <v>722</v>
      </c>
      <c r="C98" s="21" t="s">
        <v>723</v>
      </c>
    </row>
    <row r="99" spans="1:3" ht="11.25">
      <c r="A99" s="21" t="s">
        <v>709</v>
      </c>
      <c r="B99" s="21" t="s">
        <v>724</v>
      </c>
      <c r="C99" s="21" t="s">
        <v>725</v>
      </c>
    </row>
    <row r="100" spans="1:3" ht="11.25">
      <c r="A100" s="21" t="s">
        <v>709</v>
      </c>
      <c r="B100" s="21" t="s">
        <v>726</v>
      </c>
      <c r="C100" s="21" t="s">
        <v>727</v>
      </c>
    </row>
    <row r="101" spans="1:3" ht="11.25">
      <c r="A101" s="21" t="s">
        <v>709</v>
      </c>
      <c r="B101" s="21" t="s">
        <v>728</v>
      </c>
      <c r="C101" s="21" t="s">
        <v>729</v>
      </c>
    </row>
    <row r="102" spans="1:3" ht="11.25">
      <c r="A102" s="21" t="s">
        <v>730</v>
      </c>
      <c r="B102" s="21" t="s">
        <v>732</v>
      </c>
      <c r="C102" s="21" t="s">
        <v>733</v>
      </c>
    </row>
    <row r="103" spans="1:3" ht="11.25">
      <c r="A103" s="21" t="s">
        <v>730</v>
      </c>
      <c r="B103" s="21" t="s">
        <v>734</v>
      </c>
      <c r="C103" s="21" t="s">
        <v>735</v>
      </c>
    </row>
    <row r="104" spans="1:3" ht="11.25">
      <c r="A104" s="21" t="s">
        <v>730</v>
      </c>
      <c r="B104" s="21" t="s">
        <v>736</v>
      </c>
      <c r="C104" s="21" t="s">
        <v>737</v>
      </c>
    </row>
    <row r="105" spans="1:3" ht="11.25">
      <c r="A105" s="21" t="s">
        <v>730</v>
      </c>
      <c r="B105" s="21" t="s">
        <v>738</v>
      </c>
      <c r="C105" s="21" t="s">
        <v>739</v>
      </c>
    </row>
    <row r="106" spans="1:3" ht="11.25">
      <c r="A106" s="21" t="s">
        <v>730</v>
      </c>
      <c r="B106" s="21" t="s">
        <v>730</v>
      </c>
      <c r="C106" s="21" t="s">
        <v>731</v>
      </c>
    </row>
    <row r="107" spans="1:3" ht="11.25">
      <c r="A107" s="21" t="s">
        <v>730</v>
      </c>
      <c r="B107" s="21" t="s">
        <v>740</v>
      </c>
      <c r="C107" s="21" t="s">
        <v>741</v>
      </c>
    </row>
    <row r="108" spans="1:3" ht="11.25">
      <c r="A108" s="21" t="s">
        <v>730</v>
      </c>
      <c r="B108" s="21" t="s">
        <v>742</v>
      </c>
      <c r="C108" s="21" t="s">
        <v>743</v>
      </c>
    </row>
    <row r="109" spans="1:3" ht="11.25">
      <c r="A109" s="21" t="s">
        <v>730</v>
      </c>
      <c r="B109" s="21" t="s">
        <v>744</v>
      </c>
      <c r="C109" s="21" t="s">
        <v>745</v>
      </c>
    </row>
    <row r="110" spans="1:3" ht="11.25">
      <c r="A110" s="21" t="s">
        <v>730</v>
      </c>
      <c r="B110" s="21" t="s">
        <v>746</v>
      </c>
      <c r="C110" s="21" t="s">
        <v>747</v>
      </c>
    </row>
    <row r="111" spans="1:3" ht="11.25">
      <c r="A111" s="21" t="s">
        <v>730</v>
      </c>
      <c r="B111" s="21" t="s">
        <v>748</v>
      </c>
      <c r="C111" s="21" t="s">
        <v>749</v>
      </c>
    </row>
    <row r="112" spans="1:3" ht="11.25">
      <c r="A112" s="21" t="s">
        <v>730</v>
      </c>
      <c r="B112" s="21" t="s">
        <v>750</v>
      </c>
      <c r="C112" s="21" t="s">
        <v>751</v>
      </c>
    </row>
    <row r="113" spans="1:3" ht="11.25">
      <c r="A113" s="21" t="s">
        <v>730</v>
      </c>
      <c r="B113" s="21" t="s">
        <v>752</v>
      </c>
      <c r="C113" s="21" t="s">
        <v>753</v>
      </c>
    </row>
    <row r="114" spans="1:3" ht="11.25">
      <c r="A114" s="21" t="s">
        <v>730</v>
      </c>
      <c r="B114" s="21" t="s">
        <v>754</v>
      </c>
      <c r="C114" s="21" t="s">
        <v>755</v>
      </c>
    </row>
    <row r="115" spans="1:3" ht="11.25">
      <c r="A115" s="21" t="s">
        <v>730</v>
      </c>
      <c r="B115" s="21" t="s">
        <v>756</v>
      </c>
      <c r="C115" s="21" t="s">
        <v>757</v>
      </c>
    </row>
    <row r="116" spans="1:3" ht="11.25">
      <c r="A116" s="21" t="s">
        <v>730</v>
      </c>
      <c r="B116" s="21" t="s">
        <v>758</v>
      </c>
      <c r="C116" s="21" t="s">
        <v>759</v>
      </c>
    </row>
    <row r="117" spans="1:3" ht="11.25">
      <c r="A117" s="21" t="s">
        <v>730</v>
      </c>
      <c r="B117" s="21" t="s">
        <v>760</v>
      </c>
      <c r="C117" s="21" t="s">
        <v>761</v>
      </c>
    </row>
    <row r="118" spans="1:3" ht="11.25">
      <c r="A118" s="21" t="s">
        <v>730</v>
      </c>
      <c r="B118" s="21" t="s">
        <v>762</v>
      </c>
      <c r="C118" s="21" t="s">
        <v>763</v>
      </c>
    </row>
    <row r="119" spans="1:3" ht="11.25">
      <c r="A119" s="21" t="s">
        <v>730</v>
      </c>
      <c r="B119" s="21" t="s">
        <v>764</v>
      </c>
      <c r="C119" s="21" t="s">
        <v>765</v>
      </c>
    </row>
    <row r="120" spans="1:3" ht="11.25">
      <c r="A120" s="21" t="s">
        <v>730</v>
      </c>
      <c r="B120" s="21" t="s">
        <v>766</v>
      </c>
      <c r="C120" s="21" t="s">
        <v>767</v>
      </c>
    </row>
    <row r="121" spans="1:3" ht="11.25">
      <c r="A121" s="21" t="s">
        <v>730</v>
      </c>
      <c r="B121" s="21" t="s">
        <v>768</v>
      </c>
      <c r="C121" s="21" t="s">
        <v>769</v>
      </c>
    </row>
    <row r="122" spans="1:3" ht="11.25">
      <c r="A122" s="21" t="s">
        <v>730</v>
      </c>
      <c r="B122" s="21" t="s">
        <v>770</v>
      </c>
      <c r="C122" s="21" t="s">
        <v>771</v>
      </c>
    </row>
    <row r="123" spans="1:3" ht="11.25">
      <c r="A123" s="21" t="s">
        <v>730</v>
      </c>
      <c r="B123" s="21" t="s">
        <v>772</v>
      </c>
      <c r="C123" s="21" t="s">
        <v>773</v>
      </c>
    </row>
    <row r="124" spans="1:3" ht="11.25">
      <c r="A124" s="21" t="s">
        <v>730</v>
      </c>
      <c r="B124" s="21" t="s">
        <v>774</v>
      </c>
      <c r="C124" s="21" t="s">
        <v>775</v>
      </c>
    </row>
    <row r="125" spans="1:3" ht="11.25">
      <c r="A125" s="21" t="s">
        <v>730</v>
      </c>
      <c r="B125" s="21" t="s">
        <v>776</v>
      </c>
      <c r="C125" s="21" t="s">
        <v>777</v>
      </c>
    </row>
    <row r="126" spans="1:3" ht="11.25">
      <c r="A126" s="21" t="s">
        <v>730</v>
      </c>
      <c r="B126" s="21" t="s">
        <v>778</v>
      </c>
      <c r="C126" s="21" t="s">
        <v>779</v>
      </c>
    </row>
    <row r="127" spans="1:3" ht="11.25">
      <c r="A127" s="21" t="s">
        <v>780</v>
      </c>
      <c r="B127" s="21" t="s">
        <v>782</v>
      </c>
      <c r="C127" s="21" t="s">
        <v>783</v>
      </c>
    </row>
    <row r="128" spans="1:3" ht="11.25">
      <c r="A128" s="21" t="s">
        <v>780</v>
      </c>
      <c r="B128" s="21" t="s">
        <v>784</v>
      </c>
      <c r="C128" s="21" t="s">
        <v>785</v>
      </c>
    </row>
    <row r="129" spans="1:3" ht="11.25">
      <c r="A129" s="21" t="s">
        <v>780</v>
      </c>
      <c r="B129" s="21" t="s">
        <v>780</v>
      </c>
      <c r="C129" s="21" t="s">
        <v>781</v>
      </c>
    </row>
    <row r="130" spans="1:3" ht="11.25">
      <c r="A130" s="21" t="s">
        <v>780</v>
      </c>
      <c r="B130" s="21" t="s">
        <v>786</v>
      </c>
      <c r="C130" s="21" t="s">
        <v>787</v>
      </c>
    </row>
    <row r="131" spans="1:3" ht="11.25">
      <c r="A131" s="21" t="s">
        <v>780</v>
      </c>
      <c r="B131" s="21" t="s">
        <v>788</v>
      </c>
      <c r="C131" s="21" t="s">
        <v>789</v>
      </c>
    </row>
    <row r="132" spans="1:3" ht="11.25">
      <c r="A132" s="21" t="s">
        <v>780</v>
      </c>
      <c r="B132" s="21" t="s">
        <v>790</v>
      </c>
      <c r="C132" s="21" t="s">
        <v>791</v>
      </c>
    </row>
    <row r="133" spans="1:3" ht="11.25">
      <c r="A133" s="21" t="s">
        <v>780</v>
      </c>
      <c r="B133" s="21" t="s">
        <v>792</v>
      </c>
      <c r="C133" s="21" t="s">
        <v>793</v>
      </c>
    </row>
    <row r="134" spans="1:3" ht="11.25">
      <c r="A134" s="21" t="s">
        <v>780</v>
      </c>
      <c r="B134" s="21" t="s">
        <v>794</v>
      </c>
      <c r="C134" s="21" t="s">
        <v>795</v>
      </c>
    </row>
    <row r="135" spans="1:3" ht="11.25">
      <c r="A135" s="21" t="s">
        <v>780</v>
      </c>
      <c r="B135" s="21" t="s">
        <v>796</v>
      </c>
      <c r="C135" s="21" t="s">
        <v>797</v>
      </c>
    </row>
    <row r="136" spans="1:3" ht="11.25">
      <c r="A136" s="21" t="s">
        <v>780</v>
      </c>
      <c r="B136" s="21" t="s">
        <v>798</v>
      </c>
      <c r="C136" s="21" t="s">
        <v>799</v>
      </c>
    </row>
    <row r="137" spans="1:3" ht="11.25">
      <c r="A137" s="21" t="s">
        <v>780</v>
      </c>
      <c r="B137" s="21" t="s">
        <v>800</v>
      </c>
      <c r="C137" s="21" t="s">
        <v>801</v>
      </c>
    </row>
    <row r="138" spans="1:3" ht="11.25">
      <c r="A138" s="21" t="s">
        <v>780</v>
      </c>
      <c r="B138" s="21" t="s">
        <v>802</v>
      </c>
      <c r="C138" s="21" t="s">
        <v>803</v>
      </c>
    </row>
    <row r="139" spans="1:3" ht="11.25">
      <c r="A139" s="21" t="s">
        <v>780</v>
      </c>
      <c r="B139" s="21" t="s">
        <v>804</v>
      </c>
      <c r="C139" s="21" t="s">
        <v>805</v>
      </c>
    </row>
    <row r="140" spans="1:3" ht="11.25">
      <c r="A140" s="21" t="s">
        <v>806</v>
      </c>
      <c r="B140" s="21" t="s">
        <v>806</v>
      </c>
      <c r="C140" s="21" t="s">
        <v>807</v>
      </c>
    </row>
    <row r="141" spans="1:3" ht="11.25">
      <c r="A141" s="21" t="s">
        <v>808</v>
      </c>
      <c r="B141" s="21" t="s">
        <v>808</v>
      </c>
      <c r="C141" s="21" t="s">
        <v>809</v>
      </c>
    </row>
    <row r="142" spans="1:3" ht="11.25">
      <c r="A142" s="21" t="s">
        <v>810</v>
      </c>
      <c r="B142" s="21" t="s">
        <v>810</v>
      </c>
      <c r="C142" s="21" t="s">
        <v>811</v>
      </c>
    </row>
    <row r="143" spans="1:3" ht="11.25">
      <c r="A143" s="21" t="s">
        <v>812</v>
      </c>
      <c r="B143" s="21" t="s">
        <v>812</v>
      </c>
      <c r="C143" s="21" t="s">
        <v>813</v>
      </c>
    </row>
    <row r="144" spans="1:3" ht="11.25">
      <c r="A144" s="21" t="s">
        <v>812</v>
      </c>
      <c r="B144" s="21" t="s">
        <v>814</v>
      </c>
      <c r="C144" s="21" t="s">
        <v>815</v>
      </c>
    </row>
    <row r="145" spans="1:3" ht="11.25">
      <c r="A145" s="21" t="s">
        <v>816</v>
      </c>
      <c r="B145" s="21" t="s">
        <v>818</v>
      </c>
      <c r="C145" s="21" t="s">
        <v>819</v>
      </c>
    </row>
    <row r="146" spans="1:3" ht="11.25">
      <c r="A146" s="21" t="s">
        <v>816</v>
      </c>
      <c r="B146" s="21" t="s">
        <v>816</v>
      </c>
      <c r="C146" s="21" t="s">
        <v>817</v>
      </c>
    </row>
    <row r="147" spans="1:3" ht="11.25">
      <c r="A147" s="21" t="s">
        <v>816</v>
      </c>
      <c r="B147" s="21" t="s">
        <v>820</v>
      </c>
      <c r="C147" s="21" t="s">
        <v>821</v>
      </c>
    </row>
    <row r="148" spans="1:3" ht="11.25">
      <c r="A148" s="21" t="s">
        <v>816</v>
      </c>
      <c r="B148" s="21" t="s">
        <v>822</v>
      </c>
      <c r="C148" s="21" t="s">
        <v>823</v>
      </c>
    </row>
    <row r="149" spans="1:3" ht="11.25">
      <c r="A149" s="21" t="s">
        <v>816</v>
      </c>
      <c r="B149" s="21" t="s">
        <v>824</v>
      </c>
      <c r="C149" s="21" t="s">
        <v>825</v>
      </c>
    </row>
    <row r="150" spans="1:3" ht="11.25">
      <c r="A150" s="21" t="s">
        <v>816</v>
      </c>
      <c r="B150" s="21" t="s">
        <v>826</v>
      </c>
      <c r="C150" s="21" t="s">
        <v>827</v>
      </c>
    </row>
    <row r="151" spans="1:3" ht="11.25">
      <c r="A151" s="21" t="s">
        <v>828</v>
      </c>
      <c r="B151" s="21" t="s">
        <v>830</v>
      </c>
      <c r="C151" s="21" t="s">
        <v>831</v>
      </c>
    </row>
    <row r="152" spans="1:3" ht="11.25">
      <c r="A152" s="21" t="s">
        <v>828</v>
      </c>
      <c r="B152" s="21" t="s">
        <v>832</v>
      </c>
      <c r="C152" s="21" t="s">
        <v>833</v>
      </c>
    </row>
    <row r="153" spans="1:3" ht="11.25">
      <c r="A153" s="21" t="s">
        <v>828</v>
      </c>
      <c r="B153" s="21" t="s">
        <v>828</v>
      </c>
      <c r="C153" s="21" t="s">
        <v>829</v>
      </c>
    </row>
    <row r="154" spans="1:3" ht="11.25">
      <c r="A154" s="21" t="s">
        <v>828</v>
      </c>
      <c r="B154" s="21" t="s">
        <v>834</v>
      </c>
      <c r="C154" s="21" t="s">
        <v>835</v>
      </c>
    </row>
    <row r="155" spans="1:3" ht="11.25">
      <c r="A155" s="21" t="s">
        <v>836</v>
      </c>
      <c r="B155" s="21" t="s">
        <v>836</v>
      </c>
      <c r="C155" s="21" t="s">
        <v>837</v>
      </c>
    </row>
    <row r="156" spans="1:3" ht="11.25">
      <c r="A156" s="21" t="s">
        <v>836</v>
      </c>
      <c r="B156" s="21" t="s">
        <v>838</v>
      </c>
      <c r="C156" s="21" t="s">
        <v>839</v>
      </c>
    </row>
    <row r="157" spans="1:3" ht="11.25">
      <c r="A157" s="21" t="s">
        <v>840</v>
      </c>
      <c r="B157" s="21" t="s">
        <v>842</v>
      </c>
      <c r="C157" s="21" t="s">
        <v>843</v>
      </c>
    </row>
    <row r="158" spans="1:3" ht="11.25">
      <c r="A158" s="21" t="s">
        <v>840</v>
      </c>
      <c r="B158" s="21" t="s">
        <v>844</v>
      </c>
      <c r="C158" s="21" t="s">
        <v>845</v>
      </c>
    </row>
    <row r="159" spans="1:3" ht="11.25">
      <c r="A159" s="21" t="s">
        <v>840</v>
      </c>
      <c r="B159" s="21" t="s">
        <v>846</v>
      </c>
      <c r="C159" s="21" t="s">
        <v>847</v>
      </c>
    </row>
    <row r="160" spans="1:3" ht="11.25">
      <c r="A160" s="21" t="s">
        <v>840</v>
      </c>
      <c r="B160" s="21" t="s">
        <v>848</v>
      </c>
      <c r="C160" s="21" t="s">
        <v>849</v>
      </c>
    </row>
    <row r="161" spans="1:3" ht="11.25">
      <c r="A161" s="21" t="s">
        <v>840</v>
      </c>
      <c r="B161" s="21" t="s">
        <v>850</v>
      </c>
      <c r="C161" s="21" t="s">
        <v>851</v>
      </c>
    </row>
    <row r="162" spans="1:3" ht="11.25">
      <c r="A162" s="21" t="s">
        <v>840</v>
      </c>
      <c r="B162" s="21" t="s">
        <v>852</v>
      </c>
      <c r="C162" s="21" t="s">
        <v>853</v>
      </c>
    </row>
    <row r="163" spans="1:3" ht="11.25">
      <c r="A163" s="21" t="s">
        <v>840</v>
      </c>
      <c r="B163" s="21" t="s">
        <v>840</v>
      </c>
      <c r="C163" s="21" t="s">
        <v>841</v>
      </c>
    </row>
    <row r="164" spans="1:3" ht="11.25">
      <c r="A164" s="21" t="s">
        <v>840</v>
      </c>
      <c r="B164" s="21" t="s">
        <v>854</v>
      </c>
      <c r="C164" s="21" t="s">
        <v>855</v>
      </c>
    </row>
    <row r="165" spans="1:3" ht="11.25">
      <c r="A165" s="21" t="s">
        <v>840</v>
      </c>
      <c r="B165" s="21" t="s">
        <v>856</v>
      </c>
      <c r="C165" s="21" t="s">
        <v>857</v>
      </c>
    </row>
    <row r="166" spans="1:3" ht="11.25">
      <c r="A166" s="21" t="s">
        <v>840</v>
      </c>
      <c r="B166" s="21" t="s">
        <v>858</v>
      </c>
      <c r="C166" s="21" t="s">
        <v>859</v>
      </c>
    </row>
    <row r="167" spans="1:3" ht="11.25">
      <c r="A167" s="21" t="s">
        <v>840</v>
      </c>
      <c r="B167" s="21" t="s">
        <v>860</v>
      </c>
      <c r="C167" s="21" t="s">
        <v>861</v>
      </c>
    </row>
    <row r="168" spans="1:3" ht="11.25">
      <c r="A168" s="21" t="s">
        <v>840</v>
      </c>
      <c r="B168" s="21" t="s">
        <v>862</v>
      </c>
      <c r="C168" s="21" t="s">
        <v>863</v>
      </c>
    </row>
    <row r="169" spans="1:3" ht="11.25">
      <c r="A169" s="21" t="s">
        <v>840</v>
      </c>
      <c r="B169" s="21" t="s">
        <v>864</v>
      </c>
      <c r="C169" s="21" t="s">
        <v>865</v>
      </c>
    </row>
    <row r="170" spans="1:3" ht="11.25">
      <c r="A170" s="21" t="s">
        <v>840</v>
      </c>
      <c r="B170" s="21" t="s">
        <v>866</v>
      </c>
      <c r="C170" s="21" t="s">
        <v>867</v>
      </c>
    </row>
    <row r="171" spans="1:3" ht="11.25">
      <c r="A171" s="21" t="s">
        <v>868</v>
      </c>
      <c r="B171" s="21" t="s">
        <v>870</v>
      </c>
      <c r="C171" s="21" t="s">
        <v>871</v>
      </c>
    </row>
    <row r="172" spans="1:3" ht="11.25">
      <c r="A172" s="21" t="s">
        <v>868</v>
      </c>
      <c r="B172" s="21" t="s">
        <v>868</v>
      </c>
      <c r="C172" s="21" t="s">
        <v>869</v>
      </c>
    </row>
    <row r="173" spans="1:3" ht="11.25">
      <c r="A173" s="21" t="s">
        <v>868</v>
      </c>
      <c r="B173" s="21" t="s">
        <v>872</v>
      </c>
      <c r="C173" s="21" t="s">
        <v>873</v>
      </c>
    </row>
    <row r="174" spans="1:3" ht="11.25">
      <c r="A174" s="21" t="s">
        <v>868</v>
      </c>
      <c r="B174" s="21" t="s">
        <v>874</v>
      </c>
      <c r="C174" s="21" t="s">
        <v>875</v>
      </c>
    </row>
    <row r="175" spans="1:3" ht="11.25">
      <c r="A175" s="21" t="s">
        <v>868</v>
      </c>
      <c r="B175" s="21" t="s">
        <v>876</v>
      </c>
      <c r="C175" s="21" t="s">
        <v>877</v>
      </c>
    </row>
    <row r="176" spans="1:3" ht="11.25">
      <c r="A176" s="21" t="s">
        <v>868</v>
      </c>
      <c r="B176" s="21" t="s">
        <v>878</v>
      </c>
      <c r="C176" s="21" t="s">
        <v>879</v>
      </c>
    </row>
    <row r="177" spans="1:3" ht="11.25">
      <c r="A177" s="21" t="s">
        <v>868</v>
      </c>
      <c r="B177" s="21" t="s">
        <v>880</v>
      </c>
      <c r="C177" s="21" t="s">
        <v>881</v>
      </c>
    </row>
    <row r="178" spans="1:3" ht="11.25">
      <c r="A178" s="21" t="s">
        <v>868</v>
      </c>
      <c r="B178" s="21" t="s">
        <v>882</v>
      </c>
      <c r="C178" s="21" t="s">
        <v>883</v>
      </c>
    </row>
    <row r="179" spans="1:3" ht="11.25">
      <c r="A179" s="21" t="s">
        <v>884</v>
      </c>
      <c r="B179" s="21" t="s">
        <v>886</v>
      </c>
      <c r="C179" s="21" t="s">
        <v>887</v>
      </c>
    </row>
    <row r="180" spans="1:3" ht="11.25">
      <c r="A180" s="21" t="s">
        <v>884</v>
      </c>
      <c r="B180" s="21" t="s">
        <v>888</v>
      </c>
      <c r="C180" s="21" t="s">
        <v>889</v>
      </c>
    </row>
    <row r="181" spans="1:3" ht="11.25">
      <c r="A181" s="21" t="s">
        <v>884</v>
      </c>
      <c r="B181" s="21" t="s">
        <v>890</v>
      </c>
      <c r="C181" s="21" t="s">
        <v>891</v>
      </c>
    </row>
    <row r="182" spans="1:3" ht="11.25">
      <c r="A182" s="21" t="s">
        <v>884</v>
      </c>
      <c r="B182" s="21" t="s">
        <v>884</v>
      </c>
      <c r="C182" s="21" t="s">
        <v>885</v>
      </c>
    </row>
    <row r="183" spans="1:3" ht="11.25">
      <c r="A183" s="21" t="s">
        <v>884</v>
      </c>
      <c r="B183" s="21" t="s">
        <v>892</v>
      </c>
      <c r="C183" s="21" t="s">
        <v>893</v>
      </c>
    </row>
    <row r="184" spans="1:3" ht="11.25">
      <c r="A184" s="21" t="s">
        <v>884</v>
      </c>
      <c r="B184" s="21" t="s">
        <v>894</v>
      </c>
      <c r="C184" s="21" t="s">
        <v>895</v>
      </c>
    </row>
    <row r="185" spans="1:3" ht="11.25">
      <c r="A185" s="21" t="s">
        <v>884</v>
      </c>
      <c r="B185" s="21" t="s">
        <v>896</v>
      </c>
      <c r="C185" s="21" t="s">
        <v>897</v>
      </c>
    </row>
    <row r="186" spans="1:3" ht="11.25">
      <c r="A186" s="21" t="s">
        <v>884</v>
      </c>
      <c r="B186" s="21" t="s">
        <v>898</v>
      </c>
      <c r="C186" s="21" t="s">
        <v>899</v>
      </c>
    </row>
    <row r="187" spans="1:3" ht="11.25">
      <c r="A187" s="21" t="s">
        <v>884</v>
      </c>
      <c r="B187" s="21" t="s">
        <v>900</v>
      </c>
      <c r="C187" s="21" t="s">
        <v>901</v>
      </c>
    </row>
    <row r="188" spans="1:3" ht="11.25">
      <c r="A188" s="21" t="s">
        <v>902</v>
      </c>
      <c r="B188" s="21" t="s">
        <v>904</v>
      </c>
      <c r="C188" s="21" t="s">
        <v>905</v>
      </c>
    </row>
    <row r="189" spans="1:3" ht="11.25">
      <c r="A189" s="21" t="s">
        <v>902</v>
      </c>
      <c r="B189" s="21" t="s">
        <v>902</v>
      </c>
      <c r="C189" s="21" t="s">
        <v>903</v>
      </c>
    </row>
    <row r="190" spans="1:3" ht="11.25">
      <c r="A190" s="21" t="s">
        <v>902</v>
      </c>
      <c r="B190" s="21" t="s">
        <v>906</v>
      </c>
      <c r="C190" s="21" t="s">
        <v>907</v>
      </c>
    </row>
    <row r="191" spans="1:3" ht="11.25">
      <c r="A191" s="21" t="s">
        <v>902</v>
      </c>
      <c r="B191" s="21" t="s">
        <v>908</v>
      </c>
      <c r="C191" s="21" t="s">
        <v>909</v>
      </c>
    </row>
    <row r="192" spans="1:3" ht="11.25">
      <c r="A192" s="21" t="s">
        <v>902</v>
      </c>
      <c r="B192" s="21" t="s">
        <v>910</v>
      </c>
      <c r="C192" s="21" t="s">
        <v>911</v>
      </c>
    </row>
    <row r="193" spans="1:3" ht="11.25">
      <c r="A193" s="21" t="s">
        <v>912</v>
      </c>
      <c r="B193" s="21" t="s">
        <v>914</v>
      </c>
      <c r="C193" s="21" t="s">
        <v>915</v>
      </c>
    </row>
    <row r="194" spans="1:3" ht="11.25">
      <c r="A194" s="21" t="s">
        <v>912</v>
      </c>
      <c r="B194" s="21" t="s">
        <v>916</v>
      </c>
      <c r="C194" s="21" t="s">
        <v>917</v>
      </c>
    </row>
    <row r="195" spans="1:3" ht="11.25">
      <c r="A195" s="21" t="s">
        <v>912</v>
      </c>
      <c r="B195" s="21" t="s">
        <v>918</v>
      </c>
      <c r="C195" s="21" t="s">
        <v>919</v>
      </c>
    </row>
    <row r="196" spans="1:3" ht="11.25">
      <c r="A196" s="21" t="s">
        <v>912</v>
      </c>
      <c r="B196" s="21" t="s">
        <v>912</v>
      </c>
      <c r="C196" s="21" t="s">
        <v>913</v>
      </c>
    </row>
    <row r="197" spans="1:3" ht="11.25">
      <c r="A197" s="21" t="s">
        <v>912</v>
      </c>
      <c r="B197" s="21" t="s">
        <v>920</v>
      </c>
      <c r="C197" s="21" t="s">
        <v>921</v>
      </c>
    </row>
    <row r="198" spans="1:3" ht="11.25">
      <c r="A198" s="21" t="s">
        <v>912</v>
      </c>
      <c r="B198" s="21" t="s">
        <v>922</v>
      </c>
      <c r="C198" s="21" t="s">
        <v>923</v>
      </c>
    </row>
    <row r="199" spans="1:3" ht="11.25">
      <c r="A199" s="21" t="s">
        <v>912</v>
      </c>
      <c r="B199" s="21" t="s">
        <v>924</v>
      </c>
      <c r="C199" s="21" t="s">
        <v>925</v>
      </c>
    </row>
    <row r="200" spans="1:3" ht="11.25">
      <c r="A200" s="21" t="s">
        <v>912</v>
      </c>
      <c r="B200" s="21" t="s">
        <v>926</v>
      </c>
      <c r="C200" s="21" t="s">
        <v>927</v>
      </c>
    </row>
    <row r="201" spans="1:3" ht="11.25">
      <c r="A201" s="21" t="s">
        <v>912</v>
      </c>
      <c r="B201" s="21" t="s">
        <v>800</v>
      </c>
      <c r="C201" s="21" t="s">
        <v>928</v>
      </c>
    </row>
    <row r="202" spans="1:3" ht="11.25">
      <c r="A202" s="21" t="s">
        <v>912</v>
      </c>
      <c r="B202" s="21" t="s">
        <v>929</v>
      </c>
      <c r="C202" s="21" t="s">
        <v>930</v>
      </c>
    </row>
    <row r="203" spans="1:3" ht="11.25">
      <c r="A203" s="21" t="s">
        <v>912</v>
      </c>
      <c r="B203" s="21" t="s">
        <v>931</v>
      </c>
      <c r="C203" s="21" t="s">
        <v>932</v>
      </c>
    </row>
    <row r="204" spans="1:3" ht="11.25">
      <c r="A204" s="21" t="s">
        <v>933</v>
      </c>
      <c r="B204" s="21" t="s">
        <v>935</v>
      </c>
      <c r="C204" s="21" t="s">
        <v>936</v>
      </c>
    </row>
    <row r="205" spans="1:3" ht="11.25">
      <c r="A205" s="21" t="s">
        <v>933</v>
      </c>
      <c r="B205" s="21" t="s">
        <v>937</v>
      </c>
      <c r="C205" s="21" t="s">
        <v>938</v>
      </c>
    </row>
    <row r="206" spans="1:3" ht="11.25">
      <c r="A206" s="21" t="s">
        <v>933</v>
      </c>
      <c r="B206" s="21" t="s">
        <v>939</v>
      </c>
      <c r="C206" s="21" t="s">
        <v>940</v>
      </c>
    </row>
    <row r="207" spans="1:3" ht="11.25">
      <c r="A207" s="21" t="s">
        <v>933</v>
      </c>
      <c r="B207" s="21" t="s">
        <v>941</v>
      </c>
      <c r="C207" s="21" t="s">
        <v>942</v>
      </c>
    </row>
    <row r="208" spans="1:3" ht="11.25">
      <c r="A208" s="21" t="s">
        <v>933</v>
      </c>
      <c r="B208" s="21" t="s">
        <v>943</v>
      </c>
      <c r="C208" s="21" t="s">
        <v>944</v>
      </c>
    </row>
    <row r="209" spans="1:3" ht="11.25">
      <c r="A209" s="21" t="s">
        <v>933</v>
      </c>
      <c r="B209" s="21" t="s">
        <v>933</v>
      </c>
      <c r="C209" s="21" t="s">
        <v>934</v>
      </c>
    </row>
    <row r="210" spans="1:3" ht="11.25">
      <c r="A210" s="21" t="s">
        <v>933</v>
      </c>
      <c r="B210" s="21" t="s">
        <v>945</v>
      </c>
      <c r="C210" s="21" t="s">
        <v>946</v>
      </c>
    </row>
    <row r="211" spans="1:3" ht="11.25">
      <c r="A211" s="21" t="s">
        <v>933</v>
      </c>
      <c r="B211" s="21" t="s">
        <v>947</v>
      </c>
      <c r="C211" s="21" t="s">
        <v>948</v>
      </c>
    </row>
    <row r="212" spans="1:3" ht="11.25">
      <c r="A212" s="21" t="s">
        <v>933</v>
      </c>
      <c r="B212" s="21" t="s">
        <v>949</v>
      </c>
      <c r="C212" s="21" t="s">
        <v>950</v>
      </c>
    </row>
    <row r="213" spans="1:3" ht="11.25">
      <c r="A213" s="21" t="s">
        <v>933</v>
      </c>
      <c r="B213" s="21" t="s">
        <v>951</v>
      </c>
      <c r="C213" s="21" t="s">
        <v>952</v>
      </c>
    </row>
    <row r="214" spans="1:3" ht="11.25">
      <c r="A214" s="21" t="s">
        <v>933</v>
      </c>
      <c r="B214" s="21" t="s">
        <v>953</v>
      </c>
      <c r="C214" s="21" t="s">
        <v>954</v>
      </c>
    </row>
    <row r="215" spans="1:3" ht="11.25">
      <c r="A215" s="21" t="s">
        <v>933</v>
      </c>
      <c r="B215" s="21" t="s">
        <v>955</v>
      </c>
      <c r="C215" s="21" t="s">
        <v>956</v>
      </c>
    </row>
    <row r="216" spans="1:3" ht="11.25">
      <c r="A216" s="21" t="s">
        <v>933</v>
      </c>
      <c r="B216" s="21" t="s">
        <v>957</v>
      </c>
      <c r="C216" s="21" t="s">
        <v>958</v>
      </c>
    </row>
    <row r="217" spans="1:3" ht="11.25">
      <c r="A217" s="21" t="s">
        <v>933</v>
      </c>
      <c r="B217" s="21" t="s">
        <v>959</v>
      </c>
      <c r="C217" s="21" t="s">
        <v>960</v>
      </c>
    </row>
    <row r="218" spans="1:3" ht="11.25">
      <c r="A218" s="21" t="s">
        <v>933</v>
      </c>
      <c r="B218" s="21" t="s">
        <v>961</v>
      </c>
      <c r="C218" s="21" t="s">
        <v>962</v>
      </c>
    </row>
    <row r="219" spans="1:3" ht="11.25">
      <c r="A219" s="21" t="s">
        <v>933</v>
      </c>
      <c r="B219" s="21" t="s">
        <v>963</v>
      </c>
      <c r="C219" s="21" t="s">
        <v>964</v>
      </c>
    </row>
    <row r="220" spans="1:3" ht="11.25">
      <c r="A220" s="21" t="s">
        <v>933</v>
      </c>
      <c r="B220" s="21" t="s">
        <v>965</v>
      </c>
      <c r="C220" s="21" t="s">
        <v>966</v>
      </c>
    </row>
    <row r="221" spans="1:3" ht="11.25">
      <c r="A221" s="21" t="s">
        <v>933</v>
      </c>
      <c r="B221" s="21" t="s">
        <v>967</v>
      </c>
      <c r="C221" s="21" t="s">
        <v>968</v>
      </c>
    </row>
    <row r="222" spans="1:3" ht="11.25">
      <c r="A222" s="21" t="s">
        <v>969</v>
      </c>
      <c r="B222" s="21" t="s">
        <v>971</v>
      </c>
      <c r="C222" s="21" t="s">
        <v>972</v>
      </c>
    </row>
    <row r="223" spans="1:3" ht="11.25">
      <c r="A223" s="21" t="s">
        <v>969</v>
      </c>
      <c r="B223" s="21" t="s">
        <v>973</v>
      </c>
      <c r="C223" s="21" t="s">
        <v>974</v>
      </c>
    </row>
    <row r="224" spans="1:3" ht="11.25">
      <c r="A224" s="21" t="s">
        <v>969</v>
      </c>
      <c r="B224" s="21" t="s">
        <v>975</v>
      </c>
      <c r="C224" s="21" t="s">
        <v>976</v>
      </c>
    </row>
    <row r="225" spans="1:3" ht="11.25">
      <c r="A225" s="21" t="s">
        <v>969</v>
      </c>
      <c r="B225" s="21" t="s">
        <v>977</v>
      </c>
      <c r="C225" s="21" t="s">
        <v>978</v>
      </c>
    </row>
    <row r="226" spans="1:3" ht="11.25">
      <c r="A226" s="21" t="s">
        <v>969</v>
      </c>
      <c r="B226" s="21" t="s">
        <v>979</v>
      </c>
      <c r="C226" s="21" t="s">
        <v>980</v>
      </c>
    </row>
    <row r="227" spans="1:3" ht="11.25">
      <c r="A227" s="21" t="s">
        <v>969</v>
      </c>
      <c r="B227" s="21" t="s">
        <v>969</v>
      </c>
      <c r="C227" s="21" t="s">
        <v>970</v>
      </c>
    </row>
    <row r="228" spans="1:3" ht="11.25">
      <c r="A228" s="21" t="s">
        <v>969</v>
      </c>
      <c r="B228" s="21" t="s">
        <v>981</v>
      </c>
      <c r="C228" s="21" t="s">
        <v>982</v>
      </c>
    </row>
    <row r="229" spans="1:3" ht="11.25">
      <c r="A229" s="21" t="s">
        <v>969</v>
      </c>
      <c r="B229" s="21" t="s">
        <v>983</v>
      </c>
      <c r="C229" s="21" t="s">
        <v>984</v>
      </c>
    </row>
    <row r="230" spans="1:3" ht="11.25">
      <c r="A230" s="21" t="s">
        <v>969</v>
      </c>
      <c r="B230" s="21" t="s">
        <v>985</v>
      </c>
      <c r="C230" s="21" t="s">
        <v>986</v>
      </c>
    </row>
    <row r="231" spans="1:3" ht="11.25">
      <c r="A231" s="21" t="s">
        <v>969</v>
      </c>
      <c r="B231" s="21" t="s">
        <v>987</v>
      </c>
      <c r="C231" s="21" t="s">
        <v>988</v>
      </c>
    </row>
    <row r="232" spans="1:3" ht="11.25">
      <c r="A232" s="21" t="s">
        <v>989</v>
      </c>
      <c r="B232" s="21" t="s">
        <v>991</v>
      </c>
      <c r="C232" s="21" t="s">
        <v>992</v>
      </c>
    </row>
    <row r="233" spans="1:3" ht="11.25">
      <c r="A233" s="21" t="s">
        <v>989</v>
      </c>
      <c r="B233" s="21" t="s">
        <v>993</v>
      </c>
      <c r="C233" s="21" t="s">
        <v>994</v>
      </c>
    </row>
    <row r="234" spans="1:3" ht="11.25">
      <c r="A234" s="21" t="s">
        <v>989</v>
      </c>
      <c r="B234" s="21" t="s">
        <v>995</v>
      </c>
      <c r="C234" s="21" t="s">
        <v>996</v>
      </c>
    </row>
    <row r="235" spans="1:3" ht="11.25">
      <c r="A235" s="21" t="s">
        <v>989</v>
      </c>
      <c r="B235" s="21" t="s">
        <v>997</v>
      </c>
      <c r="C235" s="21" t="s">
        <v>998</v>
      </c>
    </row>
    <row r="236" spans="1:3" ht="11.25">
      <c r="A236" s="21" t="s">
        <v>989</v>
      </c>
      <c r="B236" s="21" t="s">
        <v>999</v>
      </c>
      <c r="C236" s="21" t="s">
        <v>1000</v>
      </c>
    </row>
    <row r="237" spans="1:3" ht="11.25">
      <c r="A237" s="21" t="s">
        <v>989</v>
      </c>
      <c r="B237" s="21" t="s">
        <v>1001</v>
      </c>
      <c r="C237" s="21" t="s">
        <v>1002</v>
      </c>
    </row>
    <row r="238" spans="1:3" ht="11.25">
      <c r="A238" s="21" t="s">
        <v>989</v>
      </c>
      <c r="B238" s="21" t="s">
        <v>1003</v>
      </c>
      <c r="C238" s="21" t="s">
        <v>1004</v>
      </c>
    </row>
    <row r="239" spans="1:3" ht="11.25">
      <c r="A239" s="21" t="s">
        <v>989</v>
      </c>
      <c r="B239" s="21" t="s">
        <v>989</v>
      </c>
      <c r="C239" s="21" t="s">
        <v>990</v>
      </c>
    </row>
    <row r="240" spans="1:3" ht="11.25">
      <c r="A240" s="21" t="s">
        <v>989</v>
      </c>
      <c r="B240" s="21" t="s">
        <v>1005</v>
      </c>
      <c r="C240" s="21" t="s">
        <v>1006</v>
      </c>
    </row>
    <row r="241" spans="1:3" ht="11.25">
      <c r="A241" s="21" t="s">
        <v>989</v>
      </c>
      <c r="B241" s="21" t="s">
        <v>1007</v>
      </c>
      <c r="C241" s="21" t="s">
        <v>1008</v>
      </c>
    </row>
    <row r="242" spans="1:3" ht="11.25">
      <c r="A242" s="21" t="s">
        <v>989</v>
      </c>
      <c r="B242" s="21" t="s">
        <v>1009</v>
      </c>
      <c r="C242" s="21" t="s">
        <v>1010</v>
      </c>
    </row>
    <row r="243" spans="1:3" ht="11.25">
      <c r="A243" s="21" t="s">
        <v>989</v>
      </c>
      <c r="B243" s="21" t="s">
        <v>1011</v>
      </c>
      <c r="C243" s="21" t="s">
        <v>1012</v>
      </c>
    </row>
    <row r="244" spans="1:3" ht="11.25">
      <c r="A244" s="21" t="s">
        <v>989</v>
      </c>
      <c r="B244" s="21" t="s">
        <v>1013</v>
      </c>
      <c r="C244" s="21" t="s">
        <v>1014</v>
      </c>
    </row>
    <row r="245" spans="1:3" ht="11.25">
      <c r="A245" s="21" t="s">
        <v>989</v>
      </c>
      <c r="B245" s="21" t="s">
        <v>1015</v>
      </c>
      <c r="C245" s="21" t="s">
        <v>1016</v>
      </c>
    </row>
    <row r="246" spans="1:3" ht="11.25">
      <c r="A246" s="21" t="s">
        <v>1017</v>
      </c>
      <c r="B246" s="21" t="s">
        <v>1019</v>
      </c>
      <c r="C246" s="21" t="s">
        <v>1020</v>
      </c>
    </row>
    <row r="247" spans="1:3" ht="11.25">
      <c r="A247" s="21" t="s">
        <v>1017</v>
      </c>
      <c r="B247" s="21" t="s">
        <v>1017</v>
      </c>
      <c r="C247" s="21" t="s">
        <v>1018</v>
      </c>
    </row>
    <row r="248" spans="1:3" ht="11.25">
      <c r="A248" s="21" t="s">
        <v>1017</v>
      </c>
      <c r="B248" s="21" t="s">
        <v>1021</v>
      </c>
      <c r="C248" s="21" t="s">
        <v>1022</v>
      </c>
    </row>
    <row r="249" spans="1:3" ht="11.25">
      <c r="A249" s="21" t="s">
        <v>1017</v>
      </c>
      <c r="B249" s="21" t="s">
        <v>1023</v>
      </c>
      <c r="C249" s="21" t="s">
        <v>1024</v>
      </c>
    </row>
    <row r="250" spans="1:3" ht="11.25">
      <c r="A250" s="21" t="s">
        <v>1017</v>
      </c>
      <c r="B250" s="21" t="s">
        <v>1025</v>
      </c>
      <c r="C250" s="21" t="s">
        <v>1026</v>
      </c>
    </row>
    <row r="251" spans="1:3" ht="11.25">
      <c r="A251" s="21" t="s">
        <v>1017</v>
      </c>
      <c r="B251" s="21" t="s">
        <v>1027</v>
      </c>
      <c r="C251" s="21" t="s">
        <v>1028</v>
      </c>
    </row>
    <row r="252" spans="1:3" ht="11.25">
      <c r="A252" s="21" t="s">
        <v>1017</v>
      </c>
      <c r="B252" s="21" t="s">
        <v>1029</v>
      </c>
      <c r="C252" s="21" t="s">
        <v>1030</v>
      </c>
    </row>
    <row r="253" spans="1:3" ht="11.25">
      <c r="A253" s="21" t="s">
        <v>1017</v>
      </c>
      <c r="B253" s="21" t="s">
        <v>1031</v>
      </c>
      <c r="C253" s="21" t="s">
        <v>1032</v>
      </c>
    </row>
    <row r="254" spans="1:3" ht="11.25">
      <c r="A254" s="21" t="s">
        <v>1033</v>
      </c>
      <c r="B254" s="21" t="s">
        <v>1035</v>
      </c>
      <c r="C254" s="21" t="s">
        <v>1036</v>
      </c>
    </row>
    <row r="255" spans="1:3" ht="11.25">
      <c r="A255" s="21" t="s">
        <v>1033</v>
      </c>
      <c r="B255" s="21" t="s">
        <v>1037</v>
      </c>
      <c r="C255" s="21" t="s">
        <v>1038</v>
      </c>
    </row>
    <row r="256" spans="1:3" ht="11.25">
      <c r="A256" s="21" t="s">
        <v>1033</v>
      </c>
      <c r="B256" s="21" t="s">
        <v>1039</v>
      </c>
      <c r="C256" s="21" t="s">
        <v>1040</v>
      </c>
    </row>
    <row r="257" spans="1:3" ht="11.25">
      <c r="A257" s="21" t="s">
        <v>1033</v>
      </c>
      <c r="B257" s="21" t="s">
        <v>1041</v>
      </c>
      <c r="C257" s="21" t="s">
        <v>1042</v>
      </c>
    </row>
    <row r="258" spans="1:3" ht="11.25">
      <c r="A258" s="21" t="s">
        <v>1033</v>
      </c>
      <c r="B258" s="21" t="s">
        <v>1033</v>
      </c>
      <c r="C258" s="21" t="s">
        <v>1034</v>
      </c>
    </row>
    <row r="259" spans="1:3" ht="11.25">
      <c r="A259" s="21" t="s">
        <v>1033</v>
      </c>
      <c r="B259" s="21" t="s">
        <v>1043</v>
      </c>
      <c r="C259" s="21" t="s">
        <v>1044</v>
      </c>
    </row>
    <row r="260" spans="1:3" ht="11.25">
      <c r="A260" s="21" t="s">
        <v>1033</v>
      </c>
      <c r="B260" s="21" t="s">
        <v>1045</v>
      </c>
      <c r="C260" s="21" t="s">
        <v>1046</v>
      </c>
    </row>
    <row r="261" spans="1:3" ht="11.25">
      <c r="A261" s="21" t="s">
        <v>1033</v>
      </c>
      <c r="B261" s="21" t="s">
        <v>548</v>
      </c>
      <c r="C261" s="21" t="s">
        <v>1047</v>
      </c>
    </row>
    <row r="262" spans="1:3" ht="11.25">
      <c r="A262" s="21" t="s">
        <v>1033</v>
      </c>
      <c r="B262" s="21" t="s">
        <v>1048</v>
      </c>
      <c r="C262" s="21" t="s">
        <v>1049</v>
      </c>
    </row>
    <row r="263" spans="1:3" ht="11.25">
      <c r="A263" s="21" t="s">
        <v>1033</v>
      </c>
      <c r="B263" s="21" t="s">
        <v>1050</v>
      </c>
      <c r="C263" s="21" t="s">
        <v>1051</v>
      </c>
    </row>
    <row r="264" spans="1:3" ht="11.25">
      <c r="A264" s="21" t="s">
        <v>1052</v>
      </c>
      <c r="B264" s="21" t="s">
        <v>1054</v>
      </c>
      <c r="C264" s="21" t="s">
        <v>1055</v>
      </c>
    </row>
    <row r="265" spans="1:3" ht="11.25">
      <c r="A265" s="21" t="s">
        <v>1052</v>
      </c>
      <c r="B265" s="21" t="s">
        <v>1052</v>
      </c>
      <c r="C265" s="21" t="s">
        <v>1053</v>
      </c>
    </row>
    <row r="266" spans="1:3" ht="11.25">
      <c r="A266" s="21" t="s">
        <v>1052</v>
      </c>
      <c r="B266" s="21" t="s">
        <v>1056</v>
      </c>
      <c r="C266" s="21" t="s">
        <v>1057</v>
      </c>
    </row>
    <row r="267" spans="1:3" ht="11.25">
      <c r="A267" s="21" t="s">
        <v>1052</v>
      </c>
      <c r="B267" s="21" t="s">
        <v>1058</v>
      </c>
      <c r="C267" s="21" t="s">
        <v>1059</v>
      </c>
    </row>
    <row r="268" spans="1:3" ht="11.25">
      <c r="A268" s="21" t="s">
        <v>1052</v>
      </c>
      <c r="B268" s="21" t="s">
        <v>1060</v>
      </c>
      <c r="C268" s="21" t="s">
        <v>1061</v>
      </c>
    </row>
    <row r="269" spans="1:3" ht="11.25">
      <c r="A269" s="21" t="s">
        <v>1052</v>
      </c>
      <c r="B269" s="21" t="s">
        <v>1062</v>
      </c>
      <c r="C269" s="21" t="s">
        <v>1063</v>
      </c>
    </row>
    <row r="270" spans="1:3" ht="11.25">
      <c r="A270" s="21" t="s">
        <v>1052</v>
      </c>
      <c r="B270" s="21" t="s">
        <v>1064</v>
      </c>
      <c r="C270" s="21" t="s">
        <v>1065</v>
      </c>
    </row>
    <row r="271" spans="1:3" ht="11.25">
      <c r="A271" s="21" t="s">
        <v>1052</v>
      </c>
      <c r="B271" s="21" t="s">
        <v>1066</v>
      </c>
      <c r="C271" s="21" t="s">
        <v>1067</v>
      </c>
    </row>
    <row r="272" spans="1:3" ht="11.25">
      <c r="A272" s="21" t="s">
        <v>1052</v>
      </c>
      <c r="B272" s="21" t="s">
        <v>1068</v>
      </c>
      <c r="C272" s="21" t="s">
        <v>1069</v>
      </c>
    </row>
    <row r="273" spans="1:3" ht="11.25">
      <c r="A273" s="21" t="s">
        <v>1070</v>
      </c>
      <c r="B273" s="21" t="s">
        <v>1072</v>
      </c>
      <c r="C273" s="21" t="s">
        <v>1073</v>
      </c>
    </row>
    <row r="274" spans="1:3" ht="11.25">
      <c r="A274" s="21" t="s">
        <v>1070</v>
      </c>
      <c r="B274" s="21" t="s">
        <v>1074</v>
      </c>
      <c r="C274" s="21" t="s">
        <v>1075</v>
      </c>
    </row>
    <row r="275" spans="1:3" ht="11.25">
      <c r="A275" s="21" t="s">
        <v>1070</v>
      </c>
      <c r="B275" s="21" t="s">
        <v>1076</v>
      </c>
      <c r="C275" s="21" t="s">
        <v>1077</v>
      </c>
    </row>
    <row r="276" spans="1:3" ht="11.25">
      <c r="A276" s="21" t="s">
        <v>1070</v>
      </c>
      <c r="B276" s="21" t="s">
        <v>1078</v>
      </c>
      <c r="C276" s="21" t="s">
        <v>1079</v>
      </c>
    </row>
    <row r="277" spans="1:3" ht="11.25">
      <c r="A277" s="21" t="s">
        <v>1070</v>
      </c>
      <c r="B277" s="21" t="s">
        <v>1070</v>
      </c>
      <c r="C277" s="21" t="s">
        <v>1071</v>
      </c>
    </row>
    <row r="278" spans="1:3" ht="11.25">
      <c r="A278" s="21" t="s">
        <v>1070</v>
      </c>
      <c r="B278" s="21" t="s">
        <v>1080</v>
      </c>
      <c r="C278" s="21" t="s">
        <v>1081</v>
      </c>
    </row>
    <row r="279" spans="1:3" ht="11.25">
      <c r="A279" s="21" t="s">
        <v>1070</v>
      </c>
      <c r="B279" s="21" t="s">
        <v>1082</v>
      </c>
      <c r="C279" s="21" t="s">
        <v>1083</v>
      </c>
    </row>
    <row r="280" spans="1:3" ht="11.25">
      <c r="A280" s="21" t="s">
        <v>1070</v>
      </c>
      <c r="B280" s="21" t="s">
        <v>1084</v>
      </c>
      <c r="C280" s="21" t="s">
        <v>1085</v>
      </c>
    </row>
    <row r="281" spans="1:3" ht="11.25">
      <c r="A281" s="21" t="s">
        <v>1070</v>
      </c>
      <c r="B281" s="21" t="s">
        <v>1086</v>
      </c>
      <c r="C281" s="21" t="s">
        <v>1087</v>
      </c>
    </row>
    <row r="282" spans="1:3" ht="11.25">
      <c r="A282" s="21" t="s">
        <v>1088</v>
      </c>
      <c r="B282" s="21" t="s">
        <v>1090</v>
      </c>
      <c r="C282" s="21" t="s">
        <v>1091</v>
      </c>
    </row>
    <row r="283" spans="1:3" ht="11.25">
      <c r="A283" s="21" t="s">
        <v>1088</v>
      </c>
      <c r="B283" s="21" t="s">
        <v>1092</v>
      </c>
      <c r="C283" s="21" t="s">
        <v>1093</v>
      </c>
    </row>
    <row r="284" spans="1:3" ht="11.25">
      <c r="A284" s="21" t="s">
        <v>1088</v>
      </c>
      <c r="B284" s="21" t="s">
        <v>1094</v>
      </c>
      <c r="C284" s="21" t="s">
        <v>1095</v>
      </c>
    </row>
    <row r="285" spans="1:3" ht="11.25">
      <c r="A285" s="21" t="s">
        <v>1088</v>
      </c>
      <c r="B285" s="21" t="s">
        <v>1096</v>
      </c>
      <c r="C285" s="21" t="s">
        <v>1097</v>
      </c>
    </row>
    <row r="286" spans="1:3" ht="11.25">
      <c r="A286" s="21" t="s">
        <v>1088</v>
      </c>
      <c r="B286" s="21" t="s">
        <v>1098</v>
      </c>
      <c r="C286" s="21" t="s">
        <v>1099</v>
      </c>
    </row>
    <row r="287" spans="1:3" ht="11.25">
      <c r="A287" s="21" t="s">
        <v>1088</v>
      </c>
      <c r="B287" s="21" t="s">
        <v>1088</v>
      </c>
      <c r="C287" s="21" t="s">
        <v>1089</v>
      </c>
    </row>
    <row r="288" spans="1:3" ht="11.25">
      <c r="A288" s="21" t="s">
        <v>1088</v>
      </c>
      <c r="B288" s="21" t="s">
        <v>1025</v>
      </c>
      <c r="C288" s="21" t="s">
        <v>1100</v>
      </c>
    </row>
    <row r="289" spans="1:3" ht="11.25">
      <c r="A289" s="21" t="s">
        <v>1088</v>
      </c>
      <c r="B289" s="21" t="s">
        <v>1101</v>
      </c>
      <c r="C289" s="21" t="s">
        <v>1102</v>
      </c>
    </row>
    <row r="290" spans="1:3" ht="11.25">
      <c r="A290" s="21" t="s">
        <v>1103</v>
      </c>
      <c r="B290" s="21" t="s">
        <v>1105</v>
      </c>
      <c r="C290" s="21" t="s">
        <v>1106</v>
      </c>
    </row>
    <row r="291" spans="1:3" ht="11.25">
      <c r="A291" s="21" t="s">
        <v>1103</v>
      </c>
      <c r="B291" s="21" t="s">
        <v>1103</v>
      </c>
      <c r="C291" s="21" t="s">
        <v>1104</v>
      </c>
    </row>
    <row r="292" spans="1:3" ht="11.25">
      <c r="A292" s="21" t="s">
        <v>1103</v>
      </c>
      <c r="B292" s="21" t="s">
        <v>1107</v>
      </c>
      <c r="C292" s="21" t="s">
        <v>1108</v>
      </c>
    </row>
    <row r="293" spans="1:3" ht="11.25">
      <c r="A293" s="21" t="s">
        <v>1103</v>
      </c>
      <c r="B293" s="21" t="s">
        <v>1109</v>
      </c>
      <c r="C293" s="21" t="s">
        <v>1110</v>
      </c>
    </row>
    <row r="294" spans="1:3" ht="11.25">
      <c r="A294" s="21" t="s">
        <v>1103</v>
      </c>
      <c r="B294" s="21" t="s">
        <v>1111</v>
      </c>
      <c r="C294" s="21" t="s">
        <v>1112</v>
      </c>
    </row>
    <row r="295" spans="1:3" ht="11.25">
      <c r="A295" s="21" t="s">
        <v>1113</v>
      </c>
      <c r="B295" s="21" t="s">
        <v>1113</v>
      </c>
      <c r="C295" s="21" t="s">
        <v>1114</v>
      </c>
    </row>
    <row r="296" spans="1:3" ht="11.25">
      <c r="A296" s="21" t="s">
        <v>1115</v>
      </c>
      <c r="B296" s="21" t="s">
        <v>596</v>
      </c>
      <c r="C296" s="21" t="s">
        <v>1117</v>
      </c>
    </row>
    <row r="297" spans="1:3" ht="11.25">
      <c r="A297" s="21" t="s">
        <v>1115</v>
      </c>
      <c r="B297" s="21" t="s">
        <v>1118</v>
      </c>
      <c r="C297" s="21" t="s">
        <v>1119</v>
      </c>
    </row>
    <row r="298" spans="1:3" ht="11.25">
      <c r="A298" s="21" t="s">
        <v>1115</v>
      </c>
      <c r="B298" s="21" t="s">
        <v>1120</v>
      </c>
      <c r="C298" s="21" t="s">
        <v>1121</v>
      </c>
    </row>
    <row r="299" spans="1:3" ht="11.25">
      <c r="A299" s="21" t="s">
        <v>1115</v>
      </c>
      <c r="B299" s="21" t="s">
        <v>1122</v>
      </c>
      <c r="C299" s="21" t="s">
        <v>1123</v>
      </c>
    </row>
    <row r="300" spans="1:3" ht="11.25">
      <c r="A300" s="21" t="s">
        <v>1115</v>
      </c>
      <c r="B300" s="21" t="s">
        <v>1124</v>
      </c>
      <c r="C300" s="21" t="s">
        <v>1125</v>
      </c>
    </row>
    <row r="301" spans="1:3" ht="11.25">
      <c r="A301" s="21" t="s">
        <v>1115</v>
      </c>
      <c r="B301" s="21" t="s">
        <v>624</v>
      </c>
      <c r="C301" s="21" t="s">
        <v>1126</v>
      </c>
    </row>
    <row r="302" spans="1:3" ht="11.25">
      <c r="A302" s="21" t="s">
        <v>1115</v>
      </c>
      <c r="B302" s="21" t="s">
        <v>1127</v>
      </c>
      <c r="C302" s="21" t="s">
        <v>1128</v>
      </c>
    </row>
    <row r="303" spans="1:3" ht="11.25">
      <c r="A303" s="21" t="s">
        <v>1115</v>
      </c>
      <c r="B303" s="21" t="s">
        <v>1129</v>
      </c>
      <c r="C303" s="21" t="s">
        <v>1130</v>
      </c>
    </row>
    <row r="304" spans="1:3" ht="11.25">
      <c r="A304" s="21" t="s">
        <v>1115</v>
      </c>
      <c r="B304" s="21" t="s">
        <v>1131</v>
      </c>
      <c r="C304" s="21" t="s">
        <v>1132</v>
      </c>
    </row>
    <row r="305" spans="1:3" ht="11.25">
      <c r="A305" s="21" t="s">
        <v>1115</v>
      </c>
      <c r="B305" s="21" t="s">
        <v>1133</v>
      </c>
      <c r="C305" s="21" t="s">
        <v>1134</v>
      </c>
    </row>
    <row r="306" spans="1:3" ht="11.25">
      <c r="A306" s="21" t="s">
        <v>1115</v>
      </c>
      <c r="B306" s="21" t="s">
        <v>1135</v>
      </c>
      <c r="C306" s="21" t="s">
        <v>1136</v>
      </c>
    </row>
    <row r="307" spans="1:3" ht="11.25">
      <c r="A307" s="21" t="s">
        <v>1115</v>
      </c>
      <c r="B307" s="21" t="s">
        <v>1137</v>
      </c>
      <c r="C307" s="21" t="s">
        <v>1138</v>
      </c>
    </row>
    <row r="308" spans="1:3" ht="11.25">
      <c r="A308" s="21" t="s">
        <v>1115</v>
      </c>
      <c r="B308" s="21" t="s">
        <v>1139</v>
      </c>
      <c r="C308" s="21" t="s">
        <v>1140</v>
      </c>
    </row>
    <row r="309" spans="1:3" ht="11.25">
      <c r="A309" s="21" t="s">
        <v>1115</v>
      </c>
      <c r="B309" s="21" t="s">
        <v>1141</v>
      </c>
      <c r="C309" s="21" t="s">
        <v>1142</v>
      </c>
    </row>
    <row r="310" spans="1:3" ht="11.25">
      <c r="A310" s="21" t="s">
        <v>1115</v>
      </c>
      <c r="B310" s="21" t="s">
        <v>1115</v>
      </c>
      <c r="C310" s="21" t="s">
        <v>1116</v>
      </c>
    </row>
    <row r="311" spans="1:3" ht="11.25">
      <c r="A311" s="21" t="s">
        <v>1115</v>
      </c>
      <c r="B311" s="21" t="s">
        <v>1143</v>
      </c>
      <c r="C311" s="21" t="s">
        <v>1144</v>
      </c>
    </row>
    <row r="312" spans="1:3" ht="11.25">
      <c r="A312" s="21" t="s">
        <v>1115</v>
      </c>
      <c r="B312" s="21" t="s">
        <v>1145</v>
      </c>
      <c r="C312" s="21" t="s">
        <v>1146</v>
      </c>
    </row>
    <row r="313" spans="1:3" ht="11.25">
      <c r="A313" s="21" t="s">
        <v>1115</v>
      </c>
      <c r="B313" s="21" t="s">
        <v>1147</v>
      </c>
      <c r="C313" s="21" t="s">
        <v>1148</v>
      </c>
    </row>
    <row r="314" spans="1:3" ht="11.25">
      <c r="A314" s="21" t="s">
        <v>1149</v>
      </c>
      <c r="B314" s="21" t="s">
        <v>1151</v>
      </c>
      <c r="C314" s="21" t="s">
        <v>1152</v>
      </c>
    </row>
    <row r="315" spans="1:3" ht="11.25">
      <c r="A315" s="21" t="s">
        <v>1149</v>
      </c>
      <c r="B315" s="21" t="s">
        <v>1153</v>
      </c>
      <c r="C315" s="21" t="s">
        <v>1154</v>
      </c>
    </row>
    <row r="316" spans="1:3" ht="11.25">
      <c r="A316" s="21" t="s">
        <v>1149</v>
      </c>
      <c r="B316" s="21" t="s">
        <v>1149</v>
      </c>
      <c r="C316" s="21" t="s">
        <v>1150</v>
      </c>
    </row>
    <row r="317" spans="1:3" ht="11.25">
      <c r="A317" s="21" t="s">
        <v>1149</v>
      </c>
      <c r="B317" s="21" t="s">
        <v>1155</v>
      </c>
      <c r="C317" s="21" t="s">
        <v>1156</v>
      </c>
    </row>
    <row r="318" spans="1:3" ht="11.25">
      <c r="A318" s="21" t="s">
        <v>1149</v>
      </c>
      <c r="B318" s="21" t="s">
        <v>1157</v>
      </c>
      <c r="C318" s="21" t="s">
        <v>1158</v>
      </c>
    </row>
    <row r="319" spans="1:3" ht="11.25">
      <c r="A319" s="21" t="s">
        <v>1159</v>
      </c>
      <c r="B319" s="21" t="s">
        <v>1161</v>
      </c>
      <c r="C319" s="21" t="s">
        <v>1162</v>
      </c>
    </row>
    <row r="320" spans="1:3" ht="11.25">
      <c r="A320" s="21" t="s">
        <v>1159</v>
      </c>
      <c r="B320" s="21" t="s">
        <v>1159</v>
      </c>
      <c r="C320" s="21" t="s">
        <v>1160</v>
      </c>
    </row>
    <row r="321" spans="1:3" ht="11.25">
      <c r="A321" s="21" t="s">
        <v>1163</v>
      </c>
      <c r="B321" s="21" t="s">
        <v>1165</v>
      </c>
      <c r="C321" s="21" t="s">
        <v>1166</v>
      </c>
    </row>
    <row r="322" spans="1:3" ht="11.25">
      <c r="A322" s="21" t="s">
        <v>1163</v>
      </c>
      <c r="B322" s="21" t="s">
        <v>1167</v>
      </c>
      <c r="C322" s="21" t="s">
        <v>1168</v>
      </c>
    </row>
    <row r="323" spans="1:3" ht="11.25">
      <c r="A323" s="21" t="s">
        <v>1163</v>
      </c>
      <c r="B323" s="21" t="s">
        <v>1169</v>
      </c>
      <c r="C323" s="21" t="s">
        <v>1170</v>
      </c>
    </row>
    <row r="324" spans="1:3" ht="11.25">
      <c r="A324" s="21" t="s">
        <v>1163</v>
      </c>
      <c r="B324" s="21" t="s">
        <v>1171</v>
      </c>
      <c r="C324" s="21" t="s">
        <v>1172</v>
      </c>
    </row>
    <row r="325" spans="1:3" ht="11.25">
      <c r="A325" s="21" t="s">
        <v>1163</v>
      </c>
      <c r="B325" s="21" t="s">
        <v>1173</v>
      </c>
      <c r="C325" s="21" t="s">
        <v>1174</v>
      </c>
    </row>
    <row r="326" spans="1:3" ht="11.25">
      <c r="A326" s="21" t="s">
        <v>1163</v>
      </c>
      <c r="B326" s="21" t="s">
        <v>1175</v>
      </c>
      <c r="C326" s="21" t="s">
        <v>1176</v>
      </c>
    </row>
    <row r="327" spans="1:3" ht="11.25">
      <c r="A327" s="21" t="s">
        <v>1163</v>
      </c>
      <c r="B327" s="21" t="s">
        <v>1177</v>
      </c>
      <c r="C327" s="21" t="s">
        <v>1178</v>
      </c>
    </row>
    <row r="328" spans="1:3" ht="11.25">
      <c r="A328" s="21" t="s">
        <v>1163</v>
      </c>
      <c r="B328" s="21" t="s">
        <v>1163</v>
      </c>
      <c r="C328" s="21" t="s">
        <v>1164</v>
      </c>
    </row>
    <row r="329" spans="1:3" ht="11.25">
      <c r="A329" s="21" t="s">
        <v>1163</v>
      </c>
      <c r="B329" s="21" t="s">
        <v>1179</v>
      </c>
      <c r="C329" s="21" t="s">
        <v>1180</v>
      </c>
    </row>
    <row r="330" spans="1:3" ht="11.25">
      <c r="A330" s="21" t="s">
        <v>1163</v>
      </c>
      <c r="B330" s="21" t="s">
        <v>1181</v>
      </c>
      <c r="C330" s="21" t="s">
        <v>1182</v>
      </c>
    </row>
    <row r="331" spans="1:3" ht="11.25">
      <c r="A331" s="21" t="s">
        <v>1183</v>
      </c>
      <c r="B331" s="21" t="s">
        <v>1185</v>
      </c>
      <c r="C331" s="21" t="s">
        <v>1186</v>
      </c>
    </row>
    <row r="332" spans="1:3" ht="11.25">
      <c r="A332" s="21" t="s">
        <v>1183</v>
      </c>
      <c r="B332" s="21" t="s">
        <v>1187</v>
      </c>
      <c r="C332" s="21" t="s">
        <v>1188</v>
      </c>
    </row>
    <row r="333" spans="1:3" ht="11.25">
      <c r="A333" s="21" t="s">
        <v>1183</v>
      </c>
      <c r="B333" s="21" t="s">
        <v>1189</v>
      </c>
      <c r="C333" s="21" t="s">
        <v>1190</v>
      </c>
    </row>
    <row r="334" spans="1:3" ht="11.25">
      <c r="A334" s="21" t="s">
        <v>1183</v>
      </c>
      <c r="B334" s="21" t="s">
        <v>1191</v>
      </c>
      <c r="C334" s="21" t="s">
        <v>1192</v>
      </c>
    </row>
    <row r="335" spans="1:3" ht="11.25">
      <c r="A335" s="21" t="s">
        <v>1183</v>
      </c>
      <c r="B335" s="21" t="s">
        <v>1183</v>
      </c>
      <c r="C335" s="21" t="s">
        <v>1184</v>
      </c>
    </row>
    <row r="336" spans="1:3" ht="11.25">
      <c r="A336" s="21" t="s">
        <v>1183</v>
      </c>
      <c r="B336" s="21" t="s">
        <v>1193</v>
      </c>
      <c r="C336" s="21" t="s">
        <v>1194</v>
      </c>
    </row>
    <row r="337" spans="1:3" ht="11.25">
      <c r="A337" s="21" t="s">
        <v>1195</v>
      </c>
      <c r="B337" s="21" t="s">
        <v>1195</v>
      </c>
      <c r="C337" s="21" t="s">
        <v>1196</v>
      </c>
    </row>
    <row r="338" spans="1:3" ht="11.25">
      <c r="A338" s="21" t="s">
        <v>1195</v>
      </c>
      <c r="B338" s="21" t="s">
        <v>1197</v>
      </c>
      <c r="C338" s="21" t="s">
        <v>1198</v>
      </c>
    </row>
    <row r="339" spans="1:3" ht="11.25">
      <c r="A339" s="21" t="s">
        <v>1195</v>
      </c>
      <c r="B339" s="21" t="s">
        <v>1199</v>
      </c>
      <c r="C339" s="21" t="s">
        <v>1200</v>
      </c>
    </row>
    <row r="340" spans="1:3" ht="11.25">
      <c r="A340" s="21" t="s">
        <v>1201</v>
      </c>
      <c r="B340" s="21" t="s">
        <v>1167</v>
      </c>
      <c r="C340" s="21" t="s">
        <v>1203</v>
      </c>
    </row>
    <row r="341" spans="1:3" ht="11.25">
      <c r="A341" s="21" t="s">
        <v>1201</v>
      </c>
      <c r="B341" s="21" t="s">
        <v>1204</v>
      </c>
      <c r="C341" s="21" t="s">
        <v>1205</v>
      </c>
    </row>
    <row r="342" spans="1:3" ht="11.25">
      <c r="A342" s="21" t="s">
        <v>1201</v>
      </c>
      <c r="B342" s="21" t="s">
        <v>1206</v>
      </c>
      <c r="C342" s="21" t="s">
        <v>1207</v>
      </c>
    </row>
    <row r="343" spans="1:3" ht="11.25">
      <c r="A343" s="21" t="s">
        <v>1201</v>
      </c>
      <c r="B343" s="21" t="s">
        <v>1208</v>
      </c>
      <c r="C343" s="21" t="s">
        <v>1209</v>
      </c>
    </row>
    <row r="344" spans="1:3" ht="11.25">
      <c r="A344" s="21" t="s">
        <v>1201</v>
      </c>
      <c r="B344" s="21" t="s">
        <v>1210</v>
      </c>
      <c r="C344" s="21" t="s">
        <v>1211</v>
      </c>
    </row>
    <row r="345" spans="1:3" ht="11.25">
      <c r="A345" s="21" t="s">
        <v>1201</v>
      </c>
      <c r="B345" s="21" t="s">
        <v>1201</v>
      </c>
      <c r="C345" s="21" t="s">
        <v>1202</v>
      </c>
    </row>
    <row r="346" spans="1:3" ht="11.25">
      <c r="A346" s="21" t="s">
        <v>1201</v>
      </c>
      <c r="B346" s="21" t="s">
        <v>1212</v>
      </c>
      <c r="C346" s="21" t="s">
        <v>1213</v>
      </c>
    </row>
    <row r="347" spans="1:3" ht="11.25">
      <c r="A347" s="21" t="s">
        <v>1201</v>
      </c>
      <c r="B347" s="21" t="s">
        <v>1214</v>
      </c>
      <c r="C347" s="21" t="s">
        <v>1215</v>
      </c>
    </row>
    <row r="348" spans="1:3" ht="11.25">
      <c r="A348" s="21" t="s">
        <v>1216</v>
      </c>
      <c r="B348" s="21" t="s">
        <v>1216</v>
      </c>
      <c r="C348" s="21" t="s">
        <v>1217</v>
      </c>
    </row>
    <row r="349" spans="1:3" ht="11.25">
      <c r="A349" s="21" t="s">
        <v>1216</v>
      </c>
      <c r="B349" s="21" t="s">
        <v>1218</v>
      </c>
      <c r="C349" s="21" t="s">
        <v>1219</v>
      </c>
    </row>
    <row r="350" spans="1:3" ht="11.25">
      <c r="A350" s="21" t="s">
        <v>1220</v>
      </c>
      <c r="B350" s="21" t="s">
        <v>1222</v>
      </c>
      <c r="C350" s="21" t="s">
        <v>1223</v>
      </c>
    </row>
    <row r="351" spans="1:3" ht="11.25">
      <c r="A351" s="21" t="s">
        <v>1220</v>
      </c>
      <c r="B351" s="21" t="s">
        <v>1224</v>
      </c>
      <c r="C351" s="21" t="s">
        <v>1225</v>
      </c>
    </row>
    <row r="352" spans="1:3" ht="11.25">
      <c r="A352" s="21" t="s">
        <v>1220</v>
      </c>
      <c r="B352" s="21" t="s">
        <v>1226</v>
      </c>
      <c r="C352" s="21" t="s">
        <v>1227</v>
      </c>
    </row>
    <row r="353" spans="1:3" ht="11.25">
      <c r="A353" s="21" t="s">
        <v>1220</v>
      </c>
      <c r="B353" s="21" t="s">
        <v>1228</v>
      </c>
      <c r="C353" s="21" t="s">
        <v>1229</v>
      </c>
    </row>
    <row r="354" spans="1:3" ht="11.25">
      <c r="A354" s="21" t="s">
        <v>1220</v>
      </c>
      <c r="B354" s="21" t="s">
        <v>1230</v>
      </c>
      <c r="C354" s="21" t="s">
        <v>1231</v>
      </c>
    </row>
    <row r="355" spans="1:3" ht="11.25">
      <c r="A355" s="21" t="s">
        <v>1220</v>
      </c>
      <c r="B355" s="21" t="s">
        <v>1232</v>
      </c>
      <c r="C355" s="21" t="s">
        <v>1233</v>
      </c>
    </row>
    <row r="356" spans="1:3" ht="11.25">
      <c r="A356" s="21" t="s">
        <v>1220</v>
      </c>
      <c r="B356" s="21" t="s">
        <v>1234</v>
      </c>
      <c r="C356" s="21" t="s">
        <v>1235</v>
      </c>
    </row>
    <row r="357" spans="1:3" ht="11.25">
      <c r="A357" s="21" t="s">
        <v>1220</v>
      </c>
      <c r="B357" s="21" t="s">
        <v>1220</v>
      </c>
      <c r="C357" s="21" t="s">
        <v>1221</v>
      </c>
    </row>
    <row r="358" spans="1:3" ht="11.25">
      <c r="A358" s="21" t="s">
        <v>1236</v>
      </c>
      <c r="B358" s="21" t="s">
        <v>1238</v>
      </c>
      <c r="C358" s="21" t="s">
        <v>1239</v>
      </c>
    </row>
    <row r="359" spans="1:3" ht="11.25">
      <c r="A359" s="21" t="s">
        <v>1236</v>
      </c>
      <c r="B359" s="21" t="s">
        <v>1240</v>
      </c>
      <c r="C359" s="21" t="s">
        <v>1241</v>
      </c>
    </row>
    <row r="360" spans="1:3" ht="11.25">
      <c r="A360" s="21" t="s">
        <v>1236</v>
      </c>
      <c r="B360" s="21" t="s">
        <v>1242</v>
      </c>
      <c r="C360" s="21" t="s">
        <v>1243</v>
      </c>
    </row>
    <row r="361" spans="1:3" ht="11.25">
      <c r="A361" s="21" t="s">
        <v>1236</v>
      </c>
      <c r="B361" s="21" t="s">
        <v>1244</v>
      </c>
      <c r="C361" s="21" t="s">
        <v>1245</v>
      </c>
    </row>
    <row r="362" spans="1:3" ht="11.25">
      <c r="A362" s="21" t="s">
        <v>1236</v>
      </c>
      <c r="B362" s="21" t="s">
        <v>1246</v>
      </c>
      <c r="C362" s="21" t="s">
        <v>1247</v>
      </c>
    </row>
    <row r="363" spans="1:3" ht="11.25">
      <c r="A363" s="21" t="s">
        <v>1236</v>
      </c>
      <c r="B363" s="21" t="s">
        <v>1248</v>
      </c>
      <c r="C363" s="21" t="s">
        <v>1249</v>
      </c>
    </row>
    <row r="364" spans="1:3" ht="11.25">
      <c r="A364" s="21" t="s">
        <v>1236</v>
      </c>
      <c r="B364" s="21" t="s">
        <v>1250</v>
      </c>
      <c r="C364" s="21" t="s">
        <v>1251</v>
      </c>
    </row>
    <row r="365" spans="1:3" ht="11.25">
      <c r="A365" s="21" t="s">
        <v>1236</v>
      </c>
      <c r="B365" s="21" t="s">
        <v>1252</v>
      </c>
      <c r="C365" s="21" t="s">
        <v>1253</v>
      </c>
    </row>
    <row r="366" spans="1:3" ht="11.25">
      <c r="A366" s="21" t="s">
        <v>1236</v>
      </c>
      <c r="B366" s="21" t="s">
        <v>1236</v>
      </c>
      <c r="C366" s="21" t="s">
        <v>1237</v>
      </c>
    </row>
    <row r="367" spans="1:3" ht="11.25">
      <c r="A367" s="21" t="s">
        <v>1254</v>
      </c>
      <c r="B367" s="21" t="s">
        <v>1254</v>
      </c>
      <c r="C367" s="21" t="s">
        <v>1255</v>
      </c>
    </row>
    <row r="368" spans="1:3" ht="11.25">
      <c r="A368" s="21" t="s">
        <v>1256</v>
      </c>
      <c r="B368" s="21" t="s">
        <v>935</v>
      </c>
      <c r="C368" s="21" t="s">
        <v>1258</v>
      </c>
    </row>
    <row r="369" spans="1:3" ht="11.25">
      <c r="A369" s="21" t="s">
        <v>1256</v>
      </c>
      <c r="B369" s="21" t="s">
        <v>788</v>
      </c>
      <c r="C369" s="21" t="s">
        <v>1259</v>
      </c>
    </row>
    <row r="370" spans="1:3" ht="11.25">
      <c r="A370" s="21" t="s">
        <v>1256</v>
      </c>
      <c r="B370" s="21" t="s">
        <v>1260</v>
      </c>
      <c r="C370" s="21" t="s">
        <v>1261</v>
      </c>
    </row>
    <row r="371" spans="1:3" ht="11.25">
      <c r="A371" s="21" t="s">
        <v>1256</v>
      </c>
      <c r="B371" s="21" t="s">
        <v>1262</v>
      </c>
      <c r="C371" s="21" t="s">
        <v>1263</v>
      </c>
    </row>
    <row r="372" spans="1:3" ht="11.25">
      <c r="A372" s="21" t="s">
        <v>1256</v>
      </c>
      <c r="B372" s="21" t="s">
        <v>1264</v>
      </c>
      <c r="C372" s="21" t="s">
        <v>1265</v>
      </c>
    </row>
    <row r="373" spans="1:3" ht="11.25">
      <c r="A373" s="21" t="s">
        <v>1256</v>
      </c>
      <c r="B373" s="21" t="s">
        <v>1266</v>
      </c>
      <c r="C373" s="21" t="s">
        <v>1267</v>
      </c>
    </row>
    <row r="374" spans="1:3" ht="11.25">
      <c r="A374" s="21" t="s">
        <v>1256</v>
      </c>
      <c r="B374" s="21" t="s">
        <v>1256</v>
      </c>
      <c r="C374" s="21" t="s">
        <v>1257</v>
      </c>
    </row>
    <row r="375" spans="1:3" ht="11.25">
      <c r="A375" s="21" t="s">
        <v>1256</v>
      </c>
      <c r="B375" s="21" t="s">
        <v>1268</v>
      </c>
      <c r="C375" s="21" t="s">
        <v>1269</v>
      </c>
    </row>
    <row r="376" spans="1:3" ht="11.25">
      <c r="A376" s="21" t="s">
        <v>1270</v>
      </c>
      <c r="B376" s="21" t="s">
        <v>1272</v>
      </c>
      <c r="C376" s="21" t="s">
        <v>1273</v>
      </c>
    </row>
    <row r="377" spans="1:3" ht="11.25">
      <c r="A377" s="21" t="s">
        <v>1270</v>
      </c>
      <c r="B377" s="21" t="s">
        <v>1274</v>
      </c>
      <c r="C377" s="21" t="s">
        <v>1275</v>
      </c>
    </row>
    <row r="378" spans="1:3" ht="11.25">
      <c r="A378" s="21" t="s">
        <v>1270</v>
      </c>
      <c r="B378" s="21" t="s">
        <v>1276</v>
      </c>
      <c r="C378" s="21" t="s">
        <v>1277</v>
      </c>
    </row>
    <row r="379" spans="1:3" ht="11.25">
      <c r="A379" s="21" t="s">
        <v>1270</v>
      </c>
      <c r="B379" s="21" t="s">
        <v>1278</v>
      </c>
      <c r="C379" s="21" t="s">
        <v>1279</v>
      </c>
    </row>
    <row r="380" spans="1:3" ht="11.25">
      <c r="A380" s="21" t="s">
        <v>1270</v>
      </c>
      <c r="B380" s="21" t="s">
        <v>1280</v>
      </c>
      <c r="C380" s="21" t="s">
        <v>1281</v>
      </c>
    </row>
    <row r="381" spans="1:3" ht="11.25">
      <c r="A381" s="21" t="s">
        <v>1270</v>
      </c>
      <c r="B381" s="21" t="s">
        <v>1282</v>
      </c>
      <c r="C381" s="21" t="s">
        <v>1283</v>
      </c>
    </row>
    <row r="382" spans="1:3" ht="11.25">
      <c r="A382" s="21" t="s">
        <v>1270</v>
      </c>
      <c r="B382" s="21" t="s">
        <v>1284</v>
      </c>
      <c r="C382" s="21" t="s">
        <v>1285</v>
      </c>
    </row>
    <row r="383" spans="1:3" ht="11.25">
      <c r="A383" s="21" t="s">
        <v>1270</v>
      </c>
      <c r="B383" s="21" t="s">
        <v>1270</v>
      </c>
      <c r="C383" s="21" t="s">
        <v>1271</v>
      </c>
    </row>
    <row r="384" spans="1:3" ht="11.25">
      <c r="A384" s="21" t="s">
        <v>1270</v>
      </c>
      <c r="B384" s="21" t="s">
        <v>1286</v>
      </c>
      <c r="C384" s="21" t="s">
        <v>1287</v>
      </c>
    </row>
    <row r="385" spans="1:3" ht="11.25">
      <c r="A385" s="21" t="s">
        <v>1288</v>
      </c>
      <c r="B385" s="21" t="s">
        <v>1288</v>
      </c>
      <c r="C385" s="21" t="s">
        <v>1289</v>
      </c>
    </row>
    <row r="386" spans="1:3" ht="11.25">
      <c r="A386" s="21" t="s">
        <v>1288</v>
      </c>
      <c r="B386" s="21" t="s">
        <v>1290</v>
      </c>
      <c r="C386" s="21" t="s">
        <v>1291</v>
      </c>
    </row>
    <row r="387" spans="1:3" ht="11.25">
      <c r="A387" s="21" t="s">
        <v>1288</v>
      </c>
      <c r="B387" s="21" t="s">
        <v>1292</v>
      </c>
      <c r="C387" s="21" t="s">
        <v>1293</v>
      </c>
    </row>
    <row r="388" spans="1:3" ht="11.25">
      <c r="A388" s="21" t="s">
        <v>1288</v>
      </c>
      <c r="B388" s="21" t="s">
        <v>1294</v>
      </c>
      <c r="C388" s="21" t="s">
        <v>1295</v>
      </c>
    </row>
    <row r="389" spans="1:3" ht="11.25">
      <c r="A389" s="21" t="s">
        <v>1288</v>
      </c>
      <c r="B389" s="21" t="s">
        <v>1296</v>
      </c>
      <c r="C389" s="21" t="s">
        <v>1297</v>
      </c>
    </row>
    <row r="390" spans="1:3" ht="11.25">
      <c r="A390" s="21" t="s">
        <v>1288</v>
      </c>
      <c r="B390" s="21" t="s">
        <v>1298</v>
      </c>
      <c r="C390" s="21" t="s">
        <v>1299</v>
      </c>
    </row>
    <row r="391" spans="1:3" ht="11.25">
      <c r="A391" s="21" t="s">
        <v>1288</v>
      </c>
      <c r="B391" s="21" t="s">
        <v>1300</v>
      </c>
      <c r="C391" s="21" t="s">
        <v>1301</v>
      </c>
    </row>
    <row r="392" spans="1:3" ht="11.25">
      <c r="A392" s="21" t="s">
        <v>1288</v>
      </c>
      <c r="B392" s="21" t="s">
        <v>1302</v>
      </c>
      <c r="C392" s="21" t="s">
        <v>1303</v>
      </c>
    </row>
    <row r="393" spans="1:3" ht="11.25">
      <c r="A393" s="21" t="s">
        <v>1288</v>
      </c>
      <c r="B393" s="21" t="s">
        <v>1304</v>
      </c>
      <c r="C393" s="21" t="s">
        <v>1305</v>
      </c>
    </row>
    <row r="394" spans="1:3" ht="11.25">
      <c r="A394" s="21" t="s">
        <v>1288</v>
      </c>
      <c r="B394" s="21" t="s">
        <v>1306</v>
      </c>
      <c r="C394" s="21" t="s">
        <v>1307</v>
      </c>
    </row>
    <row r="395" spans="1:3" ht="11.25">
      <c r="A395" s="21" t="s">
        <v>1288</v>
      </c>
      <c r="B395" s="21" t="s">
        <v>1308</v>
      </c>
      <c r="C395" s="21" t="s">
        <v>1309</v>
      </c>
    </row>
    <row r="396" spans="1:3" ht="11.25">
      <c r="A396" s="21" t="s">
        <v>1288</v>
      </c>
      <c r="B396" s="21" t="s">
        <v>1310</v>
      </c>
      <c r="C396" s="21" t="s">
        <v>1311</v>
      </c>
    </row>
    <row r="397" spans="1:3" ht="11.25">
      <c r="A397" s="21" t="s">
        <v>1288</v>
      </c>
      <c r="B397" s="21" t="s">
        <v>1312</v>
      </c>
      <c r="C397" s="21" t="s">
        <v>1313</v>
      </c>
    </row>
    <row r="398" spans="1:3" ht="11.25">
      <c r="A398" s="21" t="s">
        <v>1288</v>
      </c>
      <c r="B398" s="21" t="s">
        <v>1314</v>
      </c>
      <c r="C398" s="21" t="s">
        <v>1315</v>
      </c>
    </row>
    <row r="399" spans="1:3" ht="11.25">
      <c r="A399" s="21" t="s">
        <v>1288</v>
      </c>
      <c r="B399" s="21" t="s">
        <v>1316</v>
      </c>
      <c r="C399" s="21" t="s">
        <v>1317</v>
      </c>
    </row>
    <row r="400" spans="1:3" ht="11.25">
      <c r="A400" s="21" t="s">
        <v>1288</v>
      </c>
      <c r="B400" s="21" t="s">
        <v>1318</v>
      </c>
      <c r="C400" s="21" t="s">
        <v>1319</v>
      </c>
    </row>
    <row r="401" spans="1:3" ht="11.25">
      <c r="A401" s="21" t="s">
        <v>1320</v>
      </c>
      <c r="B401" s="21" t="s">
        <v>1320</v>
      </c>
      <c r="C401" s="21" t="s">
        <v>1321</v>
      </c>
    </row>
    <row r="402" spans="1:3" ht="11.25">
      <c r="A402" s="21" t="s">
        <v>1320</v>
      </c>
      <c r="B402" s="21" t="s">
        <v>1322</v>
      </c>
      <c r="C402" s="21" t="s">
        <v>1321</v>
      </c>
    </row>
    <row r="403" spans="1:3" ht="11.25">
      <c r="A403" s="21" t="s">
        <v>1323</v>
      </c>
      <c r="B403" s="21" t="s">
        <v>1323</v>
      </c>
      <c r="C403" s="21" t="s">
        <v>1324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водоотведения</dc:title>
  <dc:subject>Мониторинг выполнения производственных и инвестиционных программ в сфере водоотведения</dc:subject>
  <dc:creator>--</dc:creator>
  <cp:keywords/>
  <dc:description/>
  <cp:lastModifiedBy>Марина</cp:lastModifiedBy>
  <cp:lastPrinted>2012-01-31T02:31:13Z</cp:lastPrinted>
  <dcterms:created xsi:type="dcterms:W3CDTF">2004-05-21T07:18:45Z</dcterms:created>
  <dcterms:modified xsi:type="dcterms:W3CDTF">2012-01-31T02:31:25Z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</vt:lpwstr>
  </property>
</Properties>
</file>