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  <externalReference r:id="rId5"/>
    <externalReference r:id="rId6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<sst xmlns="http://schemas.openxmlformats.org/spreadsheetml/2006/main" count="176" uniqueCount="130">
  <si>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</si>
  <si>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</si>
  <si>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</si>
  <si>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</si>
  <si>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</si>
  <si>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</si>
  <si>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</si>
  <si>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</si>
  <si>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</si>
  <si>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</si>
  <si>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</si>
  <si>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</si>
  <si>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</si>
  <si>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</si>
  <si>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</si>
  <si>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</si>
  <si>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</si>
  <si>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</si>
  <si>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</si>
  <si>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</si>
  <si>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</si>
  <si>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</si>
  <si>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</si>
  <si>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</si>
  <si>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</si>
  <si>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</si>
  <si>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</si>
  <si>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</si>
  <si>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</si>
  <si>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</si>
  <si>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</si>
  <si>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</si>
  <si>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</si>
  <si>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</si>
  <si>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</si>
  <si>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</si>
  <si>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</si>
  <si>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</si>
  <si>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</si>
  <si>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</si>
  <si>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</si>
  <si>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</si>
  <si>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</si>
  <si>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</si>
  <si>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</si>
  <si>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</si>
  <si>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</si>
  <si>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</si>
  <si>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</si>
  <si>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</si>
  <si>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</si>
  <si>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</si>
  <si>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</si>
  <si>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</si>
  <si>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</si>
  <si>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</si>
  <si>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</si>
  <si>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</si>
  <si>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</si>
  <si>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</si>
  <si>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</si>
  <si>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</si>
  <si>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</si>
  <si>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</si>
  <si>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</si>
  <si>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</si>
  <si>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</si>
  <si>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</si>
  <si>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</si>
  <si>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</si>
  <si>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</si>
  <si>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</si>
  <si>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</si>
  <si>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</si>
  <si>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</si>
  <si>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</si>
  <si>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</si>
  <si>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</si>
  <si>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</si>
  <si>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</si>
  <si>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</si>
  <si>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</si>
  <si>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</si>
  <si>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</si>
  <si>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</si>
  <si>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</si>
  <si>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</si>
  <si>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</si>
  <si>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</si>
  <si>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</si>
  <si>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</si>
  <si>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</si>
  <si>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</si>
  <si>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</si>
  <si>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</si>
  <si>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</si>
  <si>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</si>
  <si>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</si>
  <si>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</si>
  <si>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</si>
  <si>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</si>
  <si>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</si>
  <si>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</si>
  <si>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</si>
  <si>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</si>
  <si>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</si>
  <si>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</si>
  <si>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</si>
  <si>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</si>
  <si>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</si>
  <si>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</si>
  <si>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</si>
  <si>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</si>
  <si>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</si>
  <si>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</si>
  <si>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</si>
  <si>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</si>
  <si>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</si>
  <si>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</si>
  <si>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</si>
  <si>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</si>
  <si>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</si>
  <si>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</si>
  <si>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</si>
  <si>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</si>
  <si>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</si>
  <si>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</si>
  <si>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>год</t>
    </r>
  </si>
  <si>
    <t>услуги холодного водоснабжения</t>
  </si>
  <si>
    <t>Открытое акционерное общество"Полярная геологоразведочная экспедиция"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</si>
</sst>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  <numFmt numFmtId="174" formatCode="0.0"/>
    <numFmt numFmtId="175" formatCode="0.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25" fillId="0" borderId="0" xfId="0" applyFont="1" applyAlignment="1">
      <alignment/>
    </xf>
    <xf numFmtId="0" fontId="25" fillId="24" borderId="11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/>
    </xf>
    <xf numFmtId="0" fontId="25" fillId="24" borderId="0" xfId="0" applyFont="1" applyFill="1" applyBorder="1" applyAlignment="1" applyProtection="1">
      <alignment horizontal="left" wrapText="1"/>
      <protection/>
    </xf>
    <xf numFmtId="0" fontId="25" fillId="0" borderId="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165" fontId="25" fillId="0" borderId="10" xfId="0" applyNumberFormat="1" applyFont="1" applyFill="1" applyBorder="1" applyAlignment="1" applyProtection="1">
      <alignment horizontal="right" vertical="center"/>
      <protection locked="0"/>
    </xf>
    <xf numFmtId="2" fontId="25" fillId="0" borderId="10" xfId="0" applyNumberFormat="1" applyFont="1" applyFill="1" applyBorder="1" applyAlignment="1" applyProtection="1">
      <alignment horizontal="right" vertical="center"/>
      <protection locked="0"/>
    </xf>
    <xf numFmtId="165" fontId="25" fillId="0" borderId="10" xfId="0" applyNumberFormat="1" applyFont="1" applyFill="1" applyBorder="1" applyAlignment="1" applyProtection="1">
      <alignment horizontal="right" vertical="center"/>
      <protection/>
    </xf>
    <xf numFmtId="2" fontId="25" fillId="0" borderId="10" xfId="0" applyNumberFormat="1" applyFont="1" applyFill="1" applyBorder="1" applyAlignment="1" applyProtection="1">
      <alignment horizontal="right" vertical="center"/>
      <protection/>
    </xf>
    <xf numFmtId="1" fontId="25" fillId="0" borderId="10" xfId="0" applyNumberFormat="1" applyFont="1" applyFill="1" applyBorder="1" applyAlignment="1" applyProtection="1">
      <alignment horizontal="right" vertical="center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164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5" fillId="0" borderId="10" xfId="0" applyNumberFormat="1" applyFont="1" applyFill="1" applyBorder="1" applyAlignment="1" applyProtection="1">
      <alignment horizontal="right"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_BEREG\&#1057;&#1087;&#1088;&#1072;&#1074;&#1082;&#1080;-&#1055;&#1088;&#1080;&#1082;&#1072;&#1079;&#1099;-&#1087;&#1086;&#1076;&#1090;&#1074;&#1077;&#1088;&#1078;&#1076;&#1072;&#1102;&#1097;&#1080;&#1077;%20&#1076;&#1086;&#1082;&#1091;&#1084;&#1077;&#1085;&#1090;&#1099;\&#1052;&#1080;&#1085;%20&#1046;&#1050;&#1061;\&#1057;&#1042;&#1054;&#1044;%20&#1079;&#1072;%202011%20&#1075;&#1086;&#1076;%20&#1087;&#1086;%20%20&#1074;&#1086;&#1076;&#1086;&#1089;&#1085;&#1072;&#1073;&#1078;&#1077;&#1085;&#1080;&#1102;%20&#1080;%20&#1074;&#1086;&#1076;&#1086;&#1086;&#1090;&#1074;&#1077;&#1076;&#1077;&#1085;&#1080;&#1102;\JKH.OPEN.INFO.BALANCE.HVS_v4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4;&#1086;&#1082;_BEREG\&#1057;&#1087;&#1088;&#1072;&#1074;&#1082;&#1080;-&#1055;&#1088;&#1080;&#1082;&#1072;&#1079;&#1099;-&#1087;&#1086;&#1076;&#1090;&#1074;&#1077;&#1088;&#1078;&#1076;&#1072;&#1102;&#1097;&#1080;&#1077;%20&#1076;&#1086;&#1082;&#1091;&#1084;&#1077;&#1085;&#1090;&#1099;\&#1052;&#1080;&#1085;%20&#1046;&#1050;&#1061;\&#1057;&#1042;&#1054;&#1044;%20&#1079;&#1072;%202011%20&#1075;&#1086;&#1076;%20&#1087;&#1086;%20%20&#1074;&#1086;&#1076;&#1086;&#1089;&#1085;&#1072;&#1073;&#1078;&#1077;&#1085;&#1080;&#1102;%20&#1080;%20&#1074;&#1086;&#1076;&#1086;&#1086;&#1090;&#1074;&#1077;&#1076;&#1077;&#1085;&#1080;&#1102;\&#1055;&#1088;&#1080;&#1083;&#1086;&#1078;&#1077;&#1085;&#1080;&#1077;%20&#1074;&#1086;&#1076;&#1086;&#1089;&#1085;&#1072;&#1073;&#1078;&#1077;&#1085;&#1080;&#1077;%20&#1080;%20&#1074;&#1086;&#1076;&#1086;&#1086;&#1090;&#1074;&#1077;&#1076;&#1077;&#1085;&#1080;&#1077;%20(&#1086;&#1082;.&#1074;.)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исок листов"/>
      <sheetName val="ХВС характеристики"/>
      <sheetName val="ХВС инвестиции"/>
      <sheetName val="ХВС показатели"/>
      <sheetName val="ХВ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6">
        <row r="15">
          <cell r="H15">
            <v>7353.937919999999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а"/>
      <sheetName val="4"/>
      <sheetName val="5"/>
      <sheetName val="6"/>
      <sheetName val="7"/>
      <sheetName val="8"/>
      <sheetName val="9"/>
      <sheetName val="10"/>
      <sheetName val="11а"/>
      <sheetName val="11б"/>
      <sheetName val="11б (наш)"/>
      <sheetName val="11в"/>
      <sheetName val="11вод"/>
      <sheetName val="11кан"/>
      <sheetName val="12"/>
      <sheetName val="13вод"/>
      <sheetName val="13кан"/>
      <sheetName val="14а"/>
      <sheetName val="14б"/>
      <sheetName val="14"/>
      <sheetName val="15"/>
      <sheetName val="16"/>
      <sheetName val="17"/>
      <sheetName val="18"/>
      <sheetName val="19"/>
      <sheetName val="20"/>
      <sheetName val="21"/>
      <sheetName val="вод.баланс"/>
      <sheetName val="расч. баланса"/>
      <sheetName val="Норматив"/>
      <sheetName val="СМ1"/>
      <sheetName val="мат.СМ1"/>
      <sheetName val="СМ2"/>
      <sheetName val="мат.СМ2"/>
      <sheetName val="СМ3"/>
      <sheetName val="мат.СМ3"/>
      <sheetName val="мат.т.р."/>
      <sheetName val="Лист2"/>
      <sheetName val="общеэкс"/>
    </sheetNames>
    <sheetDataSet>
      <sheetData sheetId="6">
        <row r="12">
          <cell r="K12">
            <v>1150.98</v>
          </cell>
        </row>
        <row r="22">
          <cell r="K22">
            <v>168.8</v>
          </cell>
        </row>
        <row r="23">
          <cell r="K23">
            <v>489.1</v>
          </cell>
        </row>
        <row r="26">
          <cell r="K26">
            <v>163</v>
          </cell>
        </row>
        <row r="36">
          <cell r="K36">
            <v>145.32</v>
          </cell>
        </row>
        <row r="46">
          <cell r="K46">
            <v>242.32</v>
          </cell>
        </row>
        <row r="47">
          <cell r="K47">
            <v>134.23</v>
          </cell>
        </row>
        <row r="49">
          <cell r="K49">
            <v>23.61</v>
          </cell>
        </row>
        <row r="53">
          <cell r="K53">
            <v>136.792</v>
          </cell>
        </row>
      </sheetData>
      <sheetData sheetId="10">
        <row r="13">
          <cell r="L13">
            <v>60.51408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4">
      <selection activeCell="E60" sqref="E60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4" width="13.375" style="10" customWidth="1"/>
    <col min="5" max="5" width="13.875" style="21" customWidth="1"/>
    <col min="6" max="6" width="25.625" style="1" customWidth="1"/>
    <col min="7" max="16384" width="9.125" style="1" customWidth="1"/>
  </cols>
  <sheetData>
    <row r="1" ht="18.75">
      <c r="F1" s="12" t="s">
        <v>119</v>
      </c>
    </row>
    <row r="2" ht="19.5" thickBot="1">
      <c r="F2" s="12"/>
    </row>
    <row r="3" spans="1:6" ht="75.75" customHeight="1" thickBot="1">
      <c r="A3" s="38" t="s">
        <v>127</v>
      </c>
      <c r="B3" s="39"/>
      <c r="C3" s="39"/>
      <c r="D3" s="39"/>
      <c r="E3" s="39"/>
      <c r="F3" s="40"/>
    </row>
    <row r="4" spans="1:6" ht="61.5" customHeight="1" thickBot="1">
      <c r="A4" s="18"/>
      <c r="B4" s="45" t="s">
        <v>129</v>
      </c>
      <c r="C4" s="45"/>
      <c r="D4" s="45"/>
      <c r="E4" s="45"/>
      <c r="F4" s="18"/>
    </row>
    <row r="5" spans="1:6" ht="23.25" customHeight="1">
      <c r="A5" s="18"/>
      <c r="B5" s="46" t="s">
        <v>121</v>
      </c>
      <c r="C5" s="46"/>
      <c r="D5" s="46"/>
      <c r="E5" s="46"/>
      <c r="F5" s="18"/>
    </row>
    <row r="6" spans="1:6" ht="12" customHeight="1">
      <c r="A6" s="5"/>
      <c r="B6" s="5"/>
      <c r="C6" s="5"/>
      <c r="D6" s="5"/>
      <c r="E6" s="22"/>
      <c r="F6" s="19"/>
    </row>
    <row r="7" spans="1:6" ht="31.5">
      <c r="A7" s="3" t="s">
        <v>0</v>
      </c>
      <c r="B7" s="3" t="s">
        <v>1</v>
      </c>
      <c r="C7" s="3" t="s">
        <v>2</v>
      </c>
      <c r="D7" s="41" t="s">
        <v>122</v>
      </c>
      <c r="E7" s="42"/>
      <c r="F7" s="8" t="s">
        <v>94</v>
      </c>
    </row>
    <row r="8" spans="1:6" ht="47.25">
      <c r="A8" s="3"/>
      <c r="B8" s="3"/>
      <c r="C8" s="3"/>
      <c r="D8" s="3" t="s">
        <v>117</v>
      </c>
      <c r="E8" s="2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23">
        <f>D9+1</f>
        <v>5</v>
      </c>
      <c r="F9" s="3">
        <f>E9+1</f>
        <v>6</v>
      </c>
    </row>
    <row r="10" spans="1:6" s="7" customFormat="1" ht="63">
      <c r="A10" s="6" t="s">
        <v>3</v>
      </c>
      <c r="B10" s="2" t="s">
        <v>88</v>
      </c>
      <c r="C10" s="3" t="s">
        <v>7</v>
      </c>
      <c r="D10" s="3" t="s">
        <v>128</v>
      </c>
      <c r="E10" s="23" t="s">
        <v>128</v>
      </c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7">
        <v>8318.68</v>
      </c>
      <c r="E11" s="28">
        <f>'[2]ХВС показатели'!$H$15</f>
        <v>7353.937919999999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9">
        <f>D13+D20+D23+D24+D26+D27+D28+D29+D32+D35+D40</f>
        <v>8275.48</v>
      </c>
      <c r="E12" s="27">
        <f>E13+E20+E23+E24+E26+E27+E28+E29+E32+E35+E40</f>
        <v>8365.595599999999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7">
        <f>D14</f>
        <v>6550.4</v>
      </c>
      <c r="E13" s="27">
        <f>E14</f>
        <v>6151.3956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7">
        <v>6550.4</v>
      </c>
      <c r="E14" s="28">
        <f>E15*E16</f>
        <v>6151.3956</v>
      </c>
      <c r="F14" s="9"/>
    </row>
    <row r="15" spans="1:6" s="7" customFormat="1" ht="15.75">
      <c r="A15" s="6"/>
      <c r="B15" s="2" t="s">
        <v>90</v>
      </c>
      <c r="C15" s="3" t="s">
        <v>91</v>
      </c>
      <c r="D15" s="27">
        <v>154.74</v>
      </c>
      <c r="E15" s="28">
        <f>'[3]6'!$K$36</f>
        <v>145.32</v>
      </c>
      <c r="F15" s="9"/>
    </row>
    <row r="16" spans="1:6" s="7" customFormat="1" ht="15.75">
      <c r="A16" s="6"/>
      <c r="B16" s="2" t="s">
        <v>92</v>
      </c>
      <c r="C16" s="3" t="s">
        <v>93</v>
      </c>
      <c r="D16" s="27">
        <f>D14/D15</f>
        <v>42.33165309551505</v>
      </c>
      <c r="E16" s="28">
        <v>42.33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9"/>
      <c r="E17" s="28">
        <f>E18*E19</f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9"/>
      <c r="E18" s="28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9"/>
      <c r="E19" s="28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9">
        <v>1180.71</v>
      </c>
      <c r="E20" s="28">
        <f>'[3]6'!$K$12</f>
        <v>1150.98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7">
        <f>D20/D22</f>
        <v>19.419572368421054</v>
      </c>
      <c r="E21" s="27">
        <f>E20/E22</f>
        <v>19.020036328735394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7">
        <v>60.8</v>
      </c>
      <c r="E22" s="31">
        <f>'[3]10'!$L$13</f>
        <v>60.51408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9"/>
      <c r="E23" s="30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9"/>
      <c r="E24" s="30"/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9"/>
      <c r="E25" s="30"/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9"/>
      <c r="E26" s="30"/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9"/>
      <c r="E27" s="30"/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9"/>
      <c r="E28" s="30"/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9"/>
      <c r="E29" s="30"/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9"/>
      <c r="E30" s="30"/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9"/>
      <c r="E31" s="30"/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9"/>
      <c r="E32" s="30">
        <f>'[3]6'!$K$46</f>
        <v>242.32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9"/>
      <c r="E33" s="30">
        <f>'[3]6'!$K$47</f>
        <v>134.23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9"/>
      <c r="E34" s="30">
        <f>'[3]6'!$K$49</f>
        <v>23.61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9">
        <f>D36+D37+D38+D39</f>
        <v>544.37</v>
      </c>
      <c r="E35" s="27">
        <f>E36+E37+E38+E39</f>
        <v>820.9000000000001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9"/>
      <c r="E36" s="30"/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9">
        <v>69.19</v>
      </c>
      <c r="E37" s="31">
        <f>'[3]6'!$K$22</f>
        <v>168.8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9">
        <v>350.95</v>
      </c>
      <c r="E38" s="31">
        <f>'[3]6'!$K$23</f>
        <v>489.1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9">
        <v>124.23</v>
      </c>
      <c r="E39" s="31">
        <f>'[3]6'!$K$26</f>
        <v>163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9"/>
      <c r="E40" s="30"/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9">
        <v>43.2</v>
      </c>
      <c r="E41" s="30"/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9"/>
      <c r="E42" s="30"/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9"/>
      <c r="E43" s="30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9"/>
      <c r="E44" s="30"/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9"/>
      <c r="E45" s="30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9"/>
      <c r="E46" s="30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9"/>
      <c r="E47" s="32"/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9">
        <f>D49+D50</f>
        <v>154.74</v>
      </c>
      <c r="E48" s="33">
        <f>E49+E50</f>
        <v>145.32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9">
        <v>154.74</v>
      </c>
      <c r="E49" s="31">
        <f>'[3]6'!$K$36</f>
        <v>145.32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9"/>
      <c r="E50" s="30"/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9"/>
      <c r="E51" s="30"/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9">
        <f>D53+D54</f>
        <v>145.98</v>
      </c>
      <c r="E52" s="33">
        <f>E53+E54</f>
        <v>136.792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9"/>
      <c r="E53" s="31"/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9">
        <v>145.98</v>
      </c>
      <c r="E54" s="31">
        <f>'[3]6'!$K$53</f>
        <v>136.792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9">
        <v>6</v>
      </c>
      <c r="E55" s="34">
        <v>6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9">
        <v>2.309</v>
      </c>
      <c r="E56" s="29">
        <v>2.309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9">
        <v>0</v>
      </c>
      <c r="E57" s="34">
        <v>0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9">
        <v>1</v>
      </c>
      <c r="E58" s="29">
        <v>1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5">
        <f>60.8/D52</f>
        <v>0.4164954103301822</v>
      </c>
      <c r="E59" s="36">
        <f>E22/E52</f>
        <v>0.4423802561553307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9">
        <v>81.01</v>
      </c>
      <c r="E60" s="37">
        <v>8.528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9">
        <v>6.21</v>
      </c>
      <c r="E61" s="28"/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9"/>
      <c r="E62" s="28">
        <v>0</v>
      </c>
      <c r="F62" s="9"/>
    </row>
    <row r="63" spans="1:6" s="7" customFormat="1" ht="15.75">
      <c r="A63" s="13" t="s">
        <v>123</v>
      </c>
      <c r="B63" s="14" t="s">
        <v>111</v>
      </c>
      <c r="C63" s="43"/>
      <c r="D63" s="43"/>
      <c r="E63" s="43"/>
      <c r="F63" s="43"/>
    </row>
    <row r="64" spans="1:6" s="7" customFormat="1" ht="15.75">
      <c r="A64" s="13"/>
      <c r="B64" s="14" t="s">
        <v>112</v>
      </c>
      <c r="C64" s="43"/>
      <c r="D64" s="43"/>
      <c r="E64" s="43"/>
      <c r="F64" s="43"/>
    </row>
    <row r="65" spans="1:6" s="7" customFormat="1" ht="15.75">
      <c r="A65" s="13"/>
      <c r="B65" s="14" t="s">
        <v>113</v>
      </c>
      <c r="C65" s="43"/>
      <c r="D65" s="43"/>
      <c r="E65" s="43"/>
      <c r="F65" s="43"/>
    </row>
    <row r="66" spans="1:6" s="7" customFormat="1" ht="15.75">
      <c r="A66" s="13"/>
      <c r="B66" s="14" t="s">
        <v>114</v>
      </c>
      <c r="C66" s="43"/>
      <c r="D66" s="43"/>
      <c r="E66" s="43"/>
      <c r="F66" s="43"/>
    </row>
    <row r="67" spans="1:6" s="7" customFormat="1" ht="31.5">
      <c r="A67" s="13"/>
      <c r="B67" s="14" t="s">
        <v>115</v>
      </c>
      <c r="C67" s="43"/>
      <c r="D67" s="43"/>
      <c r="E67" s="43"/>
      <c r="F67" s="43"/>
    </row>
    <row r="68" spans="1:6" s="7" customFormat="1" ht="15.75">
      <c r="A68" s="13"/>
      <c r="B68" s="14" t="s">
        <v>116</v>
      </c>
      <c r="C68" s="43"/>
      <c r="D68" s="43"/>
      <c r="E68" s="43"/>
      <c r="F68" s="43"/>
    </row>
    <row r="69" spans="1:5" s="7" customFormat="1" ht="15.75">
      <c r="A69" s="15"/>
      <c r="B69" s="16"/>
      <c r="C69" s="15"/>
      <c r="D69" s="15"/>
      <c r="E69" s="24"/>
    </row>
    <row r="70" spans="1:6" s="7" customFormat="1" ht="30.75" customHeight="1">
      <c r="A70" s="47" t="s">
        <v>125</v>
      </c>
      <c r="B70" s="47"/>
      <c r="C70" s="47"/>
      <c r="D70" s="47"/>
      <c r="E70" s="47"/>
      <c r="F70" s="47"/>
    </row>
    <row r="71" spans="1:6" s="7" customFormat="1" ht="17.25" customHeight="1">
      <c r="A71" s="20"/>
      <c r="B71" s="20"/>
      <c r="C71" s="20"/>
      <c r="D71" s="20"/>
      <c r="E71" s="25"/>
      <c r="F71" s="20"/>
    </row>
    <row r="72" spans="1:6" s="7" customFormat="1" ht="39.75" customHeight="1">
      <c r="A72" s="44" t="s">
        <v>124</v>
      </c>
      <c r="B72" s="44"/>
      <c r="C72" s="44"/>
      <c r="D72" s="44"/>
      <c r="E72" s="44"/>
      <c r="F72" s="44"/>
    </row>
    <row r="73" spans="1:6" ht="15.75">
      <c r="A73" s="17"/>
      <c r="B73" s="17"/>
      <c r="C73" s="17"/>
      <c r="D73" s="17"/>
      <c r="E73" s="26"/>
      <c r="F73" s="17"/>
    </row>
    <row r="74" spans="1:6" ht="15.75">
      <c r="A74" s="17"/>
      <c r="B74" s="17"/>
      <c r="C74" s="17"/>
      <c r="D74" s="17"/>
      <c r="E74" s="26"/>
      <c r="F74" s="17"/>
    </row>
    <row r="75" spans="1:6" ht="15.75">
      <c r="A75" s="17"/>
      <c r="B75" s="17"/>
      <c r="C75" s="17"/>
      <c r="D75" s="17"/>
      <c r="E75" s="26"/>
      <c r="F75" s="17"/>
    </row>
    <row r="76" spans="1:6" ht="15.75">
      <c r="A76" s="17"/>
      <c r="B76" s="17"/>
      <c r="C76" s="17"/>
      <c r="D76" s="17"/>
      <c r="E76" s="26"/>
      <c r="F76" s="17"/>
    </row>
    <row r="77" spans="1:6" ht="15.75">
      <c r="A77" s="17"/>
      <c r="B77" s="17"/>
      <c r="C77" s="17"/>
      <c r="D77" s="17"/>
      <c r="E77" s="26"/>
      <c r="F77" s="17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 E14:E20 E22:E34 E36:E55 E57 E59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2012-03-29T01:21:43Z</dcterms:modified>
  <cp:category/>
  <cp:version/>
  <cp:contentType/>
  <cp:contentStatus/>
</cp:coreProperties>
</file>