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<sst xmlns="http://schemas.openxmlformats.org/spreadsheetml/2006/main" count="99" uniqueCount="78">
  <si>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</si>
  <si>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</si>
  <si>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</si>
  <si>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</si>
  <si>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</si>
  <si>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</si>
  <si>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</si>
  <si>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</si>
  <si>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</si>
  <si>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</si>
  <si>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</si>
  <si>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</si>
  <si>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</si>
  <si>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</si>
  <si>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</si>
  <si>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</si>
  <si>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</si>
  <si>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</si>
  <si>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</si>
  <si>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</si>
  <si>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</si>
  <si>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</si>
  <si>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</si>
  <si>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</si>
  <si>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</si>
  <si>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</si>
  <si>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</si>
  <si>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</si>
  <si>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</si>
  <si>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</si>
  <si>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</si>
  <si>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</si>
  <si>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</si>
  <si>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</si>
  <si>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</si>
  <si>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</si>
  <si>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</si>
  <si>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</si>
  <si>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</si>
  <si>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</si>
  <si>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</si>
  <si>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</si>
  <si>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</si>
  <si>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</si>
  <si>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</si>
  <si>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</si>
  <si>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</si>
  <si>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</si>
  <si>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</si>
  <si>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</si>
  <si>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</si>
  <si>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</si>
  <si>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</si>
  <si>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</si>
  <si>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</si>
  <si>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</si>
  <si>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</si>
  <si>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</si>
  <si>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</si>
  <si>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</si>
  <si>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</si>
  <si>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</si>
  <si>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</si>
  <si>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</si>
  <si>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</si>
  <si>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</si>
  <si>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</si>
  <si>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</si>
  <si>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</si>
  <si>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</si>
  <si>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</si>
  <si>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Муниципальное унитарное предприятие "Ачинский транспорт"</t>
  </si>
  <si>
    <t>аренда земельного участка, услуги транспорта и механизмов</t>
  </si>
  <si>
    <t>вспомогательные материалы, запасные части, текущий ремонт основных средств</t>
  </si>
  <si>
    <t>ГСМ, электроэнергия, прочие прямые затраты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</si>
  <si>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за 1 полугодие 2012 год</t>
  </si>
  <si>
    <t xml:space="preserve">тыс.куб.м </t>
  </si>
  <si>
    <t>график ремонта зданий и сооружений скорректирован на период с июля-сентябрь 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</si>
</sst>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wrapText="1"/>
    </xf>
    <xf numFmtId="0" fontId="7" fillId="34" borderId="0" xfId="0" applyFont="1" applyFill="1" applyAlignment="1">
      <alignment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173" fontId="7" fillId="34" borderId="10" xfId="0" applyNumberFormat="1" applyFont="1" applyFill="1" applyBorder="1" applyAlignment="1" applyProtection="1">
      <alignment horizontal="right" vertical="center" wrapText="1"/>
      <protection/>
    </xf>
    <xf numFmtId="165" fontId="7" fillId="34" borderId="10" xfId="0" applyNumberFormat="1" applyFont="1" applyFill="1" applyBorder="1" applyAlignment="1" applyProtection="1">
      <alignment vertical="center"/>
      <protection locked="0"/>
    </xf>
    <xf numFmtId="0" fontId="6" fillId="34" borderId="0" xfId="0" applyFont="1" applyFill="1" applyAlignment="1">
      <alignment/>
    </xf>
    <xf numFmtId="0" fontId="7" fillId="34" borderId="0" xfId="0" applyFont="1" applyFill="1" applyBorder="1" applyAlignment="1">
      <alignment vertical="center" wrapText="1"/>
    </xf>
    <xf numFmtId="173" fontId="7" fillId="0" borderId="0" xfId="0" applyNumberFormat="1" applyFont="1" applyFill="1" applyAlignment="1">
      <alignment/>
    </xf>
    <xf numFmtId="173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wrapText="1"/>
      <protection/>
    </xf>
    <xf numFmtId="0" fontId="7" fillId="34" borderId="0" xfId="0" applyFont="1" applyFill="1" applyAlignment="1">
      <alignment horizontal="center"/>
    </xf>
    <xf numFmtId="0" fontId="7" fillId="34" borderId="0" xfId="0" applyFont="1" applyFill="1" applyBorder="1" applyAlignment="1" applyProtection="1">
      <alignment horizontal="center" wrapText="1"/>
      <protection/>
    </xf>
    <xf numFmtId="0" fontId="6" fillId="34" borderId="0" xfId="0" applyFont="1" applyFill="1" applyAlignment="1">
      <alignment horizontal="center"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view="pageBreakPreview" zoomScaleSheetLayoutView="100" zoomScalePageLayoutView="0" workbookViewId="0" topLeftCell="A10">
      <selection activeCell="E14" sqref="E14"/>
    </sheetView>
  </sheetViews>
  <sheetFormatPr defaultColWidth="9.00390625" defaultRowHeight="12.75"/>
  <cols>
    <col min="1" max="1" width="9.125" style="9" customWidth="1"/>
    <col min="2" max="2" width="45.00390625" style="10" customWidth="1"/>
    <col min="3" max="3" width="13.375" style="9" customWidth="1"/>
    <col min="4" max="4" width="13.375" style="31" customWidth="1"/>
    <col min="5" max="5" width="13.875" style="21" customWidth="1"/>
    <col min="6" max="6" width="26.375" style="1" customWidth="1"/>
    <col min="7" max="16384" width="9.125" style="1" customWidth="1"/>
  </cols>
  <sheetData>
    <row r="1" ht="18.75">
      <c r="F1" s="19" t="s">
        <v>67</v>
      </c>
    </row>
    <row r="2" ht="19.5" thickBot="1">
      <c r="F2" s="11"/>
    </row>
    <row r="3" spans="1:6" ht="75.75" customHeight="1" thickBot="1">
      <c r="A3" s="34" t="s">
        <v>75</v>
      </c>
      <c r="B3" s="35"/>
      <c r="C3" s="35"/>
      <c r="D3" s="35"/>
      <c r="E3" s="35"/>
      <c r="F3" s="36"/>
    </row>
    <row r="4" spans="1:6" ht="33" customHeight="1" thickBot="1">
      <c r="A4" s="16"/>
      <c r="B4" s="40" t="s">
        <v>71</v>
      </c>
      <c r="C4" s="40"/>
      <c r="D4" s="40"/>
      <c r="E4" s="40"/>
      <c r="F4" s="16"/>
    </row>
    <row r="5" spans="1:6" ht="23.25" customHeight="1">
      <c r="A5" s="16"/>
      <c r="B5" s="41" t="s">
        <v>30</v>
      </c>
      <c r="C5" s="41"/>
      <c r="D5" s="41"/>
      <c r="E5" s="41"/>
      <c r="F5" s="16"/>
    </row>
    <row r="6" spans="1:6" ht="12" customHeight="1">
      <c r="A6" s="4"/>
      <c r="B6" s="4"/>
      <c r="C6" s="4"/>
      <c r="D6" s="32"/>
      <c r="E6" s="22"/>
      <c r="F6" s="17"/>
    </row>
    <row r="7" spans="1:6" ht="31.5">
      <c r="A7" s="3" t="s">
        <v>0</v>
      </c>
      <c r="B7" s="3" t="s">
        <v>1</v>
      </c>
      <c r="C7" s="3" t="s">
        <v>2</v>
      </c>
      <c r="D7" s="37" t="s">
        <v>31</v>
      </c>
      <c r="E7" s="38"/>
      <c r="F7" s="7" t="s">
        <v>20</v>
      </c>
    </row>
    <row r="8" spans="1:6" ht="47.25">
      <c r="A8" s="3"/>
      <c r="B8" s="3"/>
      <c r="C8" s="3"/>
      <c r="D8" s="23" t="s">
        <v>28</v>
      </c>
      <c r="E8" s="23" t="s">
        <v>29</v>
      </c>
      <c r="F8" s="7"/>
    </row>
    <row r="9" spans="1:6" ht="15.75">
      <c r="A9" s="3">
        <v>1</v>
      </c>
      <c r="B9" s="3">
        <f>A9+1</f>
        <v>2</v>
      </c>
      <c r="C9" s="3">
        <f>B9+1</f>
        <v>3</v>
      </c>
      <c r="D9" s="23">
        <f>C9+1</f>
        <v>4</v>
      </c>
      <c r="E9" s="23">
        <f>D9+1</f>
        <v>5</v>
      </c>
      <c r="F9" s="3">
        <f>E9+1</f>
        <v>6</v>
      </c>
    </row>
    <row r="10" spans="1:6" s="6" customFormat="1" ht="15.75">
      <c r="A10" s="5" t="s">
        <v>33</v>
      </c>
      <c r="B10" s="2" t="s">
        <v>34</v>
      </c>
      <c r="C10" s="3" t="s">
        <v>3</v>
      </c>
      <c r="D10" s="37"/>
      <c r="E10" s="38"/>
      <c r="F10" s="8"/>
    </row>
    <row r="11" spans="1:7" s="6" customFormat="1" ht="15.75">
      <c r="A11" s="5" t="s">
        <v>35</v>
      </c>
      <c r="B11" s="2" t="s">
        <v>21</v>
      </c>
      <c r="C11" s="3" t="s">
        <v>4</v>
      </c>
      <c r="D11" s="24">
        <f>5836.78</f>
        <v>5836.78</v>
      </c>
      <c r="E11" s="24">
        <f>1014.7+977.2+991.3+1069.8+958.7+1043</f>
        <v>6054.7</v>
      </c>
      <c r="F11" s="8"/>
      <c r="G11" s="28"/>
    </row>
    <row r="12" spans="1:7" s="6" customFormat="1" ht="47.25">
      <c r="A12" s="5" t="s">
        <v>36</v>
      </c>
      <c r="B12" s="2" t="s">
        <v>5</v>
      </c>
      <c r="C12" s="3" t="s">
        <v>4</v>
      </c>
      <c r="D12" s="24">
        <f>D13+D15+D16+D17+D18+D21+D24+D27</f>
        <v>5730.9800000000005</v>
      </c>
      <c r="E12" s="24">
        <f>E13+E15+E16+E17+E18+E21+E24+E27</f>
        <v>4994.6207699999995</v>
      </c>
      <c r="F12" s="8"/>
      <c r="G12" s="28"/>
    </row>
    <row r="13" spans="1:6" s="6" customFormat="1" ht="31.5">
      <c r="A13" s="5" t="s">
        <v>37</v>
      </c>
      <c r="B13" s="2" t="s">
        <v>6</v>
      </c>
      <c r="C13" s="3" t="s">
        <v>4</v>
      </c>
      <c r="D13" s="24">
        <f>1411.61</f>
        <v>1411.61</v>
      </c>
      <c r="E13" s="24">
        <f>259.6-12.65+259.6+26.3+264.5-27.76+217.4+195.6+315.6</f>
        <v>1498.19</v>
      </c>
      <c r="F13" s="8"/>
    </row>
    <row r="14" spans="1:6" s="6" customFormat="1" ht="31.5">
      <c r="A14" s="5" t="s">
        <v>38</v>
      </c>
      <c r="B14" s="2" t="s">
        <v>39</v>
      </c>
      <c r="C14" s="3" t="s">
        <v>7</v>
      </c>
      <c r="D14" s="29">
        <v>14.5</v>
      </c>
      <c r="E14" s="29">
        <v>12</v>
      </c>
      <c r="F14" s="8"/>
    </row>
    <row r="15" spans="1:6" s="6" customFormat="1" ht="31.5">
      <c r="A15" s="5" t="s">
        <v>40</v>
      </c>
      <c r="B15" s="2" t="s">
        <v>8</v>
      </c>
      <c r="C15" s="3" t="s">
        <v>4</v>
      </c>
      <c r="D15" s="24">
        <f>484.18</f>
        <v>484.18</v>
      </c>
      <c r="E15" s="24">
        <f>95.2+58.5+65.5+80.1+77.3+81.5-3.85+8-8.44</f>
        <v>453.80999999999995</v>
      </c>
      <c r="F15" s="8"/>
    </row>
    <row r="16" spans="1:6" s="6" customFormat="1" ht="31.5">
      <c r="A16" s="5" t="s">
        <v>41</v>
      </c>
      <c r="B16" s="2" t="s">
        <v>9</v>
      </c>
      <c r="C16" s="3" t="s">
        <v>4</v>
      </c>
      <c r="D16" s="24">
        <f>366.05</f>
        <v>366.05</v>
      </c>
      <c r="E16" s="24">
        <f>74.8+76.5+75.5+75.9+58.5+73.4</f>
        <v>434.6</v>
      </c>
      <c r="F16" s="8"/>
    </row>
    <row r="17" spans="1:6" s="6" customFormat="1" ht="46.5" customHeight="1">
      <c r="A17" s="5" t="s">
        <v>42</v>
      </c>
      <c r="B17" s="2" t="s">
        <v>10</v>
      </c>
      <c r="C17" s="3" t="s">
        <v>4</v>
      </c>
      <c r="D17" s="24">
        <f>47.9+24.75</f>
        <v>72.65</v>
      </c>
      <c r="E17" s="24">
        <f>5.3+8.2+8.2+14.4+71.8</f>
        <v>107.9</v>
      </c>
      <c r="F17" s="20" t="s">
        <v>72</v>
      </c>
    </row>
    <row r="18" spans="1:7" s="6" customFormat="1" ht="31.5">
      <c r="A18" s="5" t="s">
        <v>43</v>
      </c>
      <c r="B18" s="2" t="s">
        <v>44</v>
      </c>
      <c r="C18" s="3" t="s">
        <v>4</v>
      </c>
      <c r="D18" s="24">
        <f>781.97</f>
        <v>781.97</v>
      </c>
      <c r="E18" s="24">
        <f>E13*39.2%</f>
        <v>587.29048</v>
      </c>
      <c r="F18" s="8"/>
      <c r="G18" s="28"/>
    </row>
    <row r="19" spans="1:6" s="6" customFormat="1" ht="31.5">
      <c r="A19" s="5" t="s">
        <v>45</v>
      </c>
      <c r="B19" s="2" t="s">
        <v>11</v>
      </c>
      <c r="C19" s="3" t="s">
        <v>4</v>
      </c>
      <c r="D19" s="24">
        <f>337.32</f>
        <v>337.32</v>
      </c>
      <c r="E19" s="24">
        <f>E13*17.4%</f>
        <v>260.68505999999996</v>
      </c>
      <c r="F19" s="8"/>
    </row>
    <row r="20" spans="1:6" s="6" customFormat="1" ht="31.5">
      <c r="A20" s="5" t="s">
        <v>46</v>
      </c>
      <c r="B20" s="2" t="s">
        <v>47</v>
      </c>
      <c r="C20" s="3" t="s">
        <v>4</v>
      </c>
      <c r="D20" s="24">
        <f>115.7</f>
        <v>115.7</v>
      </c>
      <c r="E20" s="24">
        <f>E19*30.3%</f>
        <v>78.98757317999998</v>
      </c>
      <c r="F20" s="8"/>
    </row>
    <row r="21" spans="1:6" s="6" customFormat="1" ht="31.5">
      <c r="A21" s="5" t="s">
        <v>48</v>
      </c>
      <c r="B21" s="2" t="s">
        <v>49</v>
      </c>
      <c r="C21" s="3" t="s">
        <v>4</v>
      </c>
      <c r="D21" s="24">
        <f>719.76</f>
        <v>719.76</v>
      </c>
      <c r="E21" s="24">
        <f>E13*59.1%</f>
        <v>885.43029</v>
      </c>
      <c r="F21" s="8"/>
    </row>
    <row r="22" spans="1:6" s="6" customFormat="1" ht="15.75">
      <c r="A22" s="5" t="s">
        <v>50</v>
      </c>
      <c r="B22" s="2" t="s">
        <v>12</v>
      </c>
      <c r="C22" s="3" t="s">
        <v>4</v>
      </c>
      <c r="D22" s="24">
        <f>431.49</f>
        <v>431.49</v>
      </c>
      <c r="E22" s="24">
        <f>E13*32.4%</f>
        <v>485.41356</v>
      </c>
      <c r="F22" s="8"/>
    </row>
    <row r="23" spans="1:6" s="6" customFormat="1" ht="15.75">
      <c r="A23" s="5" t="s">
        <v>51</v>
      </c>
      <c r="B23" s="2" t="s">
        <v>13</v>
      </c>
      <c r="C23" s="3" t="s">
        <v>4</v>
      </c>
      <c r="D23" s="24">
        <f>74*2</f>
        <v>148</v>
      </c>
      <c r="E23" s="24">
        <f>E22*30.3%</f>
        <v>147.08030868</v>
      </c>
      <c r="F23" s="8"/>
    </row>
    <row r="24" spans="1:6" s="6" customFormat="1" ht="63">
      <c r="A24" s="5" t="s">
        <v>52</v>
      </c>
      <c r="B24" s="2" t="s">
        <v>14</v>
      </c>
      <c r="C24" s="3" t="s">
        <v>4</v>
      </c>
      <c r="D24" s="24">
        <f>1017.55</f>
        <v>1017.55</v>
      </c>
      <c r="E24" s="24">
        <f>0.7+5+68.3+4+3+0.9+8+7+0.1+2.1+6+14.5+0.2+20.2+3.9+1.2+3.6+0.3+3.7+0.8+0.4+2.6+0.6+17.7+3.3+12.1+17.5+1.3+1.2</f>
        <v>210.2</v>
      </c>
      <c r="F24" s="20" t="s">
        <v>73</v>
      </c>
    </row>
    <row r="25" spans="1:6" s="6" customFormat="1" ht="15.75">
      <c r="A25" s="5" t="s">
        <v>53</v>
      </c>
      <c r="B25" s="2" t="s">
        <v>15</v>
      </c>
      <c r="C25" s="3" t="s">
        <v>4</v>
      </c>
      <c r="D25" s="24"/>
      <c r="E25" s="24"/>
      <c r="F25" s="8"/>
    </row>
    <row r="26" spans="1:6" s="6" customFormat="1" ht="78.75">
      <c r="A26" s="5" t="s">
        <v>54</v>
      </c>
      <c r="B26" s="2" t="s">
        <v>16</v>
      </c>
      <c r="C26" s="3" t="s">
        <v>4</v>
      </c>
      <c r="D26" s="24">
        <v>573</v>
      </c>
      <c r="E26" s="24"/>
      <c r="F26" s="20" t="s">
        <v>77</v>
      </c>
    </row>
    <row r="27" spans="1:6" s="6" customFormat="1" ht="78.75">
      <c r="A27" s="5" t="s">
        <v>55</v>
      </c>
      <c r="B27" s="2" t="s">
        <v>17</v>
      </c>
      <c r="C27" s="3" t="s">
        <v>4</v>
      </c>
      <c r="D27" s="24">
        <f>(86.68+471.28+391.9)-D17</f>
        <v>877.21</v>
      </c>
      <c r="E27" s="24">
        <f>76.4+13.1+55.4+28.8+2+0.5+4.8+36.8+1.5+5.4+1.8+2.1+53.7+0.3+55.4+0.4+6+64.2+13.5+9.9+28.1+28.4+101.5+23.3+1.6+0.3+35.5+76.2+10.7+28.6+0.8+50.2</f>
        <v>817.2</v>
      </c>
      <c r="F27" s="20" t="s">
        <v>74</v>
      </c>
    </row>
    <row r="28" spans="1:6" s="6" customFormat="1" ht="31.5">
      <c r="A28" s="5" t="s">
        <v>56</v>
      </c>
      <c r="B28" s="2" t="s">
        <v>57</v>
      </c>
      <c r="C28" s="3" t="s">
        <v>4</v>
      </c>
      <c r="D28" s="24">
        <f>D11-D12</f>
        <v>105.79999999999927</v>
      </c>
      <c r="E28" s="24">
        <f>E11-E12</f>
        <v>1060.0792300000003</v>
      </c>
      <c r="F28" s="8"/>
    </row>
    <row r="29" spans="1:6" s="6" customFormat="1" ht="31.5">
      <c r="A29" s="5" t="s">
        <v>58</v>
      </c>
      <c r="B29" s="2" t="s">
        <v>59</v>
      </c>
      <c r="C29" s="3" t="s">
        <v>4</v>
      </c>
      <c r="D29" s="24">
        <f>D11-D12</f>
        <v>105.79999999999927</v>
      </c>
      <c r="E29" s="24">
        <f>E11-E12</f>
        <v>1060.0792300000003</v>
      </c>
      <c r="F29" s="8"/>
    </row>
    <row r="30" spans="1:6" s="6" customFormat="1" ht="94.5">
      <c r="A30" s="5" t="s">
        <v>18</v>
      </c>
      <c r="B30" s="2" t="s">
        <v>70</v>
      </c>
      <c r="C30" s="3" t="s">
        <v>4</v>
      </c>
      <c r="D30" s="24"/>
      <c r="E30" s="24"/>
      <c r="F30" s="8"/>
    </row>
    <row r="31" spans="1:6" s="6" customFormat="1" ht="31.5">
      <c r="A31" s="5" t="s">
        <v>60</v>
      </c>
      <c r="B31" s="2" t="s">
        <v>69</v>
      </c>
      <c r="C31" s="3" t="s">
        <v>76</v>
      </c>
      <c r="D31" s="24">
        <f>101.2</f>
        <v>101.2</v>
      </c>
      <c r="E31" s="24">
        <f>(16620.88+18548.3699+17186.42+16988.82+17593.31+18081.43)/1000</f>
        <v>105.0192299</v>
      </c>
      <c r="F31" s="8"/>
    </row>
    <row r="32" spans="1:6" s="6" customFormat="1" ht="31.5">
      <c r="A32" s="5" t="s">
        <v>19</v>
      </c>
      <c r="B32" s="2" t="s">
        <v>61</v>
      </c>
      <c r="C32" s="3" t="s">
        <v>4</v>
      </c>
      <c r="D32" s="24"/>
      <c r="E32" s="25"/>
      <c r="F32" s="8"/>
    </row>
    <row r="33" spans="1:6" s="6" customFormat="1" ht="15.75">
      <c r="A33" s="5" t="s">
        <v>62</v>
      </c>
      <c r="B33" s="2" t="s">
        <v>63</v>
      </c>
      <c r="C33" s="3" t="s">
        <v>4</v>
      </c>
      <c r="D33" s="24"/>
      <c r="E33" s="25"/>
      <c r="F33" s="8"/>
    </row>
    <row r="34" spans="1:6" s="6" customFormat="1" ht="15.75">
      <c r="A34" s="5" t="s">
        <v>64</v>
      </c>
      <c r="B34" s="2" t="s">
        <v>65</v>
      </c>
      <c r="C34" s="3" t="s">
        <v>4</v>
      </c>
      <c r="D34" s="24"/>
      <c r="E34" s="25"/>
      <c r="F34" s="8"/>
    </row>
    <row r="35" spans="1:6" s="6" customFormat="1" ht="15.75">
      <c r="A35" s="12" t="s">
        <v>66</v>
      </c>
      <c r="B35" s="8" t="s">
        <v>22</v>
      </c>
      <c r="C35" s="12"/>
      <c r="D35" s="24"/>
      <c r="E35" s="25"/>
      <c r="F35" s="8"/>
    </row>
    <row r="36" spans="1:6" s="6" customFormat="1" ht="15.75">
      <c r="A36" s="12"/>
      <c r="B36" s="8" t="s">
        <v>23</v>
      </c>
      <c r="C36" s="12"/>
      <c r="D36" s="24"/>
      <c r="E36" s="25"/>
      <c r="F36" s="8"/>
    </row>
    <row r="37" spans="1:6" s="6" customFormat="1" ht="15.75">
      <c r="A37" s="12"/>
      <c r="B37" s="8" t="s">
        <v>24</v>
      </c>
      <c r="C37" s="12"/>
      <c r="D37" s="24"/>
      <c r="E37" s="25"/>
      <c r="F37" s="8"/>
    </row>
    <row r="38" spans="1:6" s="6" customFormat="1" ht="15.75">
      <c r="A38" s="12"/>
      <c r="B38" s="8" t="s">
        <v>25</v>
      </c>
      <c r="C38" s="12"/>
      <c r="D38" s="24"/>
      <c r="E38" s="25"/>
      <c r="F38" s="8"/>
    </row>
    <row r="39" spans="1:6" s="6" customFormat="1" ht="15.75">
      <c r="A39" s="12"/>
      <c r="B39" s="8" t="s">
        <v>26</v>
      </c>
      <c r="C39" s="12"/>
      <c r="D39" s="24"/>
      <c r="E39" s="25"/>
      <c r="F39" s="8"/>
    </row>
    <row r="40" spans="1:6" s="6" customFormat="1" ht="15.75">
      <c r="A40" s="12"/>
      <c r="B40" s="8" t="s">
        <v>27</v>
      </c>
      <c r="C40" s="12"/>
      <c r="D40" s="24"/>
      <c r="E40" s="25"/>
      <c r="F40" s="8"/>
    </row>
    <row r="41" spans="1:5" s="6" customFormat="1" ht="15.75">
      <c r="A41" s="13"/>
      <c r="B41" s="14"/>
      <c r="C41" s="13"/>
      <c r="D41" s="33"/>
      <c r="E41" s="26"/>
    </row>
    <row r="42" spans="1:6" s="6" customFormat="1" ht="30.75" customHeight="1">
      <c r="A42" s="42" t="s">
        <v>68</v>
      </c>
      <c r="B42" s="42"/>
      <c r="C42" s="42"/>
      <c r="D42" s="42"/>
      <c r="E42" s="42"/>
      <c r="F42" s="42"/>
    </row>
    <row r="43" spans="1:6" s="6" customFormat="1" ht="17.25" customHeight="1">
      <c r="A43" s="18"/>
      <c r="B43" s="18"/>
      <c r="C43" s="18"/>
      <c r="D43" s="30"/>
      <c r="E43" s="30"/>
      <c r="F43" s="18"/>
    </row>
    <row r="44" spans="1:6" s="6" customFormat="1" ht="39.75" customHeight="1">
      <c r="A44" s="39" t="s">
        <v>32</v>
      </c>
      <c r="B44" s="39"/>
      <c r="C44" s="39"/>
      <c r="D44" s="39"/>
      <c r="E44" s="39"/>
      <c r="F44" s="39"/>
    </row>
    <row r="45" spans="1:6" ht="15.75">
      <c r="A45" s="15"/>
      <c r="B45" s="15"/>
      <c r="C45" s="15"/>
      <c r="D45" s="27"/>
      <c r="E45" s="27"/>
      <c r="F45" s="15"/>
    </row>
    <row r="46" spans="1:6" ht="15.75">
      <c r="A46" s="15"/>
      <c r="B46" s="15"/>
      <c r="C46" s="15"/>
      <c r="D46" s="27"/>
      <c r="E46" s="27"/>
      <c r="F46" s="15"/>
    </row>
    <row r="47" spans="1:6" ht="15.75">
      <c r="A47" s="15"/>
      <c r="B47" s="15"/>
      <c r="C47" s="15"/>
      <c r="D47" s="27"/>
      <c r="E47" s="27"/>
      <c r="F47" s="15"/>
    </row>
    <row r="48" spans="1:6" ht="15.75">
      <c r="A48" s="15"/>
      <c r="B48" s="15"/>
      <c r="C48" s="15"/>
      <c r="D48" s="27"/>
      <c r="E48" s="27"/>
      <c r="F48" s="15"/>
    </row>
    <row r="49" spans="1:6" ht="15.75">
      <c r="A49" s="15"/>
      <c r="B49" s="15"/>
      <c r="C49" s="15"/>
      <c r="D49" s="27"/>
      <c r="E49" s="27"/>
      <c r="F49" s="15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31:E40 D12:E12 E11 E13:E27">
      <formula1>-999999999999999</formula1>
      <formula2>999999999999999</formula2>
    </dataValidation>
  </dataValidations>
  <printOptions/>
  <pageMargins left="1.535433070866142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Starikova</cp:lastModifiedBy>
  <cp:lastPrinted>2012-07-20T03:55:25Z</cp:lastPrinted>
  <dcterms:created xsi:type="dcterms:W3CDTF">2010-05-25T03:00:19Z</dcterms:created>
  <dcterms:modified xsi:type="dcterms:W3CDTF">2012-07-20T04:03:56Z</dcterms:modified>
  <cp:category/>
  <cp:version/>
  <cp:contentType/>
  <cp:contentStatus/>
</cp:coreProperties>
</file>