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деят'!$A$1:$O$62</definedName>
  </definedNames>
  <calcPr fullCalcOnLoad="1"/>
</workbook>
</file>

<file path=xl/sharedStrings.xml><?xml version="1.0" encoding="utf-8"?>
<sst xmlns="http://schemas.openxmlformats.org/spreadsheetml/2006/main" count="157" uniqueCount="121">
  <si>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</si>
  <si>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</si>
  <si>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</si>
  <si>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</si>
  <si>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</si>
  <si>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</si>
  <si>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</si>
  <si>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</si>
  <si>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</si>
  <si>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</si>
  <si>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</si>
  <si>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</si>
  <si>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</si>
  <si>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</si>
  <si>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</si>
  <si>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</si>
  <si>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</si>
  <si>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</si>
  <si>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</si>
  <si>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</si>
  <si>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</si>
  <si>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</si>
  <si>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</si>
  <si>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</si>
  <si>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</si>
  <si>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</si>
  <si>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</si>
  <si>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</si>
  <si>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</si>
  <si>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</si>
  <si>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</si>
  <si>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</si>
  <si>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</si>
  <si>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</si>
  <si>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</si>
  <si>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</si>
  <si>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</si>
  <si>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</si>
  <si>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</si>
  <si>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</si>
  <si>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</si>
  <si>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</si>
  <si>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</si>
  <si>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</si>
  <si>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</si>
  <si>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</si>
  <si>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</si>
  <si>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</si>
  <si>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</si>
  <si>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</si>
  <si>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</si>
  <si>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</si>
  <si>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</si>
  <si>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</si>
  <si>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</si>
  <si>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</si>
  <si>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</si>
  <si>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</si>
  <si>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</si>
  <si>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</si>
  <si>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</si>
  <si>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</si>
  <si>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</si>
  <si>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</si>
  <si>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</si>
  <si>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</si>
  <si>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</si>
  <si>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</si>
  <si>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</si>
  <si>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</si>
  <si>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</si>
  <si>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</si>
  <si>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</si>
  <si>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</si>
  <si>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</si>
  <si>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</si>
  <si>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</si>
  <si>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</si>
  <si>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</si>
  <si>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</si>
  <si>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</si>
  <si>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</si>
  <si>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</si>
  <si>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</si>
  <si>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</si>
  <si>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</si>
  <si>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</si>
  <si>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</si>
  <si>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</si>
  <si>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</si>
  <si>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</si>
  <si>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</si>
  <si>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</si>
  <si>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</si>
  <si>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</si>
  <si>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</si>
  <si>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</si>
  <si>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</si>
  <si>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</si>
  <si>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</si>
  <si>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</si>
  <si>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</si>
  <si>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</si>
  <si>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</si>
  <si>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</si>
  <si>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</si>
  <si>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</si>
  <si>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</si>
  <si>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</si>
  <si>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Заключение регулирующего органа</t>
  </si>
  <si>
    <t>ООО "Аэропорт Емельяново"</t>
  </si>
  <si>
    <t xml:space="preserve">Водоотведение </t>
  </si>
  <si>
    <t>Аэропорт -ГКНС (19км)</t>
  </si>
  <si>
    <t>ГКНС - КОС(1 км)</t>
  </si>
  <si>
    <t>Очистка сточных вод</t>
  </si>
  <si>
    <t>ОАО "Птицефабрика ЗАРЯ"</t>
  </si>
  <si>
    <t>01.01.2013-30.06.2013</t>
  </si>
  <si>
    <t>01.07.2013-31.12.2013</t>
  </si>
  <si>
    <t>Плата за загрязнение, поверка приборов</t>
  </si>
  <si>
    <t>Прочие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</si>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</sst>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_-* #,##0.000_р_._-;\-* #,##0.000_р_._-;_-* &quot;-&quot;??_р_._-;_-@_-"/>
    <numFmt numFmtId="175" formatCode="_-* #,##0.0000_р_._-;\-* #,##0.000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3" fontId="7" fillId="0" borderId="10" xfId="6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33" borderId="0" xfId="0" applyFont="1" applyFill="1" applyBorder="1" applyAlignment="1" applyProtection="1">
      <alignment horizontal="center" wrapText="1"/>
      <protection/>
    </xf>
    <xf numFmtId="43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>
      <alignment vertical="center"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10" fillId="33" borderId="0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43" fontId="10" fillId="0" borderId="10" xfId="6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vertical="center" wrapText="1"/>
    </xf>
    <xf numFmtId="43" fontId="10" fillId="0" borderId="10" xfId="60" applyFont="1" applyFill="1" applyBorder="1" applyAlignment="1" applyProtection="1">
      <alignment vertical="center"/>
      <protection locked="0"/>
    </xf>
    <xf numFmtId="43" fontId="10" fillId="0" borderId="10" xfId="60" applyFont="1" applyFill="1" applyBorder="1" applyAlignment="1" applyProtection="1">
      <alignment vertical="center"/>
      <protection/>
    </xf>
    <xf numFmtId="43" fontId="6" fillId="0" borderId="10" xfId="60" applyFont="1" applyFill="1" applyBorder="1" applyAlignment="1">
      <alignment/>
    </xf>
    <xf numFmtId="43" fontId="10" fillId="0" borderId="10" xfId="60" applyFont="1" applyFill="1" applyBorder="1" applyAlignment="1" applyProtection="1">
      <alignment vertical="center" wrapText="1"/>
      <protection/>
    </xf>
    <xf numFmtId="43" fontId="8" fillId="0" borderId="11" xfId="6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43" fontId="8" fillId="0" borderId="11" xfId="60" applyFont="1" applyFill="1" applyBorder="1" applyAlignment="1" applyProtection="1">
      <alignment horizontal="center" vertical="center" wrapText="1"/>
      <protection/>
    </xf>
    <xf numFmtId="43" fontId="7" fillId="0" borderId="11" xfId="60" applyFont="1" applyFill="1" applyBorder="1" applyAlignment="1" applyProtection="1">
      <alignment horizontal="center" vertical="center" wrapText="1"/>
      <protection/>
    </xf>
    <xf numFmtId="175" fontId="8" fillId="0" borderId="10" xfId="60" applyNumberFormat="1" applyFont="1" applyFill="1" applyBorder="1" applyAlignment="1" applyProtection="1">
      <alignment vertical="center"/>
      <protection locked="0"/>
    </xf>
    <xf numFmtId="175" fontId="10" fillId="0" borderId="10" xfId="6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wrapText="1"/>
    </xf>
    <xf numFmtId="43" fontId="12" fillId="0" borderId="11" xfId="60" applyFont="1" applyFill="1" applyBorder="1" applyAlignment="1" applyProtection="1">
      <alignment vertical="center"/>
      <protection locked="0"/>
    </xf>
    <xf numFmtId="43" fontId="12" fillId="0" borderId="10" xfId="60" applyFont="1" applyFill="1" applyBorder="1" applyAlignment="1" applyProtection="1">
      <alignment horizontal="center" vertical="center" wrapText="1"/>
      <protection/>
    </xf>
    <xf numFmtId="175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0" fontId="8" fillId="7" borderId="26" xfId="0" applyFont="1" applyFill="1" applyBorder="1" applyAlignment="1" applyProtection="1">
      <alignment horizontal="center" vertical="center" wrapText="1"/>
      <protection/>
    </xf>
    <xf numFmtId="0" fontId="8" fillId="7" borderId="27" xfId="0" applyFont="1" applyFill="1" applyBorder="1" applyAlignment="1" applyProtection="1">
      <alignment horizontal="center" vertical="center" wrapText="1"/>
      <protection/>
    </xf>
    <xf numFmtId="0" fontId="8" fillId="7" borderId="28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3" width="13.375" style="11" customWidth="1"/>
    <col min="4" max="4" width="17.25390625" style="36" customWidth="1"/>
    <col min="5" max="5" width="13.375" style="11" customWidth="1"/>
    <col min="6" max="7" width="13.375" style="44" customWidth="1"/>
    <col min="8" max="8" width="13.375" style="11" customWidth="1"/>
    <col min="9" max="10" width="13.375" style="44" customWidth="1"/>
    <col min="11" max="11" width="17.375" style="36" customWidth="1"/>
    <col min="12" max="13" width="13.375" style="44" customWidth="1"/>
    <col min="14" max="14" width="13.875" style="1" customWidth="1"/>
    <col min="15" max="15" width="28.75390625" style="1" bestFit="1" customWidth="1"/>
    <col min="16" max="16384" width="9.125" style="1" customWidth="1"/>
  </cols>
  <sheetData>
    <row r="1" ht="18.75">
      <c r="O1" s="20" t="s">
        <v>54</v>
      </c>
    </row>
    <row r="2" ht="19.5" thickBot="1">
      <c r="O2" s="13"/>
    </row>
    <row r="3" spans="1:15" ht="75.75" customHeight="1" thickBot="1">
      <c r="A3" s="75" t="s">
        <v>120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33" customHeight="1" thickBot="1">
      <c r="A4" s="18"/>
      <c r="B4" s="79" t="s">
        <v>110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8"/>
    </row>
    <row r="5" spans="1:15" ht="23.25" customHeight="1">
      <c r="A5" s="18"/>
      <c r="B5" s="80" t="s">
        <v>50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8"/>
    </row>
    <row r="6" spans="1:15" ht="12" customHeight="1" thickBot="1">
      <c r="A6" s="4"/>
      <c r="B6" s="4"/>
      <c r="C6" s="4"/>
      <c r="D6" s="37"/>
      <c r="E6" s="4"/>
      <c r="F6" s="45"/>
      <c r="G6" s="45"/>
      <c r="H6" s="4"/>
      <c r="I6" s="45"/>
      <c r="J6" s="45"/>
      <c r="K6" s="37"/>
      <c r="L6" s="45"/>
      <c r="M6" s="45"/>
      <c r="N6" s="4"/>
      <c r="O6" s="4"/>
    </row>
    <row r="7" spans="1:15" ht="31.5">
      <c r="A7" s="26" t="s">
        <v>0</v>
      </c>
      <c r="B7" s="27" t="s">
        <v>1</v>
      </c>
      <c r="C7" s="27" t="s">
        <v>2</v>
      </c>
      <c r="D7" s="91" t="s">
        <v>51</v>
      </c>
      <c r="E7" s="92"/>
      <c r="F7" s="92"/>
      <c r="G7" s="92"/>
      <c r="H7" s="92"/>
      <c r="I7" s="92"/>
      <c r="J7" s="92"/>
      <c r="K7" s="92"/>
      <c r="L7" s="92"/>
      <c r="M7" s="92"/>
      <c r="N7" s="93"/>
      <c r="O7" s="28" t="s">
        <v>38</v>
      </c>
    </row>
    <row r="8" spans="1:15" ht="15.75" customHeight="1">
      <c r="A8" s="29"/>
      <c r="B8" s="3"/>
      <c r="C8" s="3"/>
      <c r="D8" s="65" t="s">
        <v>48</v>
      </c>
      <c r="E8" s="66"/>
      <c r="F8" s="66"/>
      <c r="G8" s="66"/>
      <c r="H8" s="66"/>
      <c r="I8" s="66"/>
      <c r="J8" s="66"/>
      <c r="K8" s="66"/>
      <c r="L8" s="66"/>
      <c r="M8" s="66"/>
      <c r="N8" s="3" t="s">
        <v>49</v>
      </c>
      <c r="O8" s="30"/>
    </row>
    <row r="9" spans="1:15" ht="15.75">
      <c r="A9" s="29">
        <v>1</v>
      </c>
      <c r="B9" s="3">
        <v>2</v>
      </c>
      <c r="C9" s="3">
        <v>3</v>
      </c>
      <c r="D9" s="67">
        <v>4</v>
      </c>
      <c r="E9" s="68"/>
      <c r="F9" s="68"/>
      <c r="G9" s="68"/>
      <c r="H9" s="68"/>
      <c r="I9" s="68"/>
      <c r="J9" s="68"/>
      <c r="K9" s="68"/>
      <c r="L9" s="68"/>
      <c r="M9" s="68"/>
      <c r="N9" s="94">
        <v>5</v>
      </c>
      <c r="O9" s="31">
        <v>6</v>
      </c>
    </row>
    <row r="10" spans="1:15" ht="79.5" thickBot="1">
      <c r="A10" s="32"/>
      <c r="B10" s="33"/>
      <c r="C10" s="33"/>
      <c r="D10" s="35" t="s">
        <v>109</v>
      </c>
      <c r="E10" s="33" t="s">
        <v>112</v>
      </c>
      <c r="F10" s="46" t="s">
        <v>116</v>
      </c>
      <c r="G10" s="46" t="s">
        <v>117</v>
      </c>
      <c r="H10" s="33" t="s">
        <v>113</v>
      </c>
      <c r="I10" s="46" t="s">
        <v>116</v>
      </c>
      <c r="J10" s="46" t="s">
        <v>117</v>
      </c>
      <c r="K10" s="35" t="s">
        <v>109</v>
      </c>
      <c r="L10" s="46" t="s">
        <v>116</v>
      </c>
      <c r="M10" s="46" t="s">
        <v>117</v>
      </c>
      <c r="N10" s="95"/>
      <c r="O10" s="34"/>
    </row>
    <row r="11" spans="1:15" s="6" customFormat="1" ht="15.75" customHeight="1" thickBot="1">
      <c r="A11" s="22" t="s">
        <v>76</v>
      </c>
      <c r="B11" s="23" t="s">
        <v>35</v>
      </c>
      <c r="C11" s="56" t="s">
        <v>3</v>
      </c>
      <c r="D11" s="69" t="s">
        <v>111</v>
      </c>
      <c r="E11" s="70"/>
      <c r="F11" s="70"/>
      <c r="G11" s="70"/>
      <c r="H11" s="70"/>
      <c r="I11" s="70"/>
      <c r="J11" s="71"/>
      <c r="K11" s="72" t="s">
        <v>114</v>
      </c>
      <c r="L11" s="73"/>
      <c r="M11" s="74"/>
      <c r="N11" s="24"/>
      <c r="O11" s="25"/>
    </row>
    <row r="12" spans="1:15" s="6" customFormat="1" ht="30" customHeight="1">
      <c r="A12" s="5" t="s">
        <v>77</v>
      </c>
      <c r="B12" s="2" t="s">
        <v>39</v>
      </c>
      <c r="C12" s="3" t="s">
        <v>4</v>
      </c>
      <c r="D12" s="57">
        <f>E12+H12</f>
        <v>7846.759999999999</v>
      </c>
      <c r="E12" s="58">
        <f>F12+G12-0.02</f>
        <v>7454.65</v>
      </c>
      <c r="F12" s="62">
        <f>F13+F41</f>
        <v>3601.3199999999997</v>
      </c>
      <c r="G12" s="62">
        <f>G13+G41</f>
        <v>3853.3500000000004</v>
      </c>
      <c r="H12" s="58">
        <f>I12+J12-0.01</f>
        <v>392.11000000000007</v>
      </c>
      <c r="I12" s="62">
        <f>I13+I41</f>
        <v>189.43000000000004</v>
      </c>
      <c r="J12" s="62">
        <f>J13+J41</f>
        <v>202.69000000000003</v>
      </c>
      <c r="K12" s="55">
        <f>L12+M12-0.01</f>
        <v>14315.67</v>
      </c>
      <c r="L12" s="62">
        <f>L13+L41</f>
        <v>6915.85</v>
      </c>
      <c r="M12" s="62">
        <f>M13+M41</f>
        <v>7399.83</v>
      </c>
      <c r="N12" s="53"/>
      <c r="O12" s="9"/>
    </row>
    <row r="13" spans="1:15" s="6" customFormat="1" ht="47.25">
      <c r="A13" s="5" t="s">
        <v>78</v>
      </c>
      <c r="B13" s="2" t="s">
        <v>5</v>
      </c>
      <c r="C13" s="3" t="s">
        <v>4</v>
      </c>
      <c r="D13" s="38">
        <f>E13+H13</f>
        <v>7658.33</v>
      </c>
      <c r="E13" s="21">
        <f>F13+G13-0.03</f>
        <v>7275.64</v>
      </c>
      <c r="F13" s="63">
        <f>F17+F22+F23+F25+F26+F28+F31+F35+F40</f>
        <v>3511.8199999999997</v>
      </c>
      <c r="G13" s="63">
        <f>G17+G22+G23+G25+G26+G28+G31+G35+G40</f>
        <v>3763.8500000000004</v>
      </c>
      <c r="H13" s="21">
        <f>I13+J13-0.01</f>
        <v>382.69000000000005</v>
      </c>
      <c r="I13" s="63">
        <f>I17+I22+I23+I25+I26+I28+I31+I35+I40</f>
        <v>184.72000000000003</v>
      </c>
      <c r="J13" s="63">
        <f>J17+J22+J23+J25+J26+J28+J31+J35+J40</f>
        <v>197.98000000000002</v>
      </c>
      <c r="K13" s="43">
        <f>L13+M13-0.01</f>
        <v>14290.95</v>
      </c>
      <c r="L13" s="63">
        <f>L17+L22+L23+L25+L26+L28+L31+L35+L40</f>
        <v>6903.490000000001</v>
      </c>
      <c r="M13" s="63">
        <f>M17+M22+M23+M25+M26+M28+M31+M35+M40</f>
        <v>7387.47</v>
      </c>
      <c r="N13" s="53"/>
      <c r="O13" s="9"/>
    </row>
    <row r="14" spans="1:15" s="6" customFormat="1" ht="31.5">
      <c r="A14" s="5" t="s">
        <v>79</v>
      </c>
      <c r="B14" s="2" t="s">
        <v>55</v>
      </c>
      <c r="C14" s="3" t="s">
        <v>4</v>
      </c>
      <c r="D14" s="38">
        <f aca="true" t="shared" si="0" ref="D14:D40">E14+H14</f>
        <v>0</v>
      </c>
      <c r="E14" s="21">
        <f aca="true" t="shared" si="1" ref="E14:E46">F14+G14</f>
        <v>0</v>
      </c>
      <c r="F14" s="47">
        <v>0</v>
      </c>
      <c r="G14" s="47">
        <v>0</v>
      </c>
      <c r="H14" s="21">
        <v>0</v>
      </c>
      <c r="I14" s="47">
        <v>0</v>
      </c>
      <c r="J14" s="47">
        <v>0</v>
      </c>
      <c r="K14" s="43">
        <f aca="true" t="shared" si="2" ref="K14:K46">L14+M14</f>
        <v>0</v>
      </c>
      <c r="L14" s="47">
        <v>0</v>
      </c>
      <c r="M14" s="47">
        <v>0</v>
      </c>
      <c r="N14" s="53"/>
      <c r="O14" s="9"/>
    </row>
    <row r="15" spans="1:15" s="6" customFormat="1" ht="15.75">
      <c r="A15" s="5"/>
      <c r="B15" s="2" t="s">
        <v>56</v>
      </c>
      <c r="C15" s="3" t="s">
        <v>36</v>
      </c>
      <c r="D15" s="38">
        <f t="shared" si="0"/>
        <v>0</v>
      </c>
      <c r="E15" s="21">
        <f t="shared" si="1"/>
        <v>0</v>
      </c>
      <c r="F15" s="47">
        <v>0</v>
      </c>
      <c r="G15" s="47">
        <v>0</v>
      </c>
      <c r="H15" s="21">
        <f aca="true" t="shared" si="3" ref="H15:H52">I15+J15</f>
        <v>0</v>
      </c>
      <c r="I15" s="47">
        <v>0</v>
      </c>
      <c r="J15" s="47">
        <v>0</v>
      </c>
      <c r="K15" s="43">
        <f t="shared" si="2"/>
        <v>0</v>
      </c>
      <c r="L15" s="51">
        <v>0</v>
      </c>
      <c r="M15" s="51">
        <v>0</v>
      </c>
      <c r="N15" s="53"/>
      <c r="O15" s="9"/>
    </row>
    <row r="16" spans="1:15" s="6" customFormat="1" ht="15.75">
      <c r="A16" s="5"/>
      <c r="B16" s="2" t="s">
        <v>57</v>
      </c>
      <c r="C16" s="3" t="s">
        <v>37</v>
      </c>
      <c r="D16" s="38">
        <f t="shared" si="0"/>
        <v>0</v>
      </c>
      <c r="E16" s="21">
        <f t="shared" si="1"/>
        <v>0</v>
      </c>
      <c r="F16" s="47">
        <v>0</v>
      </c>
      <c r="G16" s="47">
        <v>0</v>
      </c>
      <c r="H16" s="21">
        <f t="shared" si="3"/>
        <v>0</v>
      </c>
      <c r="I16" s="47">
        <v>0</v>
      </c>
      <c r="J16" s="47">
        <v>0</v>
      </c>
      <c r="K16" s="43">
        <f t="shared" si="2"/>
        <v>0</v>
      </c>
      <c r="L16" s="51">
        <v>0</v>
      </c>
      <c r="M16" s="51">
        <v>0</v>
      </c>
      <c r="N16" s="53"/>
      <c r="O16" s="9"/>
    </row>
    <row r="17" spans="1:15" s="6" customFormat="1" ht="63">
      <c r="A17" s="5" t="s">
        <v>80</v>
      </c>
      <c r="B17" s="2" t="s">
        <v>102</v>
      </c>
      <c r="C17" s="3" t="s">
        <v>4</v>
      </c>
      <c r="D17" s="38">
        <f t="shared" si="0"/>
        <v>454.89</v>
      </c>
      <c r="E17" s="21">
        <f t="shared" si="1"/>
        <v>432.15</v>
      </c>
      <c r="F17" s="47">
        <v>194.66</v>
      </c>
      <c r="G17" s="47">
        <v>237.49</v>
      </c>
      <c r="H17" s="21">
        <f t="shared" si="3"/>
        <v>22.740000000000002</v>
      </c>
      <c r="I17" s="51">
        <v>10.24</v>
      </c>
      <c r="J17" s="51">
        <v>12.5</v>
      </c>
      <c r="K17" s="43">
        <f t="shared" si="2"/>
        <v>2866.59</v>
      </c>
      <c r="L17" s="51">
        <v>1358.57</v>
      </c>
      <c r="M17" s="51">
        <v>1508.02</v>
      </c>
      <c r="N17" s="53"/>
      <c r="O17" s="9"/>
    </row>
    <row r="18" spans="1:15" s="6" customFormat="1" ht="15.75">
      <c r="A18" s="5" t="s">
        <v>81</v>
      </c>
      <c r="B18" s="2" t="s">
        <v>58</v>
      </c>
      <c r="C18" s="3" t="s">
        <v>4</v>
      </c>
      <c r="D18" s="38">
        <f t="shared" si="0"/>
        <v>0</v>
      </c>
      <c r="E18" s="21">
        <f t="shared" si="1"/>
        <v>0</v>
      </c>
      <c r="F18" s="47"/>
      <c r="G18" s="47"/>
      <c r="H18" s="21">
        <f t="shared" si="3"/>
        <v>0</v>
      </c>
      <c r="I18" s="51"/>
      <c r="J18" s="51"/>
      <c r="K18" s="43">
        <f t="shared" si="2"/>
        <v>0</v>
      </c>
      <c r="L18" s="51"/>
      <c r="M18" s="51"/>
      <c r="N18" s="53"/>
      <c r="O18" s="9"/>
    </row>
    <row r="19" spans="1:15" s="6" customFormat="1" ht="15.75">
      <c r="A19" s="5" t="s">
        <v>82</v>
      </c>
      <c r="B19" s="2" t="s">
        <v>59</v>
      </c>
      <c r="C19" s="3" t="s">
        <v>60</v>
      </c>
      <c r="D19" s="38">
        <f t="shared" si="0"/>
        <v>0</v>
      </c>
      <c r="E19" s="21">
        <f t="shared" si="1"/>
        <v>0</v>
      </c>
      <c r="F19" s="47"/>
      <c r="G19" s="47"/>
      <c r="H19" s="21">
        <f t="shared" si="3"/>
        <v>0</v>
      </c>
      <c r="I19" s="51"/>
      <c r="J19" s="51"/>
      <c r="K19" s="43">
        <f t="shared" si="2"/>
        <v>0</v>
      </c>
      <c r="L19" s="51"/>
      <c r="M19" s="51"/>
      <c r="N19" s="53"/>
      <c r="O19" s="9"/>
    </row>
    <row r="20" spans="1:15" s="6" customFormat="1" ht="15.75">
      <c r="A20" s="5" t="s">
        <v>83</v>
      </c>
      <c r="B20" s="2" t="s">
        <v>61</v>
      </c>
      <c r="C20" s="3" t="s">
        <v>6</v>
      </c>
      <c r="D20" s="64">
        <f>D17/D21</f>
        <v>1.8882938978829389</v>
      </c>
      <c r="E20" s="21">
        <f t="shared" si="1"/>
        <v>0</v>
      </c>
      <c r="F20" s="47"/>
      <c r="G20" s="47"/>
      <c r="H20" s="21">
        <f t="shared" si="3"/>
        <v>0</v>
      </c>
      <c r="I20" s="51"/>
      <c r="J20" s="51"/>
      <c r="K20" s="59">
        <f>K17/K21</f>
        <v>2.206449110097315</v>
      </c>
      <c r="L20" s="60">
        <v>2.09142</v>
      </c>
      <c r="M20" s="60">
        <v>2.321</v>
      </c>
      <c r="N20" s="53"/>
      <c r="O20" s="9"/>
    </row>
    <row r="21" spans="1:15" s="6" customFormat="1" ht="15.75">
      <c r="A21" s="5" t="s">
        <v>84</v>
      </c>
      <c r="B21" s="2" t="s">
        <v>62</v>
      </c>
      <c r="C21" s="3" t="s">
        <v>7</v>
      </c>
      <c r="D21" s="38">
        <v>240.9</v>
      </c>
      <c r="E21" s="21">
        <f t="shared" si="1"/>
        <v>0</v>
      </c>
      <c r="F21" s="47"/>
      <c r="G21" s="47"/>
      <c r="H21" s="21">
        <f t="shared" si="3"/>
        <v>0</v>
      </c>
      <c r="I21" s="51"/>
      <c r="J21" s="51"/>
      <c r="K21" s="43">
        <v>1299.187</v>
      </c>
      <c r="L21" s="51"/>
      <c r="M21" s="51"/>
      <c r="N21" s="53"/>
      <c r="O21" s="9"/>
    </row>
    <row r="22" spans="1:15" s="6" customFormat="1" ht="31.5">
      <c r="A22" s="5" t="s">
        <v>85</v>
      </c>
      <c r="B22" s="2" t="s">
        <v>63</v>
      </c>
      <c r="C22" s="3" t="s">
        <v>4</v>
      </c>
      <c r="D22" s="38">
        <f t="shared" si="0"/>
        <v>0</v>
      </c>
      <c r="E22" s="21">
        <f t="shared" si="1"/>
        <v>0</v>
      </c>
      <c r="F22" s="47">
        <v>0</v>
      </c>
      <c r="G22" s="47">
        <v>0</v>
      </c>
      <c r="H22" s="21">
        <f t="shared" si="3"/>
        <v>0</v>
      </c>
      <c r="I22" s="51">
        <v>0</v>
      </c>
      <c r="J22" s="51">
        <v>0</v>
      </c>
      <c r="K22" s="43">
        <f t="shared" si="2"/>
        <v>80.4</v>
      </c>
      <c r="L22" s="51">
        <v>40.2</v>
      </c>
      <c r="M22" s="51">
        <v>40.2</v>
      </c>
      <c r="N22" s="53"/>
      <c r="O22" s="9"/>
    </row>
    <row r="23" spans="1:15" s="6" customFormat="1" ht="31.5">
      <c r="A23" s="5" t="s">
        <v>86</v>
      </c>
      <c r="B23" s="2" t="s">
        <v>8</v>
      </c>
      <c r="C23" s="3" t="s">
        <v>4</v>
      </c>
      <c r="D23" s="38">
        <f>E23+H23+0.01</f>
        <v>1123.27</v>
      </c>
      <c r="E23" s="21">
        <f t="shared" si="1"/>
        <v>1067.1</v>
      </c>
      <c r="F23" s="47">
        <v>533.55</v>
      </c>
      <c r="G23" s="47">
        <v>533.55</v>
      </c>
      <c r="H23" s="21">
        <f t="shared" si="3"/>
        <v>56.16</v>
      </c>
      <c r="I23" s="51">
        <v>28.08</v>
      </c>
      <c r="J23" s="51">
        <v>28.08</v>
      </c>
      <c r="K23" s="43">
        <f t="shared" si="2"/>
        <v>2479.02</v>
      </c>
      <c r="L23" s="51">
        <v>1239.51</v>
      </c>
      <c r="M23" s="51">
        <v>1239.51</v>
      </c>
      <c r="N23" s="53"/>
      <c r="O23" s="9"/>
    </row>
    <row r="24" spans="1:15" s="6" customFormat="1" ht="31.5">
      <c r="A24" s="5" t="s">
        <v>9</v>
      </c>
      <c r="B24" s="2" t="s">
        <v>64</v>
      </c>
      <c r="C24" s="3" t="s">
        <v>10</v>
      </c>
      <c r="D24" s="38">
        <f t="shared" si="0"/>
        <v>0</v>
      </c>
      <c r="E24" s="21">
        <f t="shared" si="1"/>
        <v>0</v>
      </c>
      <c r="F24" s="21"/>
      <c r="G24" s="21"/>
      <c r="H24" s="21">
        <f t="shared" si="3"/>
        <v>0</v>
      </c>
      <c r="I24" s="21"/>
      <c r="J24" s="21"/>
      <c r="K24" s="43">
        <v>14</v>
      </c>
      <c r="L24" s="51">
        <v>14</v>
      </c>
      <c r="M24" s="51">
        <v>14</v>
      </c>
      <c r="N24" s="53"/>
      <c r="O24" s="9"/>
    </row>
    <row r="25" spans="1:15" s="6" customFormat="1" ht="31.5">
      <c r="A25" s="5" t="s">
        <v>87</v>
      </c>
      <c r="B25" s="2" t="s">
        <v>11</v>
      </c>
      <c r="C25" s="3" t="s">
        <v>4</v>
      </c>
      <c r="D25" s="38">
        <f>E25+H25-0.01</f>
        <v>341.46999999999997</v>
      </c>
      <c r="E25" s="21">
        <f t="shared" si="1"/>
        <v>324.4</v>
      </c>
      <c r="F25" s="47">
        <v>162.2</v>
      </c>
      <c r="G25" s="47">
        <v>162.2</v>
      </c>
      <c r="H25" s="21">
        <f t="shared" si="3"/>
        <v>17.08</v>
      </c>
      <c r="I25" s="51">
        <v>8.54</v>
      </c>
      <c r="J25" s="51">
        <v>8.54</v>
      </c>
      <c r="K25" s="43">
        <f t="shared" si="2"/>
        <v>753.62</v>
      </c>
      <c r="L25" s="51">
        <v>376.81</v>
      </c>
      <c r="M25" s="51">
        <v>376.81</v>
      </c>
      <c r="N25" s="53"/>
      <c r="O25" s="9"/>
    </row>
    <row r="26" spans="1:15" s="6" customFormat="1" ht="31.5">
      <c r="A26" s="5" t="s">
        <v>88</v>
      </c>
      <c r="B26" s="2" t="s">
        <v>12</v>
      </c>
      <c r="C26" s="3" t="s">
        <v>4</v>
      </c>
      <c r="D26" s="38">
        <f t="shared" si="0"/>
        <v>4404.6</v>
      </c>
      <c r="E26" s="21">
        <f t="shared" si="1"/>
        <v>4184.6</v>
      </c>
      <c r="F26" s="47">
        <v>1987.7</v>
      </c>
      <c r="G26" s="47">
        <v>2196.9</v>
      </c>
      <c r="H26" s="21">
        <f t="shared" si="3"/>
        <v>220</v>
      </c>
      <c r="I26" s="47">
        <v>104.5</v>
      </c>
      <c r="J26" s="47">
        <v>115.5</v>
      </c>
      <c r="K26" s="43">
        <f t="shared" si="2"/>
        <v>136.72</v>
      </c>
      <c r="L26" s="51">
        <v>68.36</v>
      </c>
      <c r="M26" s="51">
        <v>68.36</v>
      </c>
      <c r="N26" s="53"/>
      <c r="O26" s="9"/>
    </row>
    <row r="27" spans="1:15" s="6" customFormat="1" ht="31.5">
      <c r="A27" s="5" t="s">
        <v>89</v>
      </c>
      <c r="B27" s="2" t="s">
        <v>13</v>
      </c>
      <c r="C27" s="3" t="s">
        <v>4</v>
      </c>
      <c r="D27" s="38">
        <f t="shared" si="0"/>
        <v>0</v>
      </c>
      <c r="E27" s="21">
        <f t="shared" si="1"/>
        <v>0</v>
      </c>
      <c r="F27" s="47">
        <v>0</v>
      </c>
      <c r="G27" s="47">
        <v>0</v>
      </c>
      <c r="H27" s="21">
        <f t="shared" si="3"/>
        <v>0</v>
      </c>
      <c r="I27" s="51">
        <v>0</v>
      </c>
      <c r="J27" s="51">
        <v>0</v>
      </c>
      <c r="K27" s="43">
        <f t="shared" si="2"/>
        <v>0</v>
      </c>
      <c r="L27" s="51">
        <v>0</v>
      </c>
      <c r="M27" s="51">
        <v>0</v>
      </c>
      <c r="N27" s="53"/>
      <c r="O27" s="9"/>
    </row>
    <row r="28" spans="1:15" s="6" customFormat="1" ht="31.5">
      <c r="A28" s="5" t="s">
        <v>90</v>
      </c>
      <c r="B28" s="2" t="s">
        <v>65</v>
      </c>
      <c r="C28" s="3" t="s">
        <v>4</v>
      </c>
      <c r="D28" s="38">
        <f t="shared" si="0"/>
        <v>40.6</v>
      </c>
      <c r="E28" s="21">
        <f>F28+G28-0.01</f>
        <v>38.57</v>
      </c>
      <c r="F28" s="47">
        <v>19.29</v>
      </c>
      <c r="G28" s="47">
        <v>19.29</v>
      </c>
      <c r="H28" s="21">
        <f>I28+J28-0.01</f>
        <v>2.0300000000000002</v>
      </c>
      <c r="I28" s="51">
        <v>1.02</v>
      </c>
      <c r="J28" s="51">
        <v>1.02</v>
      </c>
      <c r="K28" s="43">
        <f t="shared" si="2"/>
        <v>4241.99</v>
      </c>
      <c r="L28" s="51">
        <v>1953.73</v>
      </c>
      <c r="M28" s="51">
        <v>2288.26</v>
      </c>
      <c r="N28" s="53"/>
      <c r="O28" s="9"/>
    </row>
    <row r="29" spans="1:15" s="6" customFormat="1" ht="15.75">
      <c r="A29" s="5" t="s">
        <v>14</v>
      </c>
      <c r="B29" s="2" t="s">
        <v>15</v>
      </c>
      <c r="C29" s="3" t="s">
        <v>4</v>
      </c>
      <c r="D29" s="38">
        <f t="shared" si="0"/>
        <v>0</v>
      </c>
      <c r="E29" s="21">
        <f t="shared" si="1"/>
        <v>0</v>
      </c>
      <c r="F29" s="47"/>
      <c r="G29" s="47"/>
      <c r="H29" s="21">
        <f t="shared" si="3"/>
        <v>0</v>
      </c>
      <c r="I29" s="51"/>
      <c r="J29" s="51"/>
      <c r="K29" s="43">
        <f t="shared" si="2"/>
        <v>2300.04</v>
      </c>
      <c r="L29" s="51">
        <v>1150.02</v>
      </c>
      <c r="M29" s="51">
        <v>1150.02</v>
      </c>
      <c r="N29" s="53"/>
      <c r="O29" s="9"/>
    </row>
    <row r="30" spans="1:15" s="6" customFormat="1" ht="31.5">
      <c r="A30" s="5" t="s">
        <v>16</v>
      </c>
      <c r="B30" s="2" t="s">
        <v>66</v>
      </c>
      <c r="C30" s="3" t="s">
        <v>4</v>
      </c>
      <c r="D30" s="38">
        <f t="shared" si="0"/>
        <v>0</v>
      </c>
      <c r="E30" s="21">
        <f t="shared" si="1"/>
        <v>0</v>
      </c>
      <c r="F30" s="47"/>
      <c r="G30" s="47"/>
      <c r="H30" s="21">
        <f t="shared" si="3"/>
        <v>0</v>
      </c>
      <c r="I30" s="51"/>
      <c r="J30" s="51"/>
      <c r="K30" s="43">
        <f t="shared" si="2"/>
        <v>699.22</v>
      </c>
      <c r="L30" s="51">
        <v>349.61</v>
      </c>
      <c r="M30" s="51">
        <v>349.61</v>
      </c>
      <c r="N30" s="53"/>
      <c r="O30" s="9"/>
    </row>
    <row r="31" spans="1:15" s="6" customFormat="1" ht="31.5">
      <c r="A31" s="5" t="s">
        <v>91</v>
      </c>
      <c r="B31" s="2" t="s">
        <v>67</v>
      </c>
      <c r="C31" s="3" t="s">
        <v>4</v>
      </c>
      <c r="D31" s="38">
        <f t="shared" si="0"/>
        <v>0</v>
      </c>
      <c r="E31" s="21">
        <f t="shared" si="1"/>
        <v>0</v>
      </c>
      <c r="F31" s="47"/>
      <c r="G31" s="47"/>
      <c r="H31" s="21">
        <f t="shared" si="3"/>
        <v>0</v>
      </c>
      <c r="I31" s="51"/>
      <c r="J31" s="51"/>
      <c r="K31" s="43">
        <f t="shared" si="2"/>
        <v>626.6</v>
      </c>
      <c r="L31" s="51">
        <v>313.3</v>
      </c>
      <c r="M31" s="51">
        <v>313.3</v>
      </c>
      <c r="N31" s="53"/>
      <c r="O31" s="9"/>
    </row>
    <row r="32" spans="1:15" s="6" customFormat="1" ht="15.75">
      <c r="A32" s="5" t="s">
        <v>17</v>
      </c>
      <c r="B32" s="2" t="s">
        <v>18</v>
      </c>
      <c r="C32" s="3" t="s">
        <v>4</v>
      </c>
      <c r="D32" s="38">
        <f t="shared" si="0"/>
        <v>0</v>
      </c>
      <c r="E32" s="21">
        <f t="shared" si="1"/>
        <v>0</v>
      </c>
      <c r="F32" s="47"/>
      <c r="G32" s="47"/>
      <c r="H32" s="21">
        <f t="shared" si="3"/>
        <v>0</v>
      </c>
      <c r="I32" s="51"/>
      <c r="J32" s="51"/>
      <c r="K32" s="43">
        <f t="shared" si="2"/>
        <v>476.76</v>
      </c>
      <c r="L32" s="51">
        <v>238.38</v>
      </c>
      <c r="M32" s="51">
        <v>238.38</v>
      </c>
      <c r="N32" s="53"/>
      <c r="O32" s="9"/>
    </row>
    <row r="33" spans="1:15" s="6" customFormat="1" ht="15.75">
      <c r="A33" s="5" t="s">
        <v>19</v>
      </c>
      <c r="B33" s="2" t="s">
        <v>20</v>
      </c>
      <c r="C33" s="3" t="s">
        <v>4</v>
      </c>
      <c r="D33" s="38">
        <f t="shared" si="0"/>
        <v>0</v>
      </c>
      <c r="E33" s="21">
        <f t="shared" si="1"/>
        <v>0</v>
      </c>
      <c r="F33" s="47"/>
      <c r="G33" s="47"/>
      <c r="H33" s="21">
        <f t="shared" si="3"/>
        <v>0</v>
      </c>
      <c r="I33" s="51"/>
      <c r="J33" s="51"/>
      <c r="K33" s="43">
        <f t="shared" si="2"/>
        <v>138.86</v>
      </c>
      <c r="L33" s="51">
        <v>69.43</v>
      </c>
      <c r="M33" s="51">
        <v>69.43</v>
      </c>
      <c r="N33" s="53"/>
      <c r="O33" s="9"/>
    </row>
    <row r="34" spans="1:15" s="6" customFormat="1" ht="15.75">
      <c r="A34" s="5" t="s">
        <v>17</v>
      </c>
      <c r="B34" s="2" t="s">
        <v>119</v>
      </c>
      <c r="C34" s="3"/>
      <c r="D34" s="38"/>
      <c r="E34" s="21"/>
      <c r="F34" s="47"/>
      <c r="G34" s="47"/>
      <c r="H34" s="21"/>
      <c r="I34" s="51"/>
      <c r="J34" s="51"/>
      <c r="K34" s="43">
        <f t="shared" si="2"/>
        <v>30.98</v>
      </c>
      <c r="L34" s="51">
        <v>15.49</v>
      </c>
      <c r="M34" s="51">
        <v>15.49</v>
      </c>
      <c r="N34" s="53"/>
      <c r="O34" s="9"/>
    </row>
    <row r="35" spans="1:15" s="6" customFormat="1" ht="31.5">
      <c r="A35" s="5" t="s">
        <v>92</v>
      </c>
      <c r="B35" s="2" t="s">
        <v>21</v>
      </c>
      <c r="C35" s="3" t="s">
        <v>4</v>
      </c>
      <c r="D35" s="38">
        <f>E35+H35-0.02</f>
        <v>1293.5000000000002</v>
      </c>
      <c r="E35" s="21">
        <f t="shared" si="1"/>
        <v>1228.8400000000001</v>
      </c>
      <c r="F35" s="51">
        <f>F36+F37+F38+F39</f>
        <v>614.4200000000001</v>
      </c>
      <c r="G35" s="51">
        <f>G36+G37+G38+G39</f>
        <v>614.4200000000001</v>
      </c>
      <c r="H35" s="21">
        <f t="shared" si="3"/>
        <v>64.68</v>
      </c>
      <c r="I35" s="51">
        <f>I36+I37+I38+I39</f>
        <v>32.34</v>
      </c>
      <c r="J35" s="51">
        <f>J36+J37+J38+J39</f>
        <v>32.34</v>
      </c>
      <c r="K35" s="43">
        <f t="shared" si="2"/>
        <v>2969.58</v>
      </c>
      <c r="L35" s="51">
        <f>L36+L37+L38+L39</f>
        <v>1484.79</v>
      </c>
      <c r="M35" s="51">
        <f>M36+M37+M38+M39</f>
        <v>1484.79</v>
      </c>
      <c r="N35" s="53"/>
      <c r="O35" s="9"/>
    </row>
    <row r="36" spans="1:15" s="6" customFormat="1" ht="15.75">
      <c r="A36" s="5" t="s">
        <v>22</v>
      </c>
      <c r="B36" s="2" t="s">
        <v>23</v>
      </c>
      <c r="C36" s="3" t="s">
        <v>4</v>
      </c>
      <c r="D36" s="38">
        <f t="shared" si="0"/>
        <v>0</v>
      </c>
      <c r="E36" s="21">
        <f t="shared" si="1"/>
        <v>0</v>
      </c>
      <c r="F36" s="47"/>
      <c r="G36" s="47"/>
      <c r="H36" s="21">
        <f t="shared" si="3"/>
        <v>0</v>
      </c>
      <c r="I36" s="51"/>
      <c r="J36" s="51"/>
      <c r="K36" s="43">
        <f t="shared" si="2"/>
        <v>1289.9</v>
      </c>
      <c r="L36" s="51">
        <v>644.95</v>
      </c>
      <c r="M36" s="51">
        <v>644.95</v>
      </c>
      <c r="N36" s="53"/>
      <c r="O36" s="9"/>
    </row>
    <row r="37" spans="1:15" s="6" customFormat="1" ht="15.75">
      <c r="A37" s="5" t="s">
        <v>24</v>
      </c>
      <c r="B37" s="2" t="s">
        <v>25</v>
      </c>
      <c r="C37" s="3" t="s">
        <v>4</v>
      </c>
      <c r="D37" s="38">
        <f t="shared" si="0"/>
        <v>0</v>
      </c>
      <c r="E37" s="21">
        <f t="shared" si="1"/>
        <v>0</v>
      </c>
      <c r="F37" s="47"/>
      <c r="G37" s="47"/>
      <c r="H37" s="21">
        <f t="shared" si="3"/>
        <v>0</v>
      </c>
      <c r="I37" s="51"/>
      <c r="J37" s="51"/>
      <c r="K37" s="43">
        <f t="shared" si="2"/>
        <v>355.62</v>
      </c>
      <c r="L37" s="51">
        <v>177.81</v>
      </c>
      <c r="M37" s="51">
        <v>177.81</v>
      </c>
      <c r="N37" s="53"/>
      <c r="O37" s="9"/>
    </row>
    <row r="38" spans="1:15" s="6" customFormat="1" ht="15.75">
      <c r="A38" s="5" t="s">
        <v>26</v>
      </c>
      <c r="B38" s="2" t="s">
        <v>27</v>
      </c>
      <c r="C38" s="2" t="s">
        <v>4</v>
      </c>
      <c r="D38" s="38">
        <f t="shared" si="0"/>
        <v>991.96</v>
      </c>
      <c r="E38" s="21">
        <f t="shared" si="1"/>
        <v>942.36</v>
      </c>
      <c r="F38" s="54">
        <v>471.18</v>
      </c>
      <c r="G38" s="54">
        <v>471.18</v>
      </c>
      <c r="H38" s="21">
        <f t="shared" si="3"/>
        <v>49.6</v>
      </c>
      <c r="I38" s="51">
        <v>24.8</v>
      </c>
      <c r="J38" s="51">
        <v>24.8</v>
      </c>
      <c r="K38" s="43">
        <f t="shared" si="2"/>
        <v>1015.38</v>
      </c>
      <c r="L38" s="51">
        <v>507.69</v>
      </c>
      <c r="M38" s="51">
        <v>507.69</v>
      </c>
      <c r="N38" s="53"/>
      <c r="O38" s="9"/>
    </row>
    <row r="39" spans="1:15" s="6" customFormat="1" ht="31.5">
      <c r="A39" s="5" t="s">
        <v>28</v>
      </c>
      <c r="B39" s="2" t="s">
        <v>29</v>
      </c>
      <c r="C39" s="2" t="s">
        <v>4</v>
      </c>
      <c r="D39" s="38">
        <f t="shared" si="0"/>
        <v>301.56</v>
      </c>
      <c r="E39" s="21">
        <f t="shared" si="1"/>
        <v>286.48</v>
      </c>
      <c r="F39" s="54">
        <v>143.24</v>
      </c>
      <c r="G39" s="54">
        <v>143.24</v>
      </c>
      <c r="H39" s="21">
        <f t="shared" si="3"/>
        <v>15.08</v>
      </c>
      <c r="I39" s="51">
        <v>7.54</v>
      </c>
      <c r="J39" s="51">
        <v>7.54</v>
      </c>
      <c r="K39" s="43">
        <f t="shared" si="2"/>
        <v>308.68</v>
      </c>
      <c r="L39" s="51">
        <v>154.34</v>
      </c>
      <c r="M39" s="51">
        <v>154.34</v>
      </c>
      <c r="N39" s="53"/>
      <c r="O39" s="9"/>
    </row>
    <row r="40" spans="1:15" s="6" customFormat="1" ht="63">
      <c r="A40" s="5" t="s">
        <v>93</v>
      </c>
      <c r="B40" s="2" t="s">
        <v>30</v>
      </c>
      <c r="C40" s="3" t="s">
        <v>4</v>
      </c>
      <c r="D40" s="38">
        <f t="shared" si="0"/>
        <v>0</v>
      </c>
      <c r="E40" s="21">
        <f t="shared" si="1"/>
        <v>0</v>
      </c>
      <c r="F40" s="47"/>
      <c r="G40" s="47"/>
      <c r="H40" s="21">
        <f t="shared" si="3"/>
        <v>0</v>
      </c>
      <c r="I40" s="51"/>
      <c r="J40" s="51"/>
      <c r="K40" s="43">
        <f t="shared" si="2"/>
        <v>136.44</v>
      </c>
      <c r="L40" s="51">
        <v>68.22</v>
      </c>
      <c r="M40" s="51">
        <v>68.22</v>
      </c>
      <c r="N40" s="53"/>
      <c r="O40" s="61" t="s">
        <v>118</v>
      </c>
    </row>
    <row r="41" spans="1:15" s="6" customFormat="1" ht="31.5">
      <c r="A41" s="5" t="s">
        <v>94</v>
      </c>
      <c r="B41" s="2" t="s">
        <v>31</v>
      </c>
      <c r="C41" s="3" t="s">
        <v>4</v>
      </c>
      <c r="D41" s="38">
        <f>E41+H41+0.01</f>
        <v>188.42999999999998</v>
      </c>
      <c r="E41" s="21">
        <f t="shared" si="1"/>
        <v>179</v>
      </c>
      <c r="F41" s="47">
        <v>89.5</v>
      </c>
      <c r="G41" s="47">
        <v>89.5</v>
      </c>
      <c r="H41" s="21">
        <f t="shared" si="3"/>
        <v>9.42</v>
      </c>
      <c r="I41" s="47">
        <v>4.71</v>
      </c>
      <c r="J41" s="47">
        <v>4.71</v>
      </c>
      <c r="K41" s="43">
        <f t="shared" si="2"/>
        <v>24.72</v>
      </c>
      <c r="L41" s="51">
        <v>12.36</v>
      </c>
      <c r="M41" s="51">
        <v>12.36</v>
      </c>
      <c r="N41" s="53"/>
      <c r="O41" s="9"/>
    </row>
    <row r="42" spans="1:15" s="6" customFormat="1" ht="31.5">
      <c r="A42" s="5" t="s">
        <v>95</v>
      </c>
      <c r="B42" s="2" t="s">
        <v>68</v>
      </c>
      <c r="C42" s="3" t="s">
        <v>4</v>
      </c>
      <c r="D42" s="38">
        <v>0</v>
      </c>
      <c r="E42" s="21">
        <f t="shared" si="1"/>
        <v>0</v>
      </c>
      <c r="F42" s="47"/>
      <c r="G42" s="47"/>
      <c r="H42" s="21">
        <f t="shared" si="3"/>
        <v>0</v>
      </c>
      <c r="I42" s="47"/>
      <c r="J42" s="47"/>
      <c r="K42" s="43">
        <f t="shared" si="2"/>
        <v>0</v>
      </c>
      <c r="L42" s="51">
        <v>0</v>
      </c>
      <c r="M42" s="51">
        <v>0</v>
      </c>
      <c r="N42" s="53"/>
      <c r="O42" s="9"/>
    </row>
    <row r="43" spans="1:15" s="6" customFormat="1" ht="94.5">
      <c r="A43" s="5" t="s">
        <v>32</v>
      </c>
      <c r="B43" s="2" t="s">
        <v>108</v>
      </c>
      <c r="C43" s="3" t="s">
        <v>4</v>
      </c>
      <c r="D43" s="38">
        <v>0</v>
      </c>
      <c r="E43" s="21">
        <f t="shared" si="1"/>
        <v>0</v>
      </c>
      <c r="F43" s="47"/>
      <c r="G43" s="47"/>
      <c r="H43" s="21">
        <f t="shared" si="3"/>
        <v>0</v>
      </c>
      <c r="I43" s="47"/>
      <c r="J43" s="47"/>
      <c r="K43" s="43">
        <f t="shared" si="2"/>
        <v>0</v>
      </c>
      <c r="L43" s="51">
        <v>0</v>
      </c>
      <c r="M43" s="51">
        <v>0</v>
      </c>
      <c r="N43" s="53"/>
      <c r="O43" s="9"/>
    </row>
    <row r="44" spans="1:15" s="6" customFormat="1" ht="31.5">
      <c r="A44" s="5" t="s">
        <v>96</v>
      </c>
      <c r="B44" s="2" t="s">
        <v>103</v>
      </c>
      <c r="C44" s="3" t="s">
        <v>4</v>
      </c>
      <c r="D44" s="38">
        <v>0</v>
      </c>
      <c r="E44" s="21">
        <f t="shared" si="1"/>
        <v>0</v>
      </c>
      <c r="F44" s="47"/>
      <c r="G44" s="47"/>
      <c r="H44" s="21">
        <f t="shared" si="3"/>
        <v>0</v>
      </c>
      <c r="I44" s="47"/>
      <c r="J44" s="47"/>
      <c r="K44" s="43">
        <f t="shared" si="2"/>
        <v>0</v>
      </c>
      <c r="L44" s="51">
        <v>0</v>
      </c>
      <c r="M44" s="51">
        <v>0</v>
      </c>
      <c r="N44" s="53"/>
      <c r="O44" s="9"/>
    </row>
    <row r="45" spans="1:15" s="6" customFormat="1" ht="15.75">
      <c r="A45" s="5" t="s">
        <v>40</v>
      </c>
      <c r="B45" s="2" t="s">
        <v>104</v>
      </c>
      <c r="C45" s="3" t="s">
        <v>4</v>
      </c>
      <c r="D45" s="38">
        <v>0</v>
      </c>
      <c r="E45" s="21">
        <f t="shared" si="1"/>
        <v>0</v>
      </c>
      <c r="F45" s="47"/>
      <c r="G45" s="47"/>
      <c r="H45" s="21">
        <f t="shared" si="3"/>
        <v>0</v>
      </c>
      <c r="I45" s="47"/>
      <c r="J45" s="47"/>
      <c r="K45" s="43">
        <f t="shared" si="2"/>
        <v>0</v>
      </c>
      <c r="L45" s="51">
        <v>0</v>
      </c>
      <c r="M45" s="51">
        <v>0</v>
      </c>
      <c r="N45" s="53"/>
      <c r="O45" s="9"/>
    </row>
    <row r="46" spans="1:15" s="6" customFormat="1" ht="15.75">
      <c r="A46" s="5" t="s">
        <v>41</v>
      </c>
      <c r="B46" s="2" t="s">
        <v>105</v>
      </c>
      <c r="C46" s="3" t="s">
        <v>4</v>
      </c>
      <c r="D46" s="38">
        <v>0</v>
      </c>
      <c r="E46" s="21">
        <f t="shared" si="1"/>
        <v>0</v>
      </c>
      <c r="F46" s="47"/>
      <c r="G46" s="47"/>
      <c r="H46" s="21">
        <f t="shared" si="3"/>
        <v>0</v>
      </c>
      <c r="I46" s="47"/>
      <c r="J46" s="47"/>
      <c r="K46" s="43">
        <f t="shared" si="2"/>
        <v>0</v>
      </c>
      <c r="L46" s="51">
        <v>0</v>
      </c>
      <c r="M46" s="51">
        <v>0</v>
      </c>
      <c r="N46" s="53"/>
      <c r="O46" s="9"/>
    </row>
    <row r="47" spans="1:15" s="6" customFormat="1" ht="31.5">
      <c r="A47" s="5" t="s">
        <v>97</v>
      </c>
      <c r="B47" s="2" t="s">
        <v>69</v>
      </c>
      <c r="C47" s="3" t="s">
        <v>33</v>
      </c>
      <c r="D47" s="38"/>
      <c r="E47" s="38">
        <v>478.84</v>
      </c>
      <c r="F47" s="47">
        <v>239.42</v>
      </c>
      <c r="G47" s="47">
        <v>239.42</v>
      </c>
      <c r="H47" s="38">
        <v>827.82</v>
      </c>
      <c r="I47" s="47">
        <v>413.91</v>
      </c>
      <c r="J47" s="47">
        <v>413.91</v>
      </c>
      <c r="K47" s="43">
        <f>K49-K48+0.01</f>
        <v>827.8199999999999</v>
      </c>
      <c r="L47" s="52"/>
      <c r="M47" s="52"/>
      <c r="N47" s="53"/>
      <c r="O47" s="9"/>
    </row>
    <row r="48" spans="1:15" s="6" customFormat="1" ht="47.25">
      <c r="A48" s="5" t="s">
        <v>98</v>
      </c>
      <c r="B48" s="2" t="s">
        <v>70</v>
      </c>
      <c r="C48" s="3" t="s">
        <v>33</v>
      </c>
      <c r="D48" s="38">
        <v>0</v>
      </c>
      <c r="E48" s="21">
        <v>0</v>
      </c>
      <c r="F48" s="47">
        <v>0</v>
      </c>
      <c r="G48" s="47">
        <v>0</v>
      </c>
      <c r="H48" s="21">
        <f t="shared" si="3"/>
        <v>0</v>
      </c>
      <c r="I48" s="47"/>
      <c r="J48" s="47"/>
      <c r="K48" s="43">
        <v>24.5</v>
      </c>
      <c r="L48" s="52"/>
      <c r="M48" s="52"/>
      <c r="N48" s="53"/>
      <c r="O48" s="9" t="s">
        <v>115</v>
      </c>
    </row>
    <row r="49" spans="1:15" s="6" customFormat="1" ht="31.5">
      <c r="A49" s="5" t="s">
        <v>99</v>
      </c>
      <c r="B49" s="2" t="s">
        <v>71</v>
      </c>
      <c r="C49" s="3" t="s">
        <v>33</v>
      </c>
      <c r="D49" s="38">
        <v>852.31</v>
      </c>
      <c r="E49" s="21">
        <v>0</v>
      </c>
      <c r="F49" s="47">
        <v>0</v>
      </c>
      <c r="G49" s="47">
        <v>0</v>
      </c>
      <c r="H49" s="21">
        <f t="shared" si="3"/>
        <v>0</v>
      </c>
      <c r="I49" s="47"/>
      <c r="J49" s="47"/>
      <c r="K49" s="43">
        <v>852.31</v>
      </c>
      <c r="L49" s="51"/>
      <c r="M49" s="51"/>
      <c r="N49" s="53"/>
      <c r="O49" s="9"/>
    </row>
    <row r="50" spans="1:15" s="6" customFormat="1" ht="31.5">
      <c r="A50" s="5" t="s">
        <v>100</v>
      </c>
      <c r="B50" s="2" t="s">
        <v>72</v>
      </c>
      <c r="C50" s="3" t="s">
        <v>34</v>
      </c>
      <c r="D50" s="38">
        <v>45.23</v>
      </c>
      <c r="E50" s="21">
        <v>0</v>
      </c>
      <c r="F50" s="47">
        <v>0</v>
      </c>
      <c r="G50" s="47">
        <v>0</v>
      </c>
      <c r="H50" s="21">
        <f t="shared" si="3"/>
        <v>0</v>
      </c>
      <c r="I50" s="47">
        <v>0</v>
      </c>
      <c r="J50" s="47">
        <v>0</v>
      </c>
      <c r="K50" s="38">
        <v>0</v>
      </c>
      <c r="L50" s="47">
        <v>0</v>
      </c>
      <c r="M50" s="47">
        <v>0</v>
      </c>
      <c r="N50" s="21"/>
      <c r="O50" s="9"/>
    </row>
    <row r="51" spans="1:15" s="6" customFormat="1" ht="15.75">
      <c r="A51" s="5" t="s">
        <v>101</v>
      </c>
      <c r="B51" s="2" t="s">
        <v>73</v>
      </c>
      <c r="C51" s="3" t="s">
        <v>74</v>
      </c>
      <c r="D51" s="39">
        <v>3</v>
      </c>
      <c r="E51" s="21">
        <v>0</v>
      </c>
      <c r="F51" s="47">
        <v>0</v>
      </c>
      <c r="G51" s="47">
        <v>0</v>
      </c>
      <c r="H51" s="21">
        <f t="shared" si="3"/>
        <v>0</v>
      </c>
      <c r="I51" s="47">
        <v>0</v>
      </c>
      <c r="J51" s="47">
        <v>0</v>
      </c>
      <c r="K51" s="38">
        <v>0</v>
      </c>
      <c r="L51" s="47">
        <v>0</v>
      </c>
      <c r="M51" s="47">
        <v>0</v>
      </c>
      <c r="N51" s="21"/>
      <c r="O51" s="9"/>
    </row>
    <row r="52" spans="1:15" s="6" customFormat="1" ht="15.75">
      <c r="A52" s="5" t="s">
        <v>106</v>
      </c>
      <c r="B52" s="2" t="s">
        <v>75</v>
      </c>
      <c r="C52" s="3" t="s">
        <v>74</v>
      </c>
      <c r="D52" s="39">
        <v>1</v>
      </c>
      <c r="E52" s="21">
        <v>0</v>
      </c>
      <c r="F52" s="47">
        <v>0</v>
      </c>
      <c r="G52" s="47">
        <v>0</v>
      </c>
      <c r="H52" s="21">
        <f t="shared" si="3"/>
        <v>0</v>
      </c>
      <c r="I52" s="47">
        <v>0</v>
      </c>
      <c r="J52" s="47">
        <v>0</v>
      </c>
      <c r="K52" s="38">
        <v>0</v>
      </c>
      <c r="L52" s="47">
        <v>0</v>
      </c>
      <c r="M52" s="47">
        <v>0</v>
      </c>
      <c r="N52" s="21"/>
      <c r="O52" s="9"/>
    </row>
    <row r="53" spans="1:15" s="6" customFormat="1" ht="15.75">
      <c r="A53" s="14" t="s">
        <v>107</v>
      </c>
      <c r="B53" s="9" t="s">
        <v>42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s="6" customFormat="1" ht="15.75">
      <c r="A54" s="8"/>
      <c r="B54" s="7" t="s">
        <v>43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</row>
    <row r="55" spans="1:15" s="6" customFormat="1" ht="15.75">
      <c r="A55" s="8"/>
      <c r="B55" s="7" t="s">
        <v>44</v>
      </c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</row>
    <row r="56" spans="1:15" s="6" customFormat="1" ht="15.75">
      <c r="A56" s="8"/>
      <c r="B56" s="7" t="s">
        <v>45</v>
      </c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6"/>
    </row>
    <row r="57" spans="1:15" s="6" customFormat="1" ht="15.75">
      <c r="A57" s="8"/>
      <c r="B57" s="7" t="s">
        <v>46</v>
      </c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6"/>
    </row>
    <row r="58" spans="1:15" s="6" customFormat="1" ht="15.75">
      <c r="A58" s="8"/>
      <c r="B58" s="7" t="s">
        <v>47</v>
      </c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</row>
    <row r="59" spans="1:14" s="6" customFormat="1" ht="15.75">
      <c r="A59" s="15"/>
      <c r="B59" s="16"/>
      <c r="C59" s="15"/>
      <c r="D59" s="40"/>
      <c r="E59" s="15"/>
      <c r="F59" s="48"/>
      <c r="G59" s="48"/>
      <c r="H59" s="15"/>
      <c r="I59" s="48"/>
      <c r="J59" s="48"/>
      <c r="K59" s="40"/>
      <c r="L59" s="48"/>
      <c r="M59" s="48"/>
      <c r="N59" s="10"/>
    </row>
    <row r="60" spans="1:15" s="6" customFormat="1" ht="30.75" customHeight="1">
      <c r="A60" s="90" t="s">
        <v>52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1:15" s="6" customFormat="1" ht="17.25" customHeight="1">
      <c r="A61" s="19"/>
      <c r="B61" s="19"/>
      <c r="C61" s="19"/>
      <c r="D61" s="41"/>
      <c r="E61" s="19"/>
      <c r="F61" s="49"/>
      <c r="G61" s="49"/>
      <c r="H61" s="19"/>
      <c r="I61" s="49"/>
      <c r="J61" s="49"/>
      <c r="K61" s="41"/>
      <c r="L61" s="49"/>
      <c r="M61" s="49"/>
      <c r="N61" s="19"/>
      <c r="O61" s="19"/>
    </row>
    <row r="62" spans="1:15" s="6" customFormat="1" ht="39.75" customHeight="1">
      <c r="A62" s="78" t="s">
        <v>53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15.75">
      <c r="A63" s="17"/>
      <c r="B63" s="17"/>
      <c r="C63" s="17"/>
      <c r="D63" s="42"/>
      <c r="E63" s="17"/>
      <c r="F63" s="50"/>
      <c r="G63" s="50"/>
      <c r="H63" s="17"/>
      <c r="I63" s="50"/>
      <c r="J63" s="50"/>
      <c r="K63" s="42"/>
      <c r="L63" s="50"/>
      <c r="M63" s="50"/>
      <c r="N63" s="17"/>
      <c r="O63" s="17"/>
    </row>
    <row r="64" spans="1:15" ht="15.75">
      <c r="A64" s="17"/>
      <c r="B64" s="17"/>
      <c r="C64" s="17"/>
      <c r="D64" s="42"/>
      <c r="E64" s="17"/>
      <c r="F64" s="50"/>
      <c r="G64" s="50"/>
      <c r="H64" s="17"/>
      <c r="I64" s="50"/>
      <c r="J64" s="50"/>
      <c r="K64" s="42"/>
      <c r="L64" s="50"/>
      <c r="M64" s="50"/>
      <c r="N64" s="17"/>
      <c r="O64" s="17"/>
    </row>
    <row r="65" spans="1:15" ht="15.75">
      <c r="A65" s="17"/>
      <c r="B65" s="17"/>
      <c r="C65" s="17"/>
      <c r="D65" s="42"/>
      <c r="E65" s="17"/>
      <c r="F65" s="50"/>
      <c r="G65" s="50"/>
      <c r="H65" s="17"/>
      <c r="I65" s="50"/>
      <c r="J65" s="50"/>
      <c r="K65" s="42"/>
      <c r="L65" s="50"/>
      <c r="M65" s="50"/>
      <c r="N65" s="17"/>
      <c r="O65" s="17"/>
    </row>
    <row r="66" spans="1:15" ht="15.75">
      <c r="A66" s="17"/>
      <c r="B66" s="17"/>
      <c r="C66" s="17"/>
      <c r="D66" s="42"/>
      <c r="E66" s="17"/>
      <c r="F66" s="50"/>
      <c r="G66" s="50"/>
      <c r="H66" s="17"/>
      <c r="I66" s="50"/>
      <c r="J66" s="50"/>
      <c r="K66" s="42"/>
      <c r="L66" s="50"/>
      <c r="M66" s="50"/>
      <c r="N66" s="17"/>
      <c r="O66" s="17"/>
    </row>
    <row r="67" spans="1:15" ht="15.75">
      <c r="A67" s="17"/>
      <c r="B67" s="17"/>
      <c r="C67" s="17"/>
      <c r="D67" s="42"/>
      <c r="E67" s="17"/>
      <c r="F67" s="50"/>
      <c r="G67" s="50"/>
      <c r="H67" s="17"/>
      <c r="I67" s="50"/>
      <c r="J67" s="50"/>
      <c r="K67" s="42"/>
      <c r="L67" s="50"/>
      <c r="M67" s="50"/>
      <c r="N67" s="17"/>
      <c r="O67" s="17"/>
    </row>
  </sheetData>
  <sheetProtection/>
  <mergeCells count="12">
    <mergeCell ref="D7:N7"/>
    <mergeCell ref="N9:N10"/>
    <mergeCell ref="D8:M8"/>
    <mergeCell ref="D9:M9"/>
    <mergeCell ref="D11:J11"/>
    <mergeCell ref="K11:M11"/>
    <mergeCell ref="A3:O3"/>
    <mergeCell ref="A62:O62"/>
    <mergeCell ref="B4:N4"/>
    <mergeCell ref="B5:N5"/>
    <mergeCell ref="C53:O58"/>
    <mergeCell ref="A60:O60"/>
  </mergeCells>
  <dataValidations count="1">
    <dataValidation type="decimal" allowBlank="1" showInputMessage="1" showErrorMessage="1" sqref="I17:J23 K12:K49 L15:M49 F35:G35 L12:M12 F12:G12 I25:J25 I27:J40 I12:J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2012-02-09T09:33:32Z</cp:lastPrinted>
  <dcterms:created xsi:type="dcterms:W3CDTF">2010-05-25T03:00:19Z</dcterms:created>
  <dcterms:modified xsi:type="dcterms:W3CDTF">2012-12-17T06:22:58Z</dcterms:modified>
  <cp:category/>
  <cp:version/>
  <cp:contentType/>
  <cp:contentStatus/>
</cp:coreProperties>
</file>