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6" yWindow="30" windowWidth="12600" windowHeight="11640" activeTab="0"/>
  </bookViews>
  <sheets>
    <sheet name="критичность" sheetId="1" r:id="rId1"/>
    <sheet name="повышение надеж" sheetId="2" r:id="rId2"/>
    <sheet name="стройка и разв." sheetId="3" r:id="rId3"/>
  </sheets>
  <definedNames>
    <definedName name="_xlnm.Print_Titles" localSheetId="0">'критичность'!$4:$5</definedName>
    <definedName name="_xlnm.Print_Titles" localSheetId="1">'повышение надеж'!$4:$7</definedName>
    <definedName name="_xlnm.Print_Titles" localSheetId="2">'стройка и разв.'!$4:$7</definedName>
    <definedName name="_xlnm.Print_Area" localSheetId="0">'критичность'!$A$1:$G$165</definedName>
    <definedName name="_xlnm.Print_Area" localSheetId="1">'повышение надеж'!$A$1:$G$277</definedName>
    <definedName name="_xlnm.Print_Area" localSheetId="2">'стройка и разв.'!$A$1:$G$183</definedName>
  </definedNames>
  <calcPr fullCalcOnLoad="1"/>
</workbook>
</file>

<file path=xl/sharedStrings.xml><?xml version="1.0" encoding="utf-8"?>
<sst xmlns="http://schemas.openxmlformats.org/spreadsheetml/2006/main" count="1387" uniqueCount="779">
  <si>
    <t xml:space="preserve">Износ 65,8%     из 87,4 км  водоводов      и магистральных сетей 57,5 км требуют замены                   </t>
  </si>
  <si>
    <t>Обеспечение надежности подачи воды потребителям  и сокращение потерь</t>
  </si>
  <si>
    <t>Аварийное состояние источников водоснабжения</t>
  </si>
  <si>
    <t>надежное водообеспечение  населения  более 5,7 тыс.человек</t>
  </si>
  <si>
    <t xml:space="preserve"> </t>
  </si>
  <si>
    <t xml:space="preserve">Износ свыше 40%     из 73,6 км  водоводов      и магистральных сетей 32,3 км требуют замены                   </t>
  </si>
  <si>
    <t xml:space="preserve"> Восстановление канализационных сооружений в п.Рассвет с разработкой ПСД</t>
  </si>
  <si>
    <t>Восстановление  каптажных водозаборов в п. Приморск, Даурск, Ижуль, Щетинкино</t>
  </si>
  <si>
    <t xml:space="preserve">Износ коллекторов  свыше 45%                        подлежат замене 3,2 км  главного и магистральных коллекторов из 7,7 км      </t>
  </si>
  <si>
    <t>5 км</t>
  </si>
  <si>
    <t xml:space="preserve">Износ свыше 69%     из 80,9 км  водоводов      и магистральных сетей 56 км требуют замены                   </t>
  </si>
  <si>
    <t xml:space="preserve">Износ свыше 40%     из 35 км  водоводов      и магистральных сетей 15 км требуют замены                   </t>
  </si>
  <si>
    <t>Модернизация  водозаборных сооружений и водоочистной станции в с.Дзержинское</t>
  </si>
  <si>
    <t xml:space="preserve">Износ свыше 40%     из 70 км  водоводов      и магистральных сетей 28,2 км требуют замены                   </t>
  </si>
  <si>
    <t xml:space="preserve">Модернизация  канализационных сооружений в п.Емельяново </t>
  </si>
  <si>
    <t xml:space="preserve">Износ свыше 46%     из 182 км  водоводов      и магистральных сетей 85 км требуют замены                   </t>
  </si>
  <si>
    <t xml:space="preserve">Износ коллекторов  свыше 71%                        подлежат замене 47,3 км  главного и магистральных коллекторов из 66 км      </t>
  </si>
  <si>
    <t>Модернизация водозаборного и водоочистного комплекса в п.Подтесово</t>
  </si>
  <si>
    <t>Аварийное состояние комплекса и водозаборного оголовка</t>
  </si>
  <si>
    <t xml:space="preserve">Износ свыше 69%     из 100,5 км  водоводов      и магистральных сетей 73,9 км требуют замены                   </t>
  </si>
  <si>
    <t xml:space="preserve">Износ свыше 40 %     из 30 км  водоводов      и магистральных сетей 12 км требуют замены                   </t>
  </si>
  <si>
    <t>6 км</t>
  </si>
  <si>
    <t xml:space="preserve">Износ свыше 73,6 %     из 45,1 км  водоводов      и магистральных сетей 33,2 км требуют замены                   </t>
  </si>
  <si>
    <t>16 км</t>
  </si>
  <si>
    <t xml:space="preserve">
Восстановление  системы водоснабжения в с.Карапсель</t>
  </si>
  <si>
    <t xml:space="preserve">Износ свыше 40 %     из 25,1 км  водоводов      и магистральных сетей 10 км требуют замены                   </t>
  </si>
  <si>
    <t>Реконструкция  "Канского группового водопровода"</t>
  </si>
  <si>
    <t>Аварийное состояние комплекса. Третья нитка дюкера повреждена в 2008 году ледоходом. Существует угроза разрушения дюкера</t>
  </si>
  <si>
    <t>Восстановление  канализационного коллектора  с.Чечеул</t>
  </si>
  <si>
    <t>Восстановление водовода  в с. Чечеул</t>
  </si>
  <si>
    <t>Аварийное состояние</t>
  </si>
  <si>
    <t xml:space="preserve">6 км </t>
  </si>
  <si>
    <t>Подача воды питьевого качества  от городского водозабора Канска</t>
  </si>
  <si>
    <t xml:space="preserve">Износ свыше 40%     из 24 км  водоводов      и магистральных сетей 10 км требуют замены                   </t>
  </si>
  <si>
    <t>Восстановление  головного участка напорного водовода от ВКII до ВКI в г.Кодинске</t>
  </si>
  <si>
    <t xml:space="preserve">Износ свыше 73%     из 43 км  водоводов      и магистральных сетей 31,6 км требуют замены                   </t>
  </si>
  <si>
    <t xml:space="preserve">Износ коллекторов  свыше 54%                        подлежат замене 23,2 км  главного и магистральных коллекторов из 42,7 км      </t>
  </si>
  <si>
    <t>Завершение реконструкции  водозаборных  сооружений, п.Козулька</t>
  </si>
  <si>
    <t xml:space="preserve">Износ свыше 86%     из 33 км  водоводов      и магистральных сетей 28,4 км требуют замены                   </t>
  </si>
  <si>
    <t xml:space="preserve">Износ коллекторов  свыше 40%                        подлежат замене 3,5 км  главного и магистральных коллекторов из 8,7 км      </t>
  </si>
  <si>
    <t xml:space="preserve">Износ свыше 47%     из 166 км  водоводов      и магистральных сетей 78,7 км требуют замены                   </t>
  </si>
  <si>
    <t>Восстановление водозаборных сооружений  в п.Курагино, 2,88 тыс. м3/сут</t>
  </si>
  <si>
    <t>Существующие водозаборные сооружения не могут обеспечить  потребность поселка в питьевой воде. С целью обеспечения населения п.Курагино и ж/д поселка ст. Курагино качественной питьевой водой,и повышения надежности функционирования системы водоснабжения необходимо строительство новых водозаборных сооружений, водоочистного комплекса, внутриплощадочных сетей и устройства зоны сан.охраны. Реализация мероприятия позволит обеспечить питьевой водой население сразу двух поселков, которые на протяжении ряда лет испытывают дефицит питьевой воды</t>
  </si>
  <si>
    <t xml:space="preserve"> Восстановление очистных сооружений канализации в 
п Кошурниково</t>
  </si>
  <si>
    <t xml:space="preserve">Износ свыше 62,8%    из 210 км  водоводов      и магистральных сетей 131,8 км требуют замены                   </t>
  </si>
  <si>
    <t xml:space="preserve">Износ коллекторов  свыше 40%                        подлежат замене 17,6 км  главного и магистральных коллекторов из 43,8 км      </t>
  </si>
  <si>
    <t xml:space="preserve">Износ свыше 40%    из 41 км  водоводов      и магистральных сетей 16 км требуют замены                   </t>
  </si>
  <si>
    <t>Строительство водоочистной станции и сетей позволдит решить проблему с водообеспечением населения водой питьевого качества</t>
  </si>
  <si>
    <t xml:space="preserve">Реконструкция существующих очистных сооружений канализации и строительство блока доочистки сточных вод </t>
  </si>
  <si>
    <t>Исключение сброса недостаточно очищенных сточных вод в р. Енисей</t>
  </si>
  <si>
    <t xml:space="preserve">
 очисные сооружения 1974г,  1983г, 1986г.  постройки. Не обеспечивают необходимую степень очистки сточных вод,  высокий износ оборудования и сооружений, устаревшие технологии очистки. 
</t>
  </si>
  <si>
    <t xml:space="preserve">Обеспечение стабильной безаварийной работы очистных сооружений </t>
  </si>
  <si>
    <t xml:space="preserve">Реконструкция  существующих очистных сооружений производительностью 21,9 тыс м3/сутки Центрального района г. Норильска с разработкой проектной документации </t>
  </si>
  <si>
    <t>Реконструкция  существующих очистных сооружений  района Каеркан г. Норильска с разработкой проектной документации производительностью 7,3 тыс м3/сутки</t>
  </si>
  <si>
    <t xml:space="preserve">Реконструкция очистных сооружений каналзации производительностью 50,0 тыс.м3/сутки </t>
  </si>
  <si>
    <t>На очистных сооружениях отсутствует блок обеззараживания сточных вод</t>
  </si>
  <si>
    <t>Строительство станции обеззараживания сточных вод обеспечит эффективное и стабильное обеззараживаниеочищенных сточных во, строительство цеха по обезвоживанию осадков, позволит уменьшить площади иловых площадок</t>
  </si>
  <si>
    <t xml:space="preserve">Строительство блока обеззараживания сточных вод и цеха обезвоживания осадков на очистных сооружений каналзации производительностью 50,0 тыс.м3/сутки </t>
  </si>
  <si>
    <t>существующие иловые площадки переполнены</t>
  </si>
  <si>
    <t xml:space="preserve">Уменьшение площадей под складирование иловых осадков с очистных сооружений канализации </t>
  </si>
  <si>
    <t xml:space="preserve">Строительство станции обеззараживания сточных вод обеспечивающит эффективное и стабильное обеззараживание, в том числе позволяющее исключить негативное влияние остаточного хлора на водную среду водоема-приемника сточных вод </t>
  </si>
  <si>
    <t>Стрроительство блока доочистки сточных вод на очистных сооружениях канализации производительностью 40,5 тыс. м3/сутки</t>
  </si>
  <si>
    <t>На очистных сооружениях отсутствует блок доочистки сточных вод от фосфатов</t>
  </si>
  <si>
    <t xml:space="preserve">обеспечит сброс сточных вод соответствующих требованиям природоохранного законодательства </t>
  </si>
  <si>
    <t xml:space="preserve">Установка  модульной станции очистки сточных вод  производительностью 50 м3/сутки и капитальный ремонт канализационных сетей в п. Преображенка </t>
  </si>
  <si>
    <t xml:space="preserve">Сточные воды без очистки сбрасывкаются на рельеф </t>
  </si>
  <si>
    <t>Установка  модульной станции очистки сточных вод  производительностью 70 м3/сутки и капитальный ремонт канализационных сетей в п. Тарутино М. Гора</t>
  </si>
  <si>
    <t xml:space="preserve">Установка  модульной станцииочистки воды "Пульсар" или "Аналог" производительностью 825 м3/сутки в п. Малиновка </t>
  </si>
  <si>
    <t>Установка  модульной станцииочистки воды "Пульсар" или "Аналог" производительностью 60 м3/сутки в п. Тарутино М-Гора</t>
  </si>
  <si>
    <t xml:space="preserve">Установка  модульной станцииочистки воды "Пульсар" или "Аналог" производительностью 15м3/сутки в п. Причулымский </t>
  </si>
  <si>
    <t>Капитальный ремонт магистрального водопровода протяженностью 2,5 км в п. Малиновка</t>
  </si>
  <si>
    <t>Капитальный ремонт водозаборной скважины в п. Горный</t>
  </si>
  <si>
    <t xml:space="preserve">Аварийное состояние источника водоснабжения </t>
  </si>
  <si>
    <t xml:space="preserve">Строительство водопроводных сетей с устройством 10 водоразборных колонок </t>
  </si>
  <si>
    <t xml:space="preserve">Отсутсвует разводящая сеть </t>
  </si>
  <si>
    <t>Улучшение качества предоставления услуги водоснабжения</t>
  </si>
  <si>
    <t>Установка  модульной станции очистки сточных вод  производительностью 0,7 тыс. м3/сутки и капитальный ремонт канализационных сетей в п. Балахта</t>
  </si>
  <si>
    <t>Установка  модульной станции очистки сточных вод  в д. Вознесенка и п. Березовка Маганского сельсовета</t>
  </si>
  <si>
    <t>Зеленогорск</t>
  </si>
  <si>
    <t xml:space="preserve">Канск. </t>
  </si>
  <si>
    <t>г.Красноярск</t>
  </si>
  <si>
    <t>Лесосибирск</t>
  </si>
  <si>
    <t xml:space="preserve">Минусинск </t>
  </si>
  <si>
    <t xml:space="preserve">Сосновоборск </t>
  </si>
  <si>
    <t>Шарыпово</t>
  </si>
  <si>
    <t xml:space="preserve">Абанский </t>
  </si>
  <si>
    <t xml:space="preserve">Ачинский </t>
  </si>
  <si>
    <t xml:space="preserve">Балахтинский </t>
  </si>
  <si>
    <t xml:space="preserve">Березовский </t>
  </si>
  <si>
    <t xml:space="preserve">Бирилюсский </t>
  </si>
  <si>
    <t xml:space="preserve">Богучанский </t>
  </si>
  <si>
    <t xml:space="preserve">Большемуртинский </t>
  </si>
  <si>
    <t xml:space="preserve">Б-Улуйский </t>
  </si>
  <si>
    <t xml:space="preserve"> Дзержинский </t>
  </si>
  <si>
    <t>Емельяновский</t>
  </si>
  <si>
    <t>Енисейский</t>
  </si>
  <si>
    <t xml:space="preserve"> Идринский </t>
  </si>
  <si>
    <t xml:space="preserve">Иланский </t>
  </si>
  <si>
    <t>Ирбейский</t>
  </si>
  <si>
    <t xml:space="preserve">Канский </t>
  </si>
  <si>
    <t xml:space="preserve">Каратузский </t>
  </si>
  <si>
    <t xml:space="preserve">Кежемский </t>
  </si>
  <si>
    <t xml:space="preserve"> Козульский</t>
  </si>
  <si>
    <t>Краснотуранский</t>
  </si>
  <si>
    <t xml:space="preserve"> Курагинский  </t>
  </si>
  <si>
    <t xml:space="preserve">Манский </t>
  </si>
  <si>
    <t>Мотыгинский</t>
  </si>
  <si>
    <t xml:space="preserve">Назаровский </t>
  </si>
  <si>
    <t xml:space="preserve">Нижнеингашский </t>
  </si>
  <si>
    <t xml:space="preserve">Новоселовский </t>
  </si>
  <si>
    <t xml:space="preserve">Пировский </t>
  </si>
  <si>
    <t xml:space="preserve">Рыбинский </t>
  </si>
  <si>
    <t xml:space="preserve">Саянский </t>
  </si>
  <si>
    <t xml:space="preserve">С-Енисейский </t>
  </si>
  <si>
    <t xml:space="preserve"> Cухобузимский </t>
  </si>
  <si>
    <t xml:space="preserve">Таймырский  Долгано-Ненецкий </t>
  </si>
  <si>
    <t xml:space="preserve">Тасеевский </t>
  </si>
  <si>
    <t xml:space="preserve">Туруханский  </t>
  </si>
  <si>
    <t xml:space="preserve">Тюхтетский </t>
  </si>
  <si>
    <t xml:space="preserve">Ужурский </t>
  </si>
  <si>
    <t>ЗАТО "Солнечный"</t>
  </si>
  <si>
    <t xml:space="preserve">Уярский </t>
  </si>
  <si>
    <t xml:space="preserve">Шарыповский </t>
  </si>
  <si>
    <t>Шушенский</t>
  </si>
  <si>
    <t>Эвенкия</t>
  </si>
  <si>
    <t>Муниципальные образования</t>
  </si>
  <si>
    <t>Описание проблемы, критичности функционирования системы</t>
  </si>
  <si>
    <t>Численность населения, чел</t>
  </si>
  <si>
    <t xml:space="preserve">Результативность </t>
  </si>
  <si>
    <t>32985</t>
  </si>
  <si>
    <t xml:space="preserve">Назарово </t>
  </si>
  <si>
    <t>Норильск</t>
  </si>
  <si>
    <t>Затраты, тыс.рублей</t>
  </si>
  <si>
    <t>Превышение в воде содержания ионов железа и общей жесткости, повышена цветность, мутность</t>
  </si>
  <si>
    <t>Ермаковский район</t>
  </si>
  <si>
    <t>Качество питьевой воды не соответствует требованиям СанПиН</t>
  </si>
  <si>
    <t>Установка комплекса для очистки воды в п. Кытат ул. Зеленая</t>
  </si>
  <si>
    <t xml:space="preserve">Строительство сетей водопровода и водонапорной башни в с. Сучково </t>
  </si>
  <si>
    <t>Строительство разводящих сетей в п.Большая Мурта (6,5 км) с разработкой ПСД</t>
  </si>
  <si>
    <t>Качество воды не отвечает требованиям СанПиН</t>
  </si>
  <si>
    <t>Сбросной коллектор, ранее отводивший стоки поселка на очистные сооружения г.Канска вышел из строя.Канализационные стоки сбрасываются на рельеф</t>
  </si>
  <si>
    <t>Строительство водозаборных сооружений и водопроводных сетей в с.Хайрюзовка, с разработкой ПСД</t>
  </si>
  <si>
    <t>Мощности существующих водозаборных сооружений не достаточно для обеспечения потребителей водой питьевого качества в необходимом объеме</t>
  </si>
  <si>
    <t>При наличии новых водозаборных сооружений и станции очистки воды в новом микрорайоне нет разводящих сетей по улицам</t>
  </si>
  <si>
    <t xml:space="preserve">Мощность  очистных сооружений не обеспечивает потребности. Качество очищенных сточных вод не соответствует экологическим и санитарно-эпидемиологическим требованиям </t>
  </si>
  <si>
    <t xml:space="preserve">Мощность существующих водозаборных сооружений не достаточна для гарантированного и качественного обеспечения растущещего населения поселка </t>
  </si>
  <si>
    <t>Строительство водозаборных сооружений вп.Элита с разработкой ПСД</t>
  </si>
  <si>
    <t>Предупреждение возникновения аварийной ситуации на подающем водоводе</t>
  </si>
  <si>
    <t>В воде подаваемой потребителей присутствуют превышения показателей по марганцу, железу</t>
  </si>
  <si>
    <t>Прекращение сброса сточных вод в открытый водоем</t>
  </si>
  <si>
    <t xml:space="preserve">Снижение затрат на ликвидацию аварий. Снижение платы за сверхлимитный сброс загрязняющих веществ.Снижение эксплуатационных затрат </t>
  </si>
  <si>
    <t>Строительство блочно-модульного комплекса по очистке и обеззараживанию сточных вод в п.Шапкино.</t>
  </si>
  <si>
    <t>Строительство водозаборных сооружений и водопроводных , разводящих сетей по с.Ирбейское</t>
  </si>
  <si>
    <t>Строительство канализационных сооружений в п.Емельяново с разработкой ПСД</t>
  </si>
  <si>
    <t>Строительство водозаборных сооружений и станции очистки в п.Емельяново с разработкой ПСД</t>
  </si>
  <si>
    <t>Реализация мероприятия позволит обеспечить потребителей в п.Емельяново водой питьевого качества в необходимом объеме</t>
  </si>
  <si>
    <t>Реализация мероприятия позволит снизить риск попадания в окружающую среду опасных загрязнений</t>
  </si>
  <si>
    <t>Реализация мероприятия позволит обеспечить потребителей в п.Элита водой питьевого качества в необходимом объеме</t>
  </si>
  <si>
    <t>Установка модульных очистных комплексов на существующих водозаборных сооружениях в п.Рассвет</t>
  </si>
  <si>
    <t>Реконструкция канализационных сооружений в п.Рассвет с разработкой ПСД</t>
  </si>
  <si>
    <t>Существующие очистные сооружения не обеспечивают очистку сточных вод согласно существующих норм ввиду своей изношенности</t>
  </si>
  <si>
    <t>Реализация мероприятия позволит предотвратить чрезвычайную ситуацию и обеспечить санитарно-эпидемиологическое благополучие населения (2917 чел)</t>
  </si>
  <si>
    <t>Реализация мероприятия позволит обеспечить водой питьевого качества население нового микрорайона, где проживает большая часть молодых семей</t>
  </si>
  <si>
    <t>г.Ачинск</t>
  </si>
  <si>
    <t xml:space="preserve">Предписание природоохранной прокуратуры </t>
  </si>
  <si>
    <t xml:space="preserve">Обеспечение централизованного хозяйственно-питьевого и противопожарного водоснабжения сектора индивидуальной жилой застройки посёлка. </t>
  </si>
  <si>
    <t>г.Боготол</t>
  </si>
  <si>
    <t>Реконструкция очистных сооружений канализации "Южные"</t>
  </si>
  <si>
    <t xml:space="preserve"> В наличии разработанная и прошедшая госэкспертизу ПСД.</t>
  </si>
  <si>
    <t>Реконструкция водоприёмных устройств водозаборных сооружений</t>
  </si>
  <si>
    <t xml:space="preserve">Обеспечение устойчивого приёма воды для подачи на насосно-фильтровальную станцию </t>
  </si>
  <si>
    <t>Обеспечение качества очистки сточных вод до норм предельно допустимого сброса. Прекращение сброса неочищенных стоков на рельеф</t>
  </si>
  <si>
    <t>Предписание природоохранной прокуратуры и органов Роспотребнадзора по Красноярскому краю</t>
  </si>
  <si>
    <t>г.Бородино</t>
  </si>
  <si>
    <t>Наличие источника хозяйственно-питьевого водоснабжения для проектирования водозабора подземных вод</t>
  </si>
  <si>
    <t>г.Дивногорск</t>
  </si>
  <si>
    <t>Обеспечение качества очистки сточных вод до норм предельно допустимого сброса в водоёмы рыбохозяйственного назначения. Соранение окружающей среды от загрязнения отходами</t>
  </si>
  <si>
    <t>В наличии разработанная и прошедшая государственную и экологическую экспертизу проектная документация</t>
  </si>
  <si>
    <t>Строительство и реконструкция систем водоснабжения и водоотведения с.Овсянка</t>
  </si>
  <si>
    <t>Обеспечение качества очистки сточных вод до норм предельно допустимого сброса в водоёмы рыбохозяйственного назначения. Сохранение окружающей среды от загрязнения отходами</t>
  </si>
  <si>
    <t>г.Енисейск</t>
  </si>
  <si>
    <t>Строительство сетей водоснабжения г.Енисейска с разработкой ПСД</t>
  </si>
  <si>
    <t>Строительство водопроводных сетей протяжённостью 23км позволит обеспечить историческую часть города централизованным хозяйственно-питьевым водоснабжением</t>
  </si>
  <si>
    <t xml:space="preserve">Реконструкция очистных сооружений канализации и канализационных сетей с разработкой ПСД </t>
  </si>
  <si>
    <t>Обеспечение качества очистки сточных вод до норм предельно допустимого сброса в водоёмы рыбохозяйственного назначения. Строительство сетей позволит обеспечить канализование потребителей и ликвидацию септиков</t>
  </si>
  <si>
    <t xml:space="preserve">Строительство станции обеззараживания сточных вод на очистных сооружениях канализации </t>
  </si>
  <si>
    <t>Снижение эксплуатационных затрат. Обеспечение безопасности производственных процессов обеззараживания сточных вод</t>
  </si>
  <si>
    <t>Реконструкция очистных сооружений канализации с разработкой ПСД</t>
  </si>
  <si>
    <t>Аварийное состояние очистных сооружений канализации. Предписание природоохранной прокуратуры</t>
  </si>
  <si>
    <t>Реконструкция водозаборных сооружений на о.Нижне-Атамановский  сразработкой ПСД (правый берег)</t>
  </si>
  <si>
    <t>Обеспечение устойчивого водоснабжения потребителей правого берега требуемого качества и объёма</t>
  </si>
  <si>
    <t>Дефицит водообеспечения правобережной части города</t>
  </si>
  <si>
    <t>Строительство водоводов и резервуарного парка в левобережной части города с разработкой ПСД</t>
  </si>
  <si>
    <t>Отсутствие развитой сети магистральных водоводов и резервуаров чистой воды</t>
  </si>
  <si>
    <t>Строительство главного коллектора левобережной части города от КНС-22 до КГН-1 методом микротоннелирования с разработкой ПСД</t>
  </si>
  <si>
    <t>Обеспечение транспортирования сточных вод на очистные сооружения канализации</t>
  </si>
  <si>
    <t>Ветхое состояние магистральных коллекторов. Необходимость увеличения объёма транспортирования стоков</t>
  </si>
  <si>
    <t>строительство главного коллектора правобережной части города с разработкой ПСД</t>
  </si>
  <si>
    <t>Отсутствие развитой сети транспортирования сточных вод на очистные сооружения</t>
  </si>
  <si>
    <t>г.Зеленогорск</t>
  </si>
  <si>
    <t xml:space="preserve"> Доведение качества очистки сточных вод до норм предельно-допустимого сброса</t>
  </si>
  <si>
    <t>Жители с.Идринское  (5013 чел) и объекты социального назначения будут обеспечены водой питьевого качества в необходимом объеме</t>
  </si>
  <si>
    <t>Реконструкция левобережных очистных сооружений канализации с разработкой ПСД</t>
  </si>
  <si>
    <t>Реконструкция водозаборных сооружений по ул.Алтайская пос.Восточный</t>
  </si>
  <si>
    <t>Отсутствие централизованного водоснабжения. Запасы подземных вод утверждены. Прект прошел экспертизу</t>
  </si>
  <si>
    <t>Реконструкция сществующих водопроводных сетей (32 км)</t>
  </si>
  <si>
    <t>Реконструкция канализационных очистных сооружений, со строительством сооружения по обработке осадка</t>
  </si>
  <si>
    <t>Строительство дюкера через р..Кан</t>
  </si>
  <si>
    <t>Строительство блочно-модульного комплекса по очистке и обеззараживанию сточных вод в п.Подтесово</t>
  </si>
  <si>
    <t xml:space="preserve">Реконструкция системы водоотведения в с.Ермаковское </t>
  </si>
  <si>
    <t>Централизованная система канализации отсутствует. Сточные воды отводятся в септики и затем вывозятся в пруд накопитель</t>
  </si>
  <si>
    <t>Прекращение сброса сточных вод на рельеф</t>
  </si>
  <si>
    <t xml:space="preserve">Централизованная система канализации отсутствует. </t>
  </si>
  <si>
    <t>Строительство второй очереди водопровода в с.Каратузское, 9,29 км</t>
  </si>
  <si>
    <t xml:space="preserve">Централизованным водоснабжением охвачено 15 км улиц и 4,7 тыс. человек из 10,0 тыс., проживающих. Остальное население пользуется водой из частных скважин. </t>
  </si>
  <si>
    <t xml:space="preserve">Снижение затрат на эксплуатацию, уменьшение несанкционированного разбора воды из уличных водоразборов, увеличение поступления платежей за пользование водой, снижение социальной напряженности среди населения </t>
  </si>
  <si>
    <t>Разработка проектной документации и строительство очистных  сооружений канализации, п.Козулька</t>
  </si>
  <si>
    <t>В п. Козулька сброс сточных вод осуществляется на рельеф, после чего сточные воды попадают в реку «Черемушка», что влечет загрязнение окружающей среды, в том числе «Кемчугского» бобрового заказника и повторного загрязнения питьевой воды.</t>
  </si>
  <si>
    <t>Качество воды в существующих водозаборных сооружениях не отвечает требованиям СанПиН по мутности, цветности</t>
  </si>
  <si>
    <t xml:space="preserve">Строительство очистных сооружений в с. Краснотуранск, 1,2 тыс. м3/сут
  </t>
  </si>
  <si>
    <t>Имеет место значительное превышение ПДК по содержанию в воде железа и марганца</t>
  </si>
  <si>
    <t>Реконструкция водозаборных сооружений  в п.Курагино, 2,88 тыс. м3/сут</t>
  </si>
  <si>
    <t xml:space="preserve"> Реализация мероприятия позволит обеспечить питьевой водой население сразу двух поселков, которые на протяжении ряда лет испытывают дефицит питьевой воды</t>
  </si>
  <si>
    <t>Строительство водозаборных сооружений и водовода в п.Краснокаменск</t>
  </si>
  <si>
    <t>Реализация мероприятия позволит обеспечить жителей поселка и объекты социальной сферы водой питьевого качества в необходимом объеме</t>
  </si>
  <si>
    <t>Альтернативным источником питьевого водоснабжения является подача воды с бывшего карьера "Западный" в котором качество воды соответствует требованиям СанПиН. Необходимо выполнить бурение 4-х скважин и построить новый водовод протяженность 2,5 км.</t>
  </si>
  <si>
    <t>Очистные сооружения канализации в 
п Кошурниково</t>
  </si>
  <si>
    <t xml:space="preserve">КОС построены одновременно со строительством поселка лесозаготовителей в 1979 году по проекту института «Гипролестранс». 
Очистные сооружения были сданы в эксплуатацию с большими строительными недоделками.
Сооружения биологической очистки стоков мощностью 700 м3/сутки находятся на балансе Артемовского ЛПХ.
С акционированием ЛПХ основные фонды перешли на баланс АООТ «Саянлес». 
В 1993 году с финансовыми трудностями работники были уволены, оборудование разграблено, здания пришли в негодность. Непригодность использования КОС подтверждена актом обследования.  
Постановлением администрации Курагинского района от 19.06.1995г. № 84 «О списании основных средств, находящихся на праве хозяйственного ведения с баланса  АООТ «Саянлес» согласно перечня, станция биологической очистки, коллектор и насосная станция были списаны. В настоящее время разработана проектная документация, получено положительное заключение госэкспертизы. 
</t>
  </si>
  <si>
    <t>реализация мероприятия позволит снизить риск попадания в окружающую среду опасных загрязнений</t>
  </si>
  <si>
    <t>Качество воды  не отвечает требованиям СанПиН по жесткости</t>
  </si>
  <si>
    <t xml:space="preserve">Реконструкция водозаборных сооружений, с.Каратузское с устройством зоны санитарной охраны </t>
  </si>
  <si>
    <t xml:space="preserve">Внедрение водоочистной установки с.Березовское </t>
  </si>
  <si>
    <t>Реконструкция и модернизация городских очистных сооружений канализации с внедрением новых прогрессиыных технологий.Строительство напорного коллектора от КНС№7 до ГОС</t>
  </si>
  <si>
    <t>Существующая система водоснабжения города имеет серьезные недостатки, в первую очередь загрязненния воды в р.Енисей</t>
  </si>
  <si>
    <t>Строительство водовода от Маломинусинского месторождения до г.Минусинска с разработкой ПСД</t>
  </si>
  <si>
    <t>Новогородский сельсовет
Организация зоны санитарной охраны для действующего источника водоснабжения и водопроводных сооружений</t>
  </si>
  <si>
    <t>Решение Иланского районного суда Красноярского края в городе Иланский от 13.05.2010г.</t>
  </si>
  <si>
    <t>Предписание Прокуратуры Иланского района №9-1163-2011 от 09.06.2011</t>
  </si>
  <si>
    <t>Предписание Федеральной службы по надзору в сфере защиты прав потребителей и благополучия человека №220, №221, №222, №223, №224 от 29.03.2010</t>
  </si>
  <si>
    <t>Экспертное заключение центра гигиены и эпидемиологии в Красноярском крае №521 от 29.08.2011, №538 от 16.09.2011</t>
  </si>
  <si>
    <t xml:space="preserve">Решение суда  от 15.09.2011г  Богучанский районный суд Красноярского края,  Предписание №260 от 26.08.2011г  территориальный отдел Управления Роспотребнадзора по Красноярскому краю в Богучанском районе </t>
  </si>
  <si>
    <t>Планировка территории первого пояса ЗСО</t>
  </si>
  <si>
    <t>Решение суда  от 15.09.2011г Богучанский районный суд Красноярского края , предписание № 2819/з от 16.09.2011г  Управления Роспотребнадзора по Красноярскому краю.</t>
  </si>
  <si>
    <t>Разработка проектов зон санитарной охраны на 28 объектов (п. Ангарский, с. Богучаны, п. Гремучий, п. Красногорьевский, п.Таежный, п. Чунояр, п. Осиновый мыс, п. Октябрьский</t>
  </si>
  <si>
    <t>Существующие водозаборные сооружения построены как временные. В эксплуатации более 30 лет. Участок водозаборных сооружений находится в черте города</t>
  </si>
  <si>
    <t>Строительство водозаборных сооружений в г.Кодинске со станцией обезжелезивания с разработкой ПСД</t>
  </si>
  <si>
    <t>Питьевая вода не отвечает требованиям СанПиН 2.1.4.1074-01 по содержанию ионов железа</t>
  </si>
  <si>
    <t>Внедрение водоочистного комплекса п.Имбинский</t>
  </si>
  <si>
    <t xml:space="preserve">Внедрение установки по обеззараживанию стоков. (УФ  WEDECO) в п.Имбинский </t>
  </si>
  <si>
    <t>Обеспечение населения водой питьевого качества в необходимом объеме</t>
  </si>
  <si>
    <t>Предупреждение загрязнения источника питьевого водоснабжения</t>
  </si>
  <si>
    <t xml:space="preserve">Организация зон санитарной охраны источников водоснабжения в селах Беллык, Кара-Беллык, Сарушка, Диссос, Кортуз, Лебяжье, Листвягово, Моисеевка, Николаевка, Новая Сыда, Саянск, Теплый Ключ, Уяр, Восточное </t>
  </si>
  <si>
    <t>Постановление о возбуждении исполнительного производства № 8102/11/34/24 от 14.09.2011г.</t>
  </si>
  <si>
    <t>Внедрение водоочистной установки, с.Ойха</t>
  </si>
  <si>
    <t xml:space="preserve">Строительство системы водоснабжения в д. Большой Кускун </t>
  </si>
  <si>
    <t>Реализация мероприятия позволит обеспечить жителей поселка  водой питьевого качества в необходимом объеме</t>
  </si>
  <si>
    <t xml:space="preserve">Строительство очистных сооружений канализации в п. Первоманский, 0,7  тыс. м3/сут  </t>
  </si>
  <si>
    <t xml:space="preserve">Очистные сороружения разрушены, сточные воды без очистки сбрасываются на рельеф,  что приводит к загрязнению грунтовых вод являющимися источником водоснабжения для жителей поселка </t>
  </si>
  <si>
    <t xml:space="preserve">Строительство очистных сооружений канализации в с.Шалинское, 0,7 тыс. м3/сут   </t>
  </si>
  <si>
    <t xml:space="preserve">В с. Шалинское нет очистных сооружений, сбос сточных вод без очистки на рельеф и в места не согласованные СЭС, приводит к загрязнению грунтовых вод явлющихся источником водоснабжения поселка. </t>
  </si>
  <si>
    <t>Минусинский</t>
  </si>
  <si>
    <t>Установка водоочистных сооружении с. Подсосное</t>
  </si>
  <si>
    <t>Качество воды в существующих водозаборных сооружениях не отвечает требованиям СанПиН</t>
  </si>
  <si>
    <t>Реализация мероприятия позволит обеспечить  подачу воды населению села и на объекты социальной сферы питьевого качества.</t>
  </si>
  <si>
    <t>Установка водоочистных сооружении с. Красная Поляна</t>
  </si>
  <si>
    <t>Установка водоочистных сооружении с. Павловка</t>
  </si>
  <si>
    <t>Установка водоочистных сооружении с. Дорохово</t>
  </si>
  <si>
    <t>Установка водоочистных сооружении с. Преображенка</t>
  </si>
  <si>
    <t>Установка водоочистных сооружении с. Сахапта</t>
  </si>
  <si>
    <t>Установка водоочистных сооружении с. Степное</t>
  </si>
  <si>
    <t>Установка водоочистных сооружении с. КраснаяСопка</t>
  </si>
  <si>
    <t>Установка водоочистных сооружении с. В-Ададым</t>
  </si>
  <si>
    <t>Строительство центрального водопровода с. В-Ададым</t>
  </si>
  <si>
    <t>Отстутствие  централиизованного водопровода в населенном пункте</t>
  </si>
  <si>
    <t xml:space="preserve">Реализация мероприятия позволит обеспечить централизованную подачу воды населению села и на объекты социальной сферы </t>
  </si>
  <si>
    <t>Реконструкция системы водоснабжения   с. Красная Поляна</t>
  </si>
  <si>
    <t>Партизанский район</t>
  </si>
  <si>
    <t>Низкий процент обеспеченности населения централиизованным водоснабждением</t>
  </si>
  <si>
    <t>Реализация мероприятия позволит обеспечить процент обеспеченности  населения централизованным водоснабжением</t>
  </si>
  <si>
    <t>Реконструкция системы водоснабжения   с. КраснаяСопка</t>
  </si>
  <si>
    <t>Реконструкция системы водоснабжения   с. Павловка</t>
  </si>
  <si>
    <t>Реконструкция системы водоснабжения   с.Дорохово</t>
  </si>
  <si>
    <t>Установка пожарных гидрантов  на центральном водопроводе с. Нижний Ингаш</t>
  </si>
  <si>
    <t xml:space="preserve"> Отсутствуют  пожарные гидранты
на центральном водопроводе с. Нижний Ингаш</t>
  </si>
  <si>
    <t>Обеспечение пожарной безопасности населенного пункта в соответсвие с требованиями законодательства</t>
  </si>
  <si>
    <t>Установка водоочистных сооружений в с Нижний Ингаш</t>
  </si>
  <si>
    <t>Качество воды в существующих водозаборных сооружениях не отвечает требованиям СанПиН по мутности, содержанию железа</t>
  </si>
  <si>
    <t>Реализация мероприятия позволит обеспечить бесперебойную подачу  воды питевого качества в необходимом объеме для нужд населения и на объекты социальной сферы.</t>
  </si>
  <si>
    <t>Поиск, оценка и утверждение запасов подземных вод в р.п Нижний Ингаш</t>
  </si>
  <si>
    <t>Качество воды в существующих водозаборных сооружениях не отвечает требованиям СанПиН по мутности, содержанию железа. Дефицит воды питьевого качества</t>
  </si>
  <si>
    <t>Поиск, оценка и утверждение запасов подземных вод в с.  Нижняя Пойма</t>
  </si>
  <si>
    <t>Сторительство очистных сооружений канализации  в п. Анаш</t>
  </si>
  <si>
    <t>Отсутствует система очистки сточных вод.</t>
  </si>
  <si>
    <t xml:space="preserve">Износ свыше 70,4%    из 220 км  водоводов      и магистральных сетей 154,8 км требуют замены                   </t>
  </si>
  <si>
    <t xml:space="preserve">Износ свыше 65%    из 33,6 км  водоводов      и магистральных сетей 22 км требуют замены                   </t>
  </si>
  <si>
    <t xml:space="preserve">Замена  водоводов  </t>
  </si>
  <si>
    <t xml:space="preserve">Износ свыше 50%    из 110 км  водоводов      53,7 км требуют замены                   </t>
  </si>
  <si>
    <t xml:space="preserve">Износ свыше 58%    из 58,7 км  водоводов      и магистральных сетей 34,1 км требуют замены                   </t>
  </si>
  <si>
    <t xml:space="preserve">Износ коллекторов  свыше 69%                        подлежат замене 24,4 км  главного и магистральных коллекторов из 35,4 км      </t>
  </si>
  <si>
    <t xml:space="preserve">Износ свыше 55,8%    из 120 км  водоводов      и магистральных сетей 67 км требуют замены                   </t>
  </si>
  <si>
    <t xml:space="preserve">Износ коллекторов  свыше 72                        подлежат замене 21 км  главного и магистральных коллекторов из 29 км      </t>
  </si>
  <si>
    <t xml:space="preserve">Износ свыше 70%    из 56,9 км  водоводов      и магистральных сетей 40,4  км требуют замены                   </t>
  </si>
  <si>
    <t xml:space="preserve">20 км </t>
  </si>
  <si>
    <t xml:space="preserve">Износ коллекторов  свыше 59                        подлежат замене 4,5 км  главного и магистральных коллекторов из 7,6 км      </t>
  </si>
  <si>
    <t>Восстановление  системы водоснабжения с. Пировское</t>
  </si>
  <si>
    <t>Восстановление системы водоотведения города с реконструкцией очистных сооружений канализации  и насосной станции, подводящего и отводящего коллекторов микрорайона "Целина" канализационно-очистных сооружений в г. Заозерный</t>
  </si>
  <si>
    <t xml:space="preserve">Существующие канализационные сооружения, КНС и коллектора  микрорайона "Целина"  в аварийном состоянии. Сброс сточных вод осуществляется на рельеф и в водоем без очистки. </t>
  </si>
  <si>
    <t xml:space="preserve">Износ коллекторов  свыше 70,6%                        подлежат замене 47,5 км  главного и магистральных коллекторов из 67,3 км      </t>
  </si>
  <si>
    <t>Восстановление канализационных очистных сооружений в с. Агинское</t>
  </si>
  <si>
    <t xml:space="preserve">Износ свыше 82%    из 125,1 км  водоводов      и магистральных сетей 103  км требуют замены                   </t>
  </si>
  <si>
    <t xml:space="preserve">Износ коллекторов  свыше 67%                        подлежат замене 11,4 км  главного и магистральных коллекторов из 17 км      </t>
  </si>
  <si>
    <t>Восстановление коллектора по ул. Горького  в г. Дудинке</t>
  </si>
  <si>
    <t xml:space="preserve">Износ коллекторов  свыше 70%                        подлежат замене 35,2 км  главного и магистральных коллекторов из 49,9 км      </t>
  </si>
  <si>
    <t xml:space="preserve">Износ свыше 54%    из 4,6 км  водоводов      и магистральных сетей 2,5  км требуют замены                   </t>
  </si>
  <si>
    <t xml:space="preserve">Износ  порядка 40%    из 96,1 км  водоводов      и магистральных сетей 32,9  км требуют замены                   </t>
  </si>
  <si>
    <t xml:space="preserve">Установка модульной системы  водоочистки   </t>
  </si>
  <si>
    <t>предписания надзорных органов о несоответствии качества воды по санитарно-химическим и бактериологическим показателям. Угроза закрытия водозаборного сооружения</t>
  </si>
  <si>
    <t>Исключение прекращения водоснабжения и доведение качества воды до требований стандарта</t>
  </si>
  <si>
    <t xml:space="preserve">Замена  водоводов и  водопроводных сетей </t>
  </si>
  <si>
    <t xml:space="preserve">Износ  свыше 55%    из 141 км  водоводов      и магистральных сетей 78  км требуют замены                   </t>
  </si>
  <si>
    <t>Реализация мероприятия позволит обеспечить потребителей поселка водой питьевого качества в необходимом объеме
2917</t>
  </si>
  <si>
    <t>Реализация мероприятия позволит обеспечить потребителей поселка водой питьевого качества в необходимом объеме
462</t>
  </si>
  <si>
    <t xml:space="preserve">Жители в количестве более 7000 человек будут обеспечены водой питьевого качества в полном объеме
Улучшится экологическая обстановка, обеспечится соблюдение санитарных норм и норм пожарной безопасности.
Снижение заболеваемости населения района.
8271
</t>
  </si>
  <si>
    <t>Реализация мероприятия позволит обеспечить потребителей поселка водой питьевого качества в необходимом объеме
2100</t>
  </si>
  <si>
    <t>Реализация мероприятия позволит обеспечить потребителей поселка водой питьевого качества в необходимом объеме
1114</t>
  </si>
  <si>
    <t>Реализация мероприятия позволит обеспечить потребителей поселка водой питьевого качества в необходимом объеме
1049</t>
  </si>
  <si>
    <t>Для доведения качества подземных вод до нормативных требований предусмотрено обезжелезивание, деманганация и осветление при озонировании на озоно-фильтровальном комплексе "КОВ-П-25-БМЗ-1"
868</t>
  </si>
  <si>
    <t>Обеспечение потребителей качественной услугой водоснабжения - 1106</t>
  </si>
  <si>
    <t>Обеспечение потребителей качественной услугой водоснабжения  - 1148</t>
  </si>
  <si>
    <t>Обеспечение потребителей качественной услугой водоснабжения
368</t>
  </si>
  <si>
    <t>Поиск, оценка и утверждение  запасов подземных вод с цельсю строительства подземных водозаборных сооружений в п. Приморск,с. Даурское, с. Ижульское  и п. Щетинкино</t>
  </si>
  <si>
    <t>Приложение 4</t>
  </si>
  <si>
    <t>Приложение 3</t>
  </si>
  <si>
    <t>Приложение 2</t>
  </si>
  <si>
    <t xml:space="preserve">I группа – первоочередные неотложные мероприятия, необходимые для обеспечения безопасности функционирования наиболее критичных объектов  водоснабжения и водоотведения, выполнение которых требуется в настоящее время на территориях муниципальных образований, где в ближайшее время    прогнозируются  предпосылки способствующие возможному возникновению чрезвычайной ситуации в связи с ухудшением качества воды и прекращением ее подачи </t>
  </si>
  <si>
    <t>Мероприятия по поиску, оценке и утверждению запасов подземных вод для п. Тура, с.Ванавара, с.Байкит</t>
  </si>
  <si>
    <r>
      <t xml:space="preserve">II группа – мероприятия, выполнение которых необходимо для обеспечения </t>
    </r>
    <r>
      <rPr>
        <b/>
        <sz val="12"/>
        <color indexed="8"/>
        <rFont val="Arial"/>
        <family val="2"/>
      </rPr>
      <t>повышения эксплуатационной надежности систем водоснабжения и водоотведения муниципальных образований края 
и качества водообеспечения в крае</t>
    </r>
  </si>
  <si>
    <r>
      <t xml:space="preserve">
О</t>
    </r>
    <r>
      <rPr>
        <sz val="10"/>
        <rFont val="Arial"/>
        <family val="2"/>
      </rPr>
      <t xml:space="preserve">чистные сооружения введены в эксплуатацию в 1974г, износ 81%
требуется капитальный ремонт аэротенков с заменой аэраторов, строительство блока доочистки сточных вод </t>
    </r>
  </si>
  <si>
    <t xml:space="preserve">Реализация мероприятия позволит предотвратить загрязнеиие источника водоснабжения и как следствие улучшить экологическую обстановку в  населенном пункте
</t>
  </si>
  <si>
    <t xml:space="preserve">Реализация мероприятия позволит предотвратить загрязнеиие источников водоснабжения и как следствие улучшить экологическую обстановку в  населенном пункте
</t>
  </si>
  <si>
    <t xml:space="preserve">Снижение затрат на ликвидацию аварий. Снижение платы за сверхлимитный сброс загрязняющих веществ.Снижение эксплуатационных затрат 
</t>
  </si>
  <si>
    <t xml:space="preserve">Реализация мероприятия позволит обеспечить  бесперебойную работку канализационного коллектора  и как следствие улучшит экологическую обстановку в г. Дудинка
</t>
  </si>
  <si>
    <t xml:space="preserve">Реализация мероприятий позволит  обеспечить в полном объеме очистку сточных вод населенного пункта и позволит улучшить экологическую обстановку населеннгого пункта
</t>
  </si>
  <si>
    <t>Строительство очистных сооружений  канализации  не выполнено. Сточные воды  растекаются  по поверхности, приводя к бактериальному загрязнению питьевую воду</t>
  </si>
  <si>
    <t xml:space="preserve">вода </t>
  </si>
  <si>
    <t xml:space="preserve">канализация </t>
  </si>
  <si>
    <t>Прекращение сброса сточных вод на рельеф
9259</t>
  </si>
  <si>
    <t>Реализация мероприятия позволит предотвратить загрязнеиие источника водоснабжения и как следствие улучшить экологическую обстановку в  населенном пункте</t>
  </si>
  <si>
    <t>Строительство  блочно-модульной  станции  полной  биологической очистки  с  цехом  обработки  осадка на  шнековых  дегидраторах. с. Новоселово</t>
  </si>
  <si>
    <t xml:space="preserve">Реконструкция системы водоснабжения в с. Партизанское </t>
  </si>
  <si>
    <t xml:space="preserve"> Высокий уровень нештатных ситуаций на сетях водоснабжения населенного пункта</t>
  </si>
  <si>
    <t>Реализация мероприятия позволит обеспечить бесперебойную подачу питьевой воды населению и на объекты социальной сферы.</t>
  </si>
  <si>
    <t xml:space="preserve">Установка водоочистных сооружений в с. Партизанское </t>
  </si>
  <si>
    <t>Обеспечение потребителей качественной услугой водоснабжения
418</t>
  </si>
  <si>
    <t>Реализация мероприятия позволит обеспечить жителей поселка и объекты социальной сферы водой питьевого качества в необходимом объеме
7447</t>
  </si>
  <si>
    <t xml:space="preserve">Износ свыше 53%    из 124 км  водоводов      и магистральных сетей 65,9  км требуют замены                   </t>
  </si>
  <si>
    <t xml:space="preserve">Износ коллекторов  свыше 50%                        подлежат замене 12,2 км  главного и магистральных коллекторов из 24,2 км      </t>
  </si>
  <si>
    <t xml:space="preserve">Износ коллекторов  свыше 71%                        подлежат замене 20,3 км  главного и магистральных коллекторов из 28,4 км      </t>
  </si>
  <si>
    <t xml:space="preserve">существующие очистные сооружения в крайне аварийном состоянии. Угроза полного разрушения </t>
  </si>
  <si>
    <t xml:space="preserve">Восстановление  очистных сооружений канализации производительностью 17,0 тыс м3/сутки в п. Шушенское </t>
  </si>
  <si>
    <t xml:space="preserve">Износ порядка 50%    из 128 км  водоводов      и магистральных сетей 61  км требуют замены                   </t>
  </si>
  <si>
    <t xml:space="preserve">Износ коллекторов  свыше 66,6%                        подлежат замене 34 км  главного и магистральных коллекторов из 50,7 км      </t>
  </si>
  <si>
    <t xml:space="preserve">Износ свыше 51%    из 165,5 км  водоводов      и магистральных сетей 85,2  км требуют замены                   </t>
  </si>
  <si>
    <t>284 км</t>
  </si>
  <si>
    <t>128 км</t>
  </si>
  <si>
    <t xml:space="preserve">Реконструкция водозаборного комплекса на 2400 мЗ/сут. с очисткой воды в с.Идринское Идринского района </t>
  </si>
  <si>
    <t>В с е г о:</t>
  </si>
  <si>
    <t>Организация зон санитарной охраны источников водоснабжения мощностью 1,22 тыс. м3/сут.</t>
  </si>
  <si>
    <t xml:space="preserve"> Судебные решения. Предписания надзорных органов</t>
  </si>
  <si>
    <t>Износ свыше 62%</t>
  </si>
  <si>
    <t>11 км</t>
  </si>
  <si>
    <t>Реконструкция очистных сооружений канализации "Западные" и магистрального канализационного коллектора от КНС-2 протяжённостью 2,5 км</t>
  </si>
  <si>
    <t>Износ свыше 73%</t>
  </si>
  <si>
    <t>7,6 км</t>
  </si>
  <si>
    <t>замена канализационных коллекторов</t>
  </si>
  <si>
    <t>Износ свыше 79%</t>
  </si>
  <si>
    <t>9,3 км</t>
  </si>
  <si>
    <t xml:space="preserve">Поиск и оценка и утверждение запасов подземных вод Бородинского месторождения </t>
  </si>
  <si>
    <t>Перевод системы водоснабжения города на защищенные водные месторождения</t>
  </si>
  <si>
    <t>Износ  свыше 73%</t>
  </si>
  <si>
    <t xml:space="preserve">Реконструкция очистных сооружений канализации. Блок обработки осадка  </t>
  </si>
  <si>
    <t>Износ свыше 78%</t>
  </si>
  <si>
    <t>18,2 км</t>
  </si>
  <si>
    <t>Организация зон санитарной охраны источников водоснабжения мощностью 0,04 тыс. м3/сут.</t>
  </si>
  <si>
    <t>2 объекта по 3 скв.</t>
  </si>
  <si>
    <t>Износ свыше 94,4%</t>
  </si>
  <si>
    <t>30,2 км</t>
  </si>
  <si>
    <t>Организация зон санитарной охраны источников водоснабжения мощностью 3 тыс. м3/сут.</t>
  </si>
  <si>
    <t>10 объектов</t>
  </si>
  <si>
    <t>г. Железногорск</t>
  </si>
  <si>
    <t>Износ свыше 65,7%</t>
  </si>
  <si>
    <t>63,9км</t>
  </si>
  <si>
    <t>Замена канализационных коллекторов</t>
  </si>
  <si>
    <t>Износ свыше 64,4%</t>
  </si>
  <si>
    <t>36 км</t>
  </si>
  <si>
    <t>Износ свыше 54,4%</t>
  </si>
  <si>
    <t>39,2 км</t>
  </si>
  <si>
    <t>Для достижения  норм ПДК при сбросе в водоем требуется  блок доочистки сточных вод. Кроме того,  износ сооружений составляет  70-100%. Сооружения по обработке осадка не достроены</t>
  </si>
  <si>
    <t>Прекращение недостаточно очищенных сточных вод в р. Кан, являющуюся источником водоснабжения для потребителей  ниже расположенных городов</t>
  </si>
  <si>
    <t>Исключение ЧС и Исключение прекращения водоснабжения правобережной части города Канск</t>
  </si>
  <si>
    <t>Износ свыше 84%</t>
  </si>
  <si>
    <t xml:space="preserve">25 км </t>
  </si>
  <si>
    <t>Износ свыше 69%</t>
  </si>
  <si>
    <t xml:space="preserve">40 км </t>
  </si>
  <si>
    <t>Износ свыше 75%</t>
  </si>
  <si>
    <t>Организация зон санитарной охраны источников водоснабжения мощностью 880 тыс. м3/сут.</t>
  </si>
  <si>
    <t>2 объекта.</t>
  </si>
  <si>
    <t>Износ порядка 95%</t>
  </si>
  <si>
    <t>Износ свыше 84,5%</t>
  </si>
  <si>
    <t>Организация зон санитарной охраны источников водоснабжения мощностью 10,5 тыс. м3/сут.</t>
  </si>
  <si>
    <t>5 объектов</t>
  </si>
  <si>
    <t xml:space="preserve">Поиск и оценка и утверждение запасов подземных вод п. Стрелка </t>
  </si>
  <si>
    <t>Перевод системы водоснабжения на защищенные водные месторождения</t>
  </si>
  <si>
    <t>Износ порядка 50%</t>
  </si>
  <si>
    <t xml:space="preserve">19 км </t>
  </si>
  <si>
    <t>Износ свыше73,5%</t>
  </si>
  <si>
    <t>34,8 км</t>
  </si>
  <si>
    <t>Износ порядка 67%</t>
  </si>
  <si>
    <t xml:space="preserve">24,3 км </t>
  </si>
  <si>
    <t>24,9 км</t>
  </si>
  <si>
    <t>Износ порядка 74%</t>
  </si>
  <si>
    <t>На очистных сооружениях отсутствует блок обеззараживания сточных вод, существующие иловые площадки переполнены</t>
  </si>
  <si>
    <t>Износ порядка 70%</t>
  </si>
  <si>
    <t xml:space="preserve">4,3 км </t>
  </si>
  <si>
    <t xml:space="preserve"> Износ 65%</t>
  </si>
  <si>
    <t xml:space="preserve">31,6 км </t>
  </si>
  <si>
    <t>Износ свыше 67%</t>
  </si>
  <si>
    <t>Организация зон санитарной охраны источников водоснабжения мощностью 2,4 тыс. м3/сут.</t>
  </si>
  <si>
    <t>Износ свыше 65,8%</t>
  </si>
  <si>
    <t>42,5 км</t>
  </si>
  <si>
    <t xml:space="preserve">Установка модульного  водоочистного комплекса в п. Приморск   </t>
  </si>
  <si>
    <t xml:space="preserve">Установка модульного  водоочистного комплекса в д. Тюльково   </t>
  </si>
  <si>
    <t xml:space="preserve">Установка модульных водоочистных комплексов в 2 сельских населенных пунктах   </t>
  </si>
  <si>
    <t>Износ порядка 40%</t>
  </si>
  <si>
    <t xml:space="preserve">39 км </t>
  </si>
  <si>
    <t xml:space="preserve">Установка модульныъх водоочистных установок в 5 сельских населенных пунктах, в т. ч.  в п. Зыково  с населением 2 543 чел.  </t>
  </si>
  <si>
    <t xml:space="preserve">Замена водоводов и водопроводных сетей </t>
  </si>
  <si>
    <t xml:space="preserve">17,3 км </t>
  </si>
  <si>
    <t>12 объектов</t>
  </si>
  <si>
    <t>Износ  69%</t>
  </si>
  <si>
    <t xml:space="preserve">41 км </t>
  </si>
  <si>
    <t>Износ  свыше 40%</t>
  </si>
  <si>
    <t xml:space="preserve">7,5 км </t>
  </si>
  <si>
    <t>Оптимизация системы водоснабжения  в с.Дзержинское</t>
  </si>
  <si>
    <t xml:space="preserve">18,2 км </t>
  </si>
  <si>
    <t xml:space="preserve">55 км </t>
  </si>
  <si>
    <t>Износ порядка 71,4%</t>
  </si>
  <si>
    <t xml:space="preserve"> Установка водоочистного модуля в п.Верхнепашино</t>
  </si>
  <si>
    <t xml:space="preserve"> Установка водоочистного модуля в п Усть- Кемь</t>
  </si>
  <si>
    <t xml:space="preserve"> Установка водоочистного модуля в п. Новоназимово</t>
  </si>
  <si>
    <t>Установка водоочистного комплекса на существующих водозаборных сооружениях п.Шапкино</t>
  </si>
  <si>
    <t>Износ свыше 40%</t>
  </si>
  <si>
    <t xml:space="preserve"> Установка  водоочистного комплекса в с.Ельники</t>
  </si>
  <si>
    <t>Установка водоочистного комплекса в с.Новопокрова</t>
  </si>
  <si>
    <t>17,2 км</t>
  </si>
  <si>
    <t>Установка водоочистного комплекса  в с.Геогиевка</t>
  </si>
  <si>
    <t xml:space="preserve"> Установка водоочистного комплекса в п.Красный Маяк</t>
  </si>
  <si>
    <t xml:space="preserve">Казачинский </t>
  </si>
  <si>
    <t>Установка водоочистного комплекса  в с. Дудовка</t>
  </si>
  <si>
    <t>Установка водоочистного комплекса  в с. Матвеевка</t>
  </si>
  <si>
    <t xml:space="preserve">Отсутствует проект зоны санитарной охраны (ЗСО) с определением границ зон и составляющих ее поясов, отсутствует санитарно-эпидемиологическое заключение на проект ЗСО. Постановление федеральной службы по надзору в сфере защиты прав потребителей и благополучия человека от 12.03.2008 № 174 </t>
  </si>
  <si>
    <t>Износ порядка 75%</t>
  </si>
  <si>
    <t xml:space="preserve">21,6 км </t>
  </si>
  <si>
    <t>Износ порядка 90%</t>
  </si>
  <si>
    <t xml:space="preserve">14,4 км </t>
  </si>
  <si>
    <t>Внедрение водоочистного комплекса, с.Кортуз, 0,15 тыс. м3/сут.</t>
  </si>
  <si>
    <t xml:space="preserve">52,7 км </t>
  </si>
  <si>
    <t>Износ порядка 65%</t>
  </si>
  <si>
    <t xml:space="preserve">8,6 км </t>
  </si>
  <si>
    <t xml:space="preserve">8 км </t>
  </si>
  <si>
    <t>Восстановление и реконструкция  сооружений биологической очистки, с. Городок с разработкой ПСД</t>
  </si>
  <si>
    <t xml:space="preserve">Существующие очистные сооружения канализации производительностью 0,2 тыс. м3/сутки имеют сооружения только механической очистки стоков. Сточные воды после отстаивания в отстойниках без обеззараживания  сбрасываются на рельеф местности в водоохранной зоне р. Туба. </t>
  </si>
  <si>
    <t>Износ свыше 70%</t>
  </si>
  <si>
    <t xml:space="preserve">105 км </t>
  </si>
  <si>
    <t>Внедрение водоочистного комплекса, п. Партизанск</t>
  </si>
  <si>
    <t>Модернизация системы водоснабжения п. Раздолинск</t>
  </si>
  <si>
    <t>Износ свыше 50%</t>
  </si>
  <si>
    <t xml:space="preserve">26,7 км </t>
  </si>
  <si>
    <t>Износ порядка 60%</t>
  </si>
  <si>
    <t xml:space="preserve">17,1 км </t>
  </si>
  <si>
    <t xml:space="preserve">12,4 км </t>
  </si>
  <si>
    <t>Мониторинг и оценка подземных вод 25 скв.</t>
  </si>
  <si>
    <t>Нарушение лицензионных соглашений, судебные решения</t>
  </si>
  <si>
    <t>Устранение предписаний надзорных органов и получение лицензии на водопользование</t>
  </si>
  <si>
    <t xml:space="preserve">33 км </t>
  </si>
  <si>
    <t>Износ свыше  70%</t>
  </si>
  <si>
    <t xml:space="preserve">11 км </t>
  </si>
  <si>
    <t>Мониторинг и оценка подземных вод 10 скв.</t>
  </si>
  <si>
    <t>Износ  свыше 70%</t>
  </si>
  <si>
    <t xml:space="preserve">20,4 км </t>
  </si>
  <si>
    <t>Установка водоочистного комплекса в  п. Кетский</t>
  </si>
  <si>
    <t>Установка водоочистного комплекса в с. Троица</t>
  </si>
  <si>
    <t>Мониторинг и оценка подземных вод 37 скв.</t>
  </si>
  <si>
    <t>Износ  свыше 51,5%</t>
  </si>
  <si>
    <t>41,2 км</t>
  </si>
  <si>
    <t>23,5 км</t>
  </si>
  <si>
    <t>Мониторинг и оценка подземных вод  скважинных водозаборов мощностью 3,5 тыс. м3/сут..</t>
  </si>
  <si>
    <t>Установка водоочистных комплексов в  п. Шила</t>
  </si>
  <si>
    <t>Установка водоочистного комплекса в  с. Сухобузимское мкр. Совхоз</t>
  </si>
  <si>
    <t>Износ  свыше 80%</t>
  </si>
  <si>
    <t>53 км</t>
  </si>
  <si>
    <t>5,4 км</t>
  </si>
  <si>
    <t>Установка водоочистных сооружений в п. Караул,п.Носок, п.Воронцово, п. Усть-Порт                         Дудинка: п. Хантайское Озеро, п. Волочанка, п.Усть -Аваш, п.Потапово, сп. Хатанга, снп.Новорыбное, снп.Хета</t>
  </si>
  <si>
    <t>Поиск, оценка и утверждение запасов подземных вод  в с. Сындасско</t>
  </si>
  <si>
    <t xml:space="preserve">Привозая вода </t>
  </si>
  <si>
    <t xml:space="preserve">Установка водоочистных сооружений в с. Тасеево и селах района </t>
  </si>
  <si>
    <t>Оценка, мониторинг и утверждение запасов подземных вод для скважинных водозаборов мощностью 1,4 тыс. м3/сут. (12 скв.)</t>
  </si>
  <si>
    <t xml:space="preserve">Отстутсвие зон санитарной охраны источников водоснабжения </t>
  </si>
  <si>
    <t>Износ  свыше 54%</t>
  </si>
  <si>
    <t>п. Бор</t>
  </si>
  <si>
    <t>Износ  порядка 40%</t>
  </si>
  <si>
    <t>Разработка пректов зон  санитарной охраны источников водоснабжения для населения водозаборных скважин, водопроводных сетей, водонапорных башен в с. Тюхтет</t>
  </si>
  <si>
    <t>8 объектов</t>
  </si>
  <si>
    <t xml:space="preserve">Оценка, мониторинг и утверждение запасов подземных вод для скважинных водозаборов мощностью 2,5 тыс. м3/сут. </t>
  </si>
  <si>
    <t>14 скв.</t>
  </si>
  <si>
    <t>Износ  свыше 53%</t>
  </si>
  <si>
    <t>32,9 км</t>
  </si>
  <si>
    <t>6,2 км</t>
  </si>
  <si>
    <t xml:space="preserve">Установка водоочистных комплексов в п. Толстихино, с. Новопятницкое </t>
  </si>
  <si>
    <t>Износ  свыше 55%</t>
  </si>
  <si>
    <t xml:space="preserve">Установка модульных водоочистных комплексов в 5 сельских населенных пунктах   </t>
  </si>
  <si>
    <t xml:space="preserve">Установка модульных водоочистных комплексов в 2 населенных пунктах:п.Зарничный и с. Сизое   </t>
  </si>
  <si>
    <t>Износ  порядка 50%</t>
  </si>
  <si>
    <t>30,8 км</t>
  </si>
  <si>
    <t>Износ свыше 66%</t>
  </si>
  <si>
    <t>16,8 км</t>
  </si>
  <si>
    <t xml:space="preserve">Установка модульных водоочистных комплексов в 3  населенных пунктах: п.Тура, с. Байкит, п.Ессей   </t>
  </si>
  <si>
    <t xml:space="preserve">
Очистные сооружения эксплуатируются 1982г.Износ 100%.  Очищенные сточные воды не соответствуют степени очистки для водоема 1-го класса, отсутствуют иловые площадки, фактическая мощность не соответствует установленной  (очистные сооружения не догружены)  Практически сточные воды без очистки сбрасываются в протоку Лопатинская (р.Енисей) 
</t>
  </si>
  <si>
    <t xml:space="preserve">1-ая  очередь очистных сооружений канализации построена в 1981 году по проекту 1966 года, выполненному институтом «Гражданпроект» г. Красноярска. Проектной производительностю 953 м3/сутки. Фактическая – 1500 м3/сутки. 
Очистные сооружения расположены на северном склоне левого берега Сыдинского залива Красноярского водохранилища. Построены с отклонениями от проекта и введены в эксплуатацию с недоделками. Сооружения биологической очистки (биофильтры) не работают. Аварийная ситуация сложилась из-за подмыва склона у очистных сооружений и подводящего коллектора.  Акт №МС-1/10 от 15.03.2010г.
</t>
  </si>
  <si>
    <t>Существующие водозаборные сооружения не могут обеспечить растущую потребность поселка в питьевой воде. С целью обеспечения населения п.Курагино и ж/д поселка ст. Курагино качественной питьевой водой,и повышения надежности функционирования системы водоснабжения необходимо строительство новых водозаборных сооружений, водоочистного комплекса, внутриплощадочных сетей и устройства зоны сан.охраны. Реализация мероприятия позволит обеспечить питьевой водой население сразу двух поселков, которые на протяжении ряда лет испытывают дефицит питьевой воды</t>
  </si>
  <si>
    <t xml:space="preserve">Вода из существующих водозаборных сооружений(водохранилище р.Канзыба) не отвечает требованиям СанПиН по повышенному содержанию железа, окисляемости, мутности, цветности. , Водоочистная станция попадает в зону обрушения шахтных выработок, необходиы средства не реконструкцию реагентного хозяйства. Кроме того, необходимо строительство нового водовода от станции до поселка, так как существующий водовод залегает на глубине  от 4-15 м под технологической дорогой ООО "Краснокаменский рудник". Суточные потери воды составляют 1,4 тыс м3. </t>
  </si>
  <si>
    <t>Для хозяйстенно-питьевых нужд население (161 чел) использует воду с р.Есауловка, частных скважин и колодцев в которых вода не отвечает требованиям СанПиН. Выполнен проект на бурение поисковой разведочно-эксплуатационной для хояйственно-питьевого водоснабжения скважины</t>
  </si>
  <si>
    <t>Ветхость системы водоснабжения с. Пировское</t>
  </si>
  <si>
    <t>Установка водоочистных сооружений с. Пировское</t>
  </si>
  <si>
    <t>Качество воды в существующих водозаборных сооружениях не отвечает требованиям СанПиН по содержанию в воде железа(превышение в 60 раз)</t>
  </si>
  <si>
    <t>Существующие канализационные сооружения не отвечают сущетсвующим требованиям очистки (моральный и физический износ)</t>
  </si>
  <si>
    <t>Строительство магистральных водопроводных сетей в с. Агинское</t>
  </si>
  <si>
    <t>Высокий уровень нештатных ситуаций на существующих магистральных сетях</t>
  </si>
  <si>
    <t>Реализация мероприятия позволит обеспечить бесперебойную подачу питьевой воды населению села и на объекты социальной сферы.</t>
  </si>
  <si>
    <t>Установка водоочистных сооружений в с Нижняя Пойма</t>
  </si>
  <si>
    <t>Строительство подземных водозаборных сооружений и станций очистки воды р.п. Тея</t>
  </si>
  <si>
    <t>Реализация мероприятия позволит обеспечить подачу питьевой воды надлежащего качества населению и на объекты социальной сферы.</t>
  </si>
  <si>
    <t>Строительство подземных водозаборных сооружений и станций очистки воды п. Брянка</t>
  </si>
  <si>
    <t>Строительство подземных водозаборных сооружений и станций очистки воды п. Новая Калами</t>
  </si>
  <si>
    <t>Строительство подземных водозаборных сооружений и станций очистки воды. г. Северо-Енисейск</t>
  </si>
  <si>
    <t xml:space="preserve"> Расширение очистных сооружений и реконструкция КНС в с. Сухобузимское. </t>
  </si>
  <si>
    <t xml:space="preserve">Пропускная способность существующей системы водоотведения и мощность очистных сооружений с. Сухобузимо не обеспечивает потребности </t>
  </si>
  <si>
    <t>Строительство водозаборных сооружений мощностью 0,6 тыс. м3/с в с. Атаманово</t>
  </si>
  <si>
    <t>Дефицит питьевой воды в с Атаманово надлежащего качества.</t>
  </si>
  <si>
    <t>Реализация мероприятия позволит обеспечить население (2,5 мкр) и объекты социальной сферы водой питьевого качества в необходимом объеме</t>
  </si>
  <si>
    <t>Разработка пректов зон  санитарной охраны источников водоснабжения для населения водозаборных скважин, водопроводных сетей, водонапорных башен в с.Сухобузимское</t>
  </si>
  <si>
    <t xml:space="preserve">Отстутсвие зон санитарной охраны источников водоснабжения  </t>
  </si>
  <si>
    <t>Реализация мероприятия позволит обеспечить безопастность источников водоснабжения в соответствие с действующим законодательством</t>
  </si>
  <si>
    <t>-//- с. Высотино</t>
  </si>
  <si>
    <t>-//- д. Малиновка</t>
  </si>
  <si>
    <t>-//- с. Кекур</t>
  </si>
  <si>
    <t>-//- с. Миндерла</t>
  </si>
  <si>
    <t>-//- п. Родниковый</t>
  </si>
  <si>
    <t>-//- д. Иркутская</t>
  </si>
  <si>
    <t>-//- с. Подсопки</t>
  </si>
  <si>
    <t>Строительство канализационно-очистных сооружений в с. Хатанга</t>
  </si>
  <si>
    <t xml:space="preserve">Осутствие очистки хозяйственно- бытовых сточных вод в с. Хатанга, </t>
  </si>
  <si>
    <t>Аварийное состояние существующего коллектора</t>
  </si>
  <si>
    <t>Строительство водозабора в с. Хатанга</t>
  </si>
  <si>
    <t>Отстутсвие источника водоснабжения в с. Хатанга отвечающего требованиям гигиенических нормативов</t>
  </si>
  <si>
    <t>Реализация мероприятия позволит обеспечить  население и объекты социальной сферы водой питьевого качества в необходимом объеме</t>
  </si>
  <si>
    <t>Реализация мероприятия позволит обеспечить  население и объекты социальной сферы водой питьевого качества</t>
  </si>
  <si>
    <t>Реконструкция системы водоснабжения в с. тасеево</t>
  </si>
  <si>
    <t>Высокий уровень нештатных ситуаций на существующих водопроводных сетях</t>
  </si>
  <si>
    <t>Реализация мероприятия позволит обеспечить  бесперебойную подачу питьевой воды населению и на объекты социальной сферы  населенного пункта</t>
  </si>
  <si>
    <t>Поиск, оценка и утверждение запасов подземных вод в д. Сургутиха с последующим строительством подземных водозаборов</t>
  </si>
  <si>
    <t>Отстутсвует централизованное водоснабжение населения</t>
  </si>
  <si>
    <t>-//- п. Келлог</t>
  </si>
  <si>
    <t>-//- д. Горошиха</t>
  </si>
  <si>
    <t>-//- п. Советская речка</t>
  </si>
  <si>
    <t>д. Старотуруханск</t>
  </si>
  <si>
    <t>п. Курейка</t>
  </si>
  <si>
    <t>п. Бахта</t>
  </si>
  <si>
    <t>Стротельство канализационно-очистных сооружений в г. Игарка</t>
  </si>
  <si>
    <t>Отстутсвуют очистные сооружения. Выпуск канализационных стоков в р. Енисей.</t>
  </si>
  <si>
    <t>Реализация мероприятия позволит предотвратить загрязнеиие источника водоснабжения и как следствие улучшить экологическую обстановку  в верховьях Енисея</t>
  </si>
  <si>
    <t>Установка водоочистных сооружений в с. Тюхтет</t>
  </si>
  <si>
    <t>Превышение в воде содержания ионов железа и марганца в питьевой воде с. Тюхтет</t>
  </si>
  <si>
    <t>Сооружения биологической очистки "Север - БИО",  построены в 1988 году(0,7 м3)</t>
  </si>
  <si>
    <t>Реконструкция  сооружений биологической очистки, с. Городок с разработкой ПСД</t>
  </si>
  <si>
    <t>Реконструкция очистных сооружений канализации, с.Тесь с разработкой ПСД</t>
  </si>
  <si>
    <t>Итого</t>
  </si>
  <si>
    <t>Поиск, оценка и утверждение запасов подземных вод в с. Знаменка</t>
  </si>
  <si>
    <t>Строительство водозаборных сооружений (1,0 тыс. м3/сут.и 1,2 км водовода в с.Знаменка с разработкой ПСД</t>
  </si>
  <si>
    <t>Строительство 0,6 км водовода в с.Солдатово с разработкой ПСД</t>
  </si>
  <si>
    <t>Строительство 0,8 км водовода в п.Топольки с разработкой ПСД</t>
  </si>
  <si>
    <t xml:space="preserve">Реализация мероприятия позволит предотвратить загрязнеиие источника водоснабжения и как следствие улучшить экологическую обстановку  </t>
  </si>
  <si>
    <t>Реконструкция системы водоснабжения в п. Урал</t>
  </si>
  <si>
    <t>Дефицит питьевой воды в п. Урал</t>
  </si>
  <si>
    <t>Реализация мероприятия позволит обеспечить  подачу воды населению села и на объекты социальной сферы питьевого качества в необходимом объеме.</t>
  </si>
  <si>
    <t>Строительство канализационно-очистных сооружений в п. Урал</t>
  </si>
  <si>
    <t>Реализация мероприятия позволит предотвратить загрязнеиие источников водоснабжения и как следствие улучшить экологическую обстановку в  населенном пункте</t>
  </si>
  <si>
    <t xml:space="preserve">Реконструкция существующих очистных сооружений канализации со строительстыом блока обеззараживания сточных вод </t>
  </si>
  <si>
    <t>Очистные сооружения не обеспечивают необходимую степень очистки сточных вод</t>
  </si>
  <si>
    <t>Исключение сброса недостаточно очищенных сточных вод в р. Ужурка</t>
  </si>
  <si>
    <t>Строиительство очистных сооружений канализации производительностью 0,7 тыс. м3/сутки</t>
  </si>
  <si>
    <t xml:space="preserve">Исключение сброса неочищенных сточных вод на рельеф и загрязнение грунтовых вод </t>
  </si>
  <si>
    <t xml:space="preserve">Строительство разводящих сетей </t>
  </si>
  <si>
    <t xml:space="preserve">Сети самотечной канализации недостроены  с 1980 годов и стоки сбрасываются  на рельеф без очистки </t>
  </si>
  <si>
    <t xml:space="preserve">Обеспечение населения качественной услугой канализации и безопасной средой обитания человека </t>
  </si>
  <si>
    <t xml:space="preserve">Реконструкция очистных сооружений канализации в с. Холмогорское </t>
  </si>
  <si>
    <t xml:space="preserve">существующие очистные сооружения в аварийном состоянии, сточные воды без очистки сбрасываются на рельеф </t>
  </si>
  <si>
    <t>Не соответствие воды нормам СанПин</t>
  </si>
  <si>
    <t xml:space="preserve">Обеспечение населения водой питьевого качества и необходимого объема </t>
  </si>
  <si>
    <t xml:space="preserve">Реконструкция очистных сооружений канализации производительностью 0,7 тыс м3/сутки в п. Ильичево </t>
  </si>
  <si>
    <t xml:space="preserve">восстановление существующих сооружений и исключение сброса неочищенных сточных вод </t>
  </si>
  <si>
    <t xml:space="preserve">Устаревшие технологии и изношенное борудование не обеспечивают стабильной работы КОС. Очищенные сточные воды не отвечают требованиям норм ПДС  </t>
  </si>
  <si>
    <t xml:space="preserve">Обеспечение стабильной работы КОС и необходимой степени очистки сточных вод. </t>
  </si>
  <si>
    <t>Строительство второй очереди водозаборных сооружений  в п. Шушенское</t>
  </si>
  <si>
    <t xml:space="preserve">Дефицит воды </t>
  </si>
  <si>
    <t>Обеспечение гарантированного водоснабжения п. Шушенское</t>
  </si>
  <si>
    <t xml:space="preserve">Установка модульныъх водоочистных установок в 5  населенных пунктах   </t>
  </si>
  <si>
    <t xml:space="preserve">Отсутствие источника питьевого водоснабжения </t>
  </si>
  <si>
    <t xml:space="preserve">Определение источника питьевого водоснабжения из подземных источников </t>
  </si>
  <si>
    <t xml:space="preserve">Строительство очистных сооружений канализации производительностью 0,4 тыс.м3/сутки и выпуска сточных вод  </t>
  </si>
  <si>
    <t>Исключение сброса неочищенных сточных вод в р.Енисей</t>
  </si>
  <si>
    <t>мероприятия по поиску, оценке и утверждению запасов подземных вод для п. Стрелка</t>
  </si>
  <si>
    <t xml:space="preserve">Определение источника подземных вод </t>
  </si>
  <si>
    <t>Восстановление 2-ой нитки напорного канализационного коллектора от КНС-2А до левобережных очистных сооружений</t>
  </si>
  <si>
    <t>тыс. м3/сут.; км</t>
  </si>
  <si>
    <t>2,087 тыс.м3/сут</t>
  </si>
  <si>
    <t>Для исключения сброса  недостаточно очищенных сточных вод с превышением установленных норм предельно допустимого сброса в р. Чулым - источник водоснабжения ниже располагаемых муниципальных образований, в том числе г. Ачинска, с целью приведения увеличенного объема присоединенной нагрузки  мощности  очистного комплекса требуется  реализация проекта по строительству КОС города.</t>
  </si>
  <si>
    <t>Металлические конструкции, система вентиляции, ж/б перекрытия в грабельном отделении существующих  КНС №9а. КНС №10а» полностью разрушены.В любой момент времени возможно сквозное разрушение подземной разделительной стены между машинным и грабельным отделениями, либо наружных стен грабельного отделения.В результате возможной ЧС вероятны обширные затопления сточными водами жилых зон, территорий социальных и промышленных объектов и объектов городской инфраструктуры и практически полная парализация нормальной жизнедеятельности населения левобережной части города (62 тыс. чел.; 14-детских садов; 16 -школ; 6 - средних профессиональных учебных заведений; 28- медицинских учреждений), в связи с последующей необходимостью отключения холодного и горячего водоснабжения</t>
  </si>
  <si>
    <t xml:space="preserve">Усовершенствование системы канализации города Канска. Строительство канализационных насосных станций №9а, 10а </t>
  </si>
  <si>
    <t>КНС 10а - 2400 м3/ч;                       КНС 9а- 2000 м3/ч</t>
  </si>
  <si>
    <t>Реализация проекта централизованного водоснабжения  г.Енисейска  в полном объеме позволит исключить дефицит водообеспечения потребителей города и обеспечить более 18.9 тыс. человек  водой питьевого качества</t>
  </si>
  <si>
    <t>Водозаборные сооружения и водопроводные сети города Енисейска Красноярский край ( П и Ш очереди):</t>
  </si>
  <si>
    <t>П оч.-9,7 км;                              Ш оч. - 5,27 км</t>
  </si>
  <si>
    <t xml:space="preserve">Дефицит водоснабжения  и аварийное состояние существующей системы водоснабжения </t>
  </si>
  <si>
    <t>Реконструкция очистных сооружений канализации и канализационных сетей</t>
  </si>
  <si>
    <t>Износ системы водоотведения - 79%, в том числе КНС -100%</t>
  </si>
  <si>
    <t>10 тыс. м3/сут.             
12,7 км</t>
  </si>
  <si>
    <t>Оптимизация системы водоснабжения                      г. Лесосибирска</t>
  </si>
  <si>
    <t xml:space="preserve">Существующее водоснабжение  потребителей мкр. Новоенисейский  (60% от численности жителей города)осуществляется из поверхностного водозабора, находящегося ниже выпуска сточных вод города. Предписания  надзорных органов </t>
  </si>
  <si>
    <t xml:space="preserve">Замена  магистральных водопроводных сетей </t>
  </si>
  <si>
    <t>Износ 84%</t>
  </si>
  <si>
    <t>Назарово</t>
  </si>
  <si>
    <t>г.Железногорск</t>
  </si>
  <si>
    <t xml:space="preserve">г.Канск </t>
  </si>
  <si>
    <t>И т о г о:</t>
  </si>
  <si>
    <t>Замена  водоводов</t>
  </si>
  <si>
    <t>Обеспечение надежности подачи воды потребителям города</t>
  </si>
  <si>
    <t>Срок эксплуатации 25 лет,  аварийное состояние главного  подводящего коллектора к очистным сооружениям канализации</t>
  </si>
  <si>
    <t>Износ 62%                                                                                                    22 км водоводов из 36 км требуют замены</t>
  </si>
  <si>
    <t xml:space="preserve">Износ 73%                                                             14,6 км водоводов из 20 км требуют замены </t>
  </si>
  <si>
    <t xml:space="preserve">Замена водоводов и магистральных водопроводных сетей </t>
  </si>
  <si>
    <t xml:space="preserve">Износ 73,3%            75,7  км водоводов и магистральных сетей  из 103 км требуют замены                                                                            </t>
  </si>
  <si>
    <t xml:space="preserve">Замена  водоводов и магистральных водопроводных сетей </t>
  </si>
  <si>
    <t xml:space="preserve">Износ водоводов 78%                         18.2 км водоводов из 23.2 км требуют замены ; 18 км  из 36 км магистральных сетей требуют замены        </t>
  </si>
  <si>
    <t>Реконструкция скважины №6 на водозаборе в п. Урал</t>
  </si>
  <si>
    <t xml:space="preserve">Цех переработки осадка сточных вод </t>
  </si>
  <si>
    <t xml:space="preserve">Износ - 65.7%                                            из 193,2 км водоводов  и  магистральных сетей 126.9  км требуют замены        </t>
  </si>
  <si>
    <t>Износ -84,5% из 56.2 км требуется замена 47,5 км водоводов и магистральных сетей</t>
  </si>
  <si>
    <t xml:space="preserve">Износ 73,5%                        из 93.6 км требуется замена 68,8 км водоводов и магистральных сетей </t>
  </si>
  <si>
    <t xml:space="preserve">Износ 62%     из 87,7 км  водоводов      и магистральных сетей 53,9 км требуют замены                   </t>
  </si>
  <si>
    <t>Обеспечение надежности подачи воды потребителям города и сокращение потерь</t>
  </si>
  <si>
    <t xml:space="preserve"> Износ 65%         из 97.7 км  водоводов и магистральных сетей требуется замена 63,6 км         </t>
  </si>
  <si>
    <t>Красноярск</t>
  </si>
  <si>
    <t xml:space="preserve">Износ 75% из 180.4 км водоводов  требуется замена 135,1 км ; из 576 км магистральных и уличных сетей нуждается в замене 432,6 км </t>
  </si>
  <si>
    <t>Замена  канализационных коллекторов</t>
  </si>
  <si>
    <t xml:space="preserve">Износ коллекторов -79%                        подлежат замене 19.3 км  главного и магистральных коллекторов из 24.4 км      </t>
  </si>
  <si>
    <t xml:space="preserve">Износ коллекторов -94,4%                        подлежат замене 60,4 км  главного и магистральных коллекторов из 64 км      </t>
  </si>
  <si>
    <t>30.2</t>
  </si>
  <si>
    <t xml:space="preserve">Предотвращение попадания неочищенных сточных вод на рельеф и в р. Енисей и  предотвращение прекращения  водоснабжения в городе.  </t>
  </si>
  <si>
    <t xml:space="preserve">Износ коллекторов -64%                        подлежат замене 73 км  главного и магистральных коллекторов из 112,9 км      </t>
  </si>
  <si>
    <t xml:space="preserve">Предотвращение попадания неочищенных сточных вод на рельеф и в р. Чулым и предотвращение возможного прекращения  водоснабжения потребителей города.  </t>
  </si>
  <si>
    <t xml:space="preserve">Предотвращение попадания неочищенных сточных вод на рельеф и в р. Чулым и предотвращение возможного прекращения  водоснабжения города.  </t>
  </si>
  <si>
    <t xml:space="preserve">Износ коллекторов -54%                        подлежат замене 77,2 км  главного и магистральных коллекторов из 142,9 км      </t>
  </si>
  <si>
    <t xml:space="preserve">Износ коллекторов -69,5%                        подлежат замене 80 км  главного и магистральных коллекторов из 115 км      </t>
  </si>
  <si>
    <t>Прекращение сброса недостаточно очищенных сточных вод и предотвращение  возможного  прекращения водоснабжения потребителей города</t>
  </si>
  <si>
    <t>Прекращение сброса недостаточно очищенных сточных вод и предотвращение  прекращения водоснабжения потребителей города</t>
  </si>
  <si>
    <t xml:space="preserve">Износ коллекторов -49%                        подлежат замене 256 км  главного и магистральных коллекторов из 521,3 км      </t>
  </si>
  <si>
    <t>Мониторинг и оценка подземных вод водозаборных сооружений мощностью 3,7 тыс.м3/сут</t>
  </si>
  <si>
    <t xml:space="preserve">Решение суда , предписания надзорных органов </t>
  </si>
  <si>
    <t>Разработка проектов зон санитарной охраны на 1 объект водоснабжения  мощностью 0,35 тыс. м3/сут</t>
  </si>
  <si>
    <t>Разработка проектов зон санитарной охраны на 8 объектов водоснабжения мощностью 1,7 тыс. м3/сут</t>
  </si>
  <si>
    <t>Боготольский</t>
  </si>
  <si>
    <t>Мониторинг и оценка подземных вод водозаборных сооружений мощностью 4,1 тыс.м3/сут</t>
  </si>
  <si>
    <t>26 скв.</t>
  </si>
  <si>
    <t>Нарушение лицензионных соглашений, судебные решения, предписания надзорных органов</t>
  </si>
  <si>
    <t>Получение лицензии (разрешения) на водопользование</t>
  </si>
  <si>
    <t>Реализация мероприятия позволит обеспечить потребителей водой питьевого качества в необходимом объеме</t>
  </si>
  <si>
    <t>Разработка проектов зон санитарной охраны на 22 объекат водоснабжения  мощностью 5 тыс. м3/сут</t>
  </si>
  <si>
    <t>55 скв.</t>
  </si>
  <si>
    <t>Мониторинг и оценка подземных вод водозаборных сооружений мощностью 2 тыс.м3/сут</t>
  </si>
  <si>
    <t>12 скв.</t>
  </si>
  <si>
    <t>Разработка проектов зон санитарной охраны на 8 объект водоснабжения  мощностью 0,65 тыс. м3/сут</t>
  </si>
  <si>
    <t>8 скв.</t>
  </si>
  <si>
    <t>Мониторинг и оценка подземных вод водозаборных сооружений мощностью 4,5 тыс.м3/сут</t>
  </si>
  <si>
    <t>24 скв.</t>
  </si>
  <si>
    <t>Разработка проектов зон санитарной охраны на 8 объект водоснабжения  мощностью 0,6 тыс. м3/сут</t>
  </si>
  <si>
    <t>Мониторинг и оценка подземных вод водозаборных сооружений мощностью 2,5 тыс.м3/сут</t>
  </si>
  <si>
    <t>42 скв.</t>
  </si>
  <si>
    <t>Мониторинг и оценка подземных вод водозаборных сооружений мощностью 11,6 тыс.м3/сут</t>
  </si>
  <si>
    <t>22 скв.</t>
  </si>
  <si>
    <t>Мониторинг и оценка подземных вод водозаборных сооружений мощностью 20 тыс.м3/сут</t>
  </si>
  <si>
    <t>33 скв.</t>
  </si>
  <si>
    <t>Мониторинг и оценка подземных вод водозаборных сооружений мощностью 25 тыс.м3/сут</t>
  </si>
  <si>
    <t>43 скв.</t>
  </si>
  <si>
    <t>Козульский</t>
  </si>
  <si>
    <t>Мониторинг и оценка подземных вод водозаборных сооружений мощностью 0,6 тыс.м3/сут</t>
  </si>
  <si>
    <t>10 скв.</t>
  </si>
  <si>
    <t>Разработка проектов зон санитарной охраны на 7 объектов водоснабжения  мощностью 2,8 тыс. м3/сут</t>
  </si>
  <si>
    <t>21 скв</t>
  </si>
  <si>
    <t>Разработка проектов зон санитарной охраны на7 объект водоснабжения  мощностью 4,7 тыс. м3/сут</t>
  </si>
  <si>
    <t>7 скв.</t>
  </si>
  <si>
    <t xml:space="preserve"> Поиск, мониторинг и оценка подземных вод водозаборных сооружений мощностью 2,9 тыс.м3/сут в п. Раздолинск и п. Мотыгино</t>
  </si>
  <si>
    <t xml:space="preserve"> Существующее водоснабжение п. Раздолинск осуществляется из поверхностного источника и без очистки реализуется потребителям. Решение суда , предписания надзорных органов </t>
  </si>
  <si>
    <t>5 скв.</t>
  </si>
  <si>
    <t>Разработка проектов зон санитарной охраны на 37 объект водоснабжения  мощностью 0,9 тыс. м3/сут</t>
  </si>
  <si>
    <t xml:space="preserve">Решение суда , представление надзорного  органа </t>
  </si>
  <si>
    <t>Разработка проектов зон санитарной охраны на 3 объекта  водоснабжения  мощностью 21 тыс. м3/сут</t>
  </si>
  <si>
    <t xml:space="preserve">Отсутствие зон санитарной охраны источников водоснабжения </t>
  </si>
  <si>
    <t>Разработка пректов зон  санитарной охраны 5 объектов водоснабжения  мощностью 3,15 тыс.м3/сут</t>
  </si>
  <si>
    <t xml:space="preserve">Замена внутриквартальных водопроводных сетей </t>
  </si>
  <si>
    <t xml:space="preserve"> Количество,</t>
  </si>
  <si>
    <t>Количество, тыс.м3/сут.,    км</t>
  </si>
  <si>
    <t>Количество, тыс.м3/сут., км</t>
  </si>
  <si>
    <t>65 км</t>
  </si>
  <si>
    <t>Замена канализационных сетей</t>
  </si>
  <si>
    <t>Дивногорск</t>
  </si>
  <si>
    <t>Железногорск</t>
  </si>
  <si>
    <t>Строительство водозаборных сооружений  подземных вод в р.п Нижний Ингаш</t>
  </si>
  <si>
    <t>Осуществление водоснабжения из защищенного водоисточника</t>
  </si>
  <si>
    <t>Строительство водозаборных сооружений  подземных вод в п. Нижняя Пойма</t>
  </si>
  <si>
    <t xml:space="preserve">Строительство очистных сооружений канализации производительностью 2 тыс.м3/сутки и выпуска сточных вод  </t>
  </si>
  <si>
    <t>Прекращение сброса сточных вод на рельеф  и прекращение негативного воздействия на систему водоснабжения поселка</t>
  </si>
  <si>
    <t xml:space="preserve">Строительство  комплекса очистных сооружений канализации модульного типа  мощностью 1,0 тыс. м3/сут.  в с. Партизанское </t>
  </si>
  <si>
    <t>Строительство  комплекса очистных сооружений канализации модульного типа  мощностью 0,8 тыс. м3/сут.  в с. Пировское</t>
  </si>
  <si>
    <t>порядка 50%</t>
  </si>
  <si>
    <t>Строительство водозаборных сооружений и водонапорной башни, хзамена водопроводных сетей в п.Мингуль Сухобузимского района</t>
  </si>
  <si>
    <t>Строительство водозаборных сооружений и водонапорной башни, хзамена водопроводных сетей в п.Седельниково  Сухобузимского района</t>
  </si>
  <si>
    <t>Реализация мероприятия позволит обеспечить население и объекты социальной сферы водой питьевого качества в необходимом объеме</t>
  </si>
  <si>
    <t>Реализация мероприятия позволит обеспечить население  и объекты социальной сферы водой питьевого качества в необходимом объеме</t>
  </si>
  <si>
    <t>Строительство водозабора в с. Сындасско</t>
  </si>
  <si>
    <t>Строительство подземных водозаборных сооружений и станций очистки воды п. Келлог</t>
  </si>
  <si>
    <t>Строительство подземных водозаборных сооружений и станций очистки воды в с. Тюхтет</t>
  </si>
  <si>
    <t xml:space="preserve">14,6 км </t>
  </si>
  <si>
    <t xml:space="preserve"> Износ 93%</t>
  </si>
  <si>
    <t>120 ,0</t>
  </si>
  <si>
    <t xml:space="preserve">Замена уличных водопроводных сетей </t>
  </si>
  <si>
    <t>водопроводные сети эксплуатируются более 25 лет,  износ свыше 40 %</t>
  </si>
  <si>
    <t xml:space="preserve"> Износ 100%</t>
  </si>
  <si>
    <t>12,3 км</t>
  </si>
  <si>
    <t xml:space="preserve"> Износ -55,6%</t>
  </si>
  <si>
    <t>Износ - 69%</t>
  </si>
  <si>
    <t>Строительство подземных водозаборных сооружений в  п. Тура, с.Ванавара, с.Байкит</t>
  </si>
  <si>
    <t xml:space="preserve">Отсутствие защищенного источника питьевого водоснабжения </t>
  </si>
  <si>
    <t>И т о г о по городам:</t>
  </si>
  <si>
    <t>Итого по районам:</t>
  </si>
  <si>
    <t>Всего:</t>
  </si>
  <si>
    <t>Прекращение сброса недостаточно очищенных сточных вод и предотвращение  возможного негативного воздействия на систему водоснабжения</t>
  </si>
  <si>
    <t>Реконструкция  существующих очистных сооружений района п. Талнах  г. Норильска с разработкой проектной документации  производительностью 7,3 тыс м3/сутки</t>
  </si>
  <si>
    <t>Строительство блока обеззараживания сточных вод на очистных сооружениях канализации производительностью 40,5 тыс. м3/сутки</t>
  </si>
  <si>
    <t xml:space="preserve">Установка модульных водоочистных установок в 5 сельских населенных пунктах   </t>
  </si>
  <si>
    <t>Жители в количестве более 7000 человек будут обеспечены водой питьевого качества в полном объеме
Улучшится экологическая обстановка, обеспечится соблюдение санитарных норм и норм пожарной безопасности.
Снижение заболеваемости населения района.
8271</t>
  </si>
  <si>
    <t>Предупреждение экологического загрязнения окружающей среды
2480</t>
  </si>
  <si>
    <t xml:space="preserve"> Реализация мероприятия позволит обеспечить питьевой водой население сразу двух поселков, которые на протяжении ряда лет испытывают дефицит питьевой воды
14767</t>
  </si>
  <si>
    <t>реализация мероприятия позволит снизить риск попадания в окружающую среду опасных загрязнений
3915</t>
  </si>
  <si>
    <t>Реализация мероприятия позволит обеспечить бесперебойную подачу питьевой воды населению и на объекты социальной сферы.
3230</t>
  </si>
  <si>
    <t>Обеспечение потребителей качественной услугой водоснабжения
884</t>
  </si>
  <si>
    <t>Обеспечение потребителей качественной услугой водоснабжения
962</t>
  </si>
  <si>
    <t>Обеспечение потребителей качественной услугой водоснабжения
1464</t>
  </si>
  <si>
    <t>Обеспечение потребителей качественной услугой водоснабжения
600</t>
  </si>
  <si>
    <t>Обеспечение потребителей качественной услугой водоснабжения
500</t>
  </si>
  <si>
    <t xml:space="preserve"> Утвержденные запасы подземных вод для строительства водозаборных сооружений в п. Раздолинск из защищенного водоисточника. Получение лицензии (разрешения) на водопользование
6958</t>
  </si>
  <si>
    <t>Реализация мероприятия позволит обеспечить  подачу воды населению села и на объекты социальной сферы питьевого качества и в необходимом объеме.
6336</t>
  </si>
  <si>
    <t>III группа – мероприятия, необходимые для  обеспечения  модернизации и развития систем водоснабжения и водоотведения в соответствии  со схемами генеральных планов  муниципальных образований и достижением  наибольшего эффекта по обеспечению населения края питьевой водой</t>
  </si>
  <si>
    <t xml:space="preserve">Износ коллекторов -94,7%                        подлежат замене 39 км  главного и магистральных коллекторов из 41.2 км      </t>
  </si>
  <si>
    <t xml:space="preserve">Износ коллекторов -67%                        подлежат замене 47,3 км  главного и магистральных коллекторов из 70,3 км      </t>
  </si>
  <si>
    <t xml:space="preserve">Износ коллекторов -73,8%                        подлежат замене 61,8 км  главного и магистральных коллекторов из 83,7 км      </t>
  </si>
  <si>
    <t>Сосновоборск</t>
  </si>
  <si>
    <t xml:space="preserve">Износ коллекторов -69%                        подлежат замене 8,6 км  главного и магистральных коллекторов из 12,4 км      </t>
  </si>
  <si>
    <t xml:space="preserve">Износ 63%     из 20,1 км  водоводов      и магистральных сетей 12,7 км требуют замены       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</si>
</sst>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%"/>
    <numFmt numFmtId="171" formatCode="0.000%"/>
    <numFmt numFmtId="172" formatCode="0.0000%"/>
    <numFmt numFmtId="173" formatCode="#,##0.0_р_."/>
    <numFmt numFmtId="174" formatCode="#,##0.00_р_."/>
  </numFmts>
  <fonts count="42">
    <font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sz val="9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Arial Cyr"/>
      <family val="0"/>
    </font>
    <font>
      <b/>
      <sz val="10"/>
      <color indexed="8"/>
      <name val="Arial Cyr"/>
      <family val="0"/>
    </font>
    <font>
      <b/>
      <sz val="12"/>
      <name val="Arial"/>
      <family val="2"/>
    </font>
    <font>
      <sz val="12"/>
      <name val="Arial Cyr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24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9" fillId="24" borderId="10" xfId="0" applyFont="1" applyFill="1" applyBorder="1" applyAlignment="1">
      <alignment horizontal="center"/>
    </xf>
    <xf numFmtId="0" fontId="9" fillId="25" borderId="0" xfId="0" applyFont="1" applyFill="1" applyAlignment="1">
      <alignment/>
    </xf>
    <xf numFmtId="0" fontId="12" fillId="25" borderId="0" xfId="0" applyFont="1" applyFill="1" applyAlignment="1">
      <alignment/>
    </xf>
    <xf numFmtId="0" fontId="10" fillId="24" borderId="10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center"/>
    </xf>
    <xf numFmtId="0" fontId="13" fillId="25" borderId="0" xfId="0" applyFont="1" applyFill="1" applyAlignment="1">
      <alignment/>
    </xf>
    <xf numFmtId="0" fontId="9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/>
    </xf>
    <xf numFmtId="0" fontId="12" fillId="24" borderId="10" xfId="0" applyFont="1" applyFill="1" applyBorder="1" applyAlignment="1">
      <alignment horizontal="center" vertical="center" wrapText="1"/>
    </xf>
    <xf numFmtId="4" fontId="12" fillId="24" borderId="10" xfId="0" applyNumberFormat="1" applyFont="1" applyFill="1" applyBorder="1" applyAlignment="1">
      <alignment/>
    </xf>
    <xf numFmtId="0" fontId="12" fillId="24" borderId="10" xfId="0" applyFont="1" applyFill="1" applyBorder="1" applyAlignment="1">
      <alignment wrapText="1"/>
    </xf>
    <xf numFmtId="0" fontId="9" fillId="24" borderId="10" xfId="0" applyFont="1" applyFill="1" applyBorder="1" applyAlignment="1">
      <alignment wrapText="1"/>
    </xf>
    <xf numFmtId="0" fontId="9" fillId="24" borderId="10" xfId="0" applyFont="1" applyFill="1" applyBorder="1" applyAlignment="1">
      <alignment/>
    </xf>
    <xf numFmtId="0" fontId="12" fillId="24" borderId="10" xfId="0" applyFont="1" applyFill="1" applyBorder="1" applyAlignment="1">
      <alignment/>
    </xf>
    <xf numFmtId="0" fontId="12" fillId="24" borderId="10" xfId="0" applyNumberFormat="1" applyFont="1" applyFill="1" applyBorder="1" applyAlignment="1">
      <alignment wrapText="1"/>
    </xf>
    <xf numFmtId="2" fontId="9" fillId="24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25" borderId="0" xfId="0" applyFont="1" applyFill="1" applyAlignment="1">
      <alignment/>
    </xf>
    <xf numFmtId="9" fontId="1" fillId="0" borderId="10" xfId="0" applyNumberFormat="1" applyFont="1" applyFill="1" applyBorder="1" applyAlignment="1">
      <alignment horizontal="center" vertical="center" wrapText="1"/>
    </xf>
    <xf numFmtId="10" fontId="9" fillId="24" borderId="10" xfId="0" applyNumberFormat="1" applyFont="1" applyFill="1" applyBorder="1" applyAlignment="1">
      <alignment horizontal="center" vertical="center" wrapText="1"/>
    </xf>
    <xf numFmtId="170" fontId="9" fillId="24" borderId="10" xfId="0" applyNumberFormat="1" applyFont="1" applyFill="1" applyBorder="1" applyAlignment="1">
      <alignment horizontal="center" vertical="center" wrapText="1"/>
    </xf>
    <xf numFmtId="0" fontId="9" fillId="24" borderId="10" xfId="0" applyNumberFormat="1" applyFont="1" applyFill="1" applyBorder="1" applyAlignment="1">
      <alignment horizontal="center" vertical="center" wrapText="1"/>
    </xf>
    <xf numFmtId="0" fontId="12" fillId="25" borderId="0" xfId="0" applyFont="1" applyFill="1" applyAlignment="1">
      <alignment vertical="center" wrapText="1"/>
    </xf>
    <xf numFmtId="4" fontId="20" fillId="7" borderId="0" xfId="0" applyNumberFormat="1" applyFont="1" applyFill="1" applyAlignment="1">
      <alignment vertical="center" wrapText="1"/>
    </xf>
    <xf numFmtId="4" fontId="11" fillId="7" borderId="0" xfId="0" applyNumberFormat="1" applyFont="1" applyFill="1" applyAlignment="1">
      <alignment vertical="center" wrapText="1"/>
    </xf>
    <xf numFmtId="0" fontId="9" fillId="7" borderId="0" xfId="0" applyFont="1" applyFill="1" applyAlignment="1">
      <alignment/>
    </xf>
    <xf numFmtId="0" fontId="9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164" fontId="1" fillId="24" borderId="10" xfId="0" applyNumberFormat="1" applyFont="1" applyFill="1" applyBorder="1" applyAlignment="1">
      <alignment horizontal="center" vertical="center" wrapText="1"/>
    </xf>
    <xf numFmtId="0" fontId="9" fillId="24" borderId="0" xfId="0" applyFont="1" applyFill="1" applyAlignment="1">
      <alignment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vertical="center" wrapText="1"/>
    </xf>
    <xf numFmtId="0" fontId="11" fillId="24" borderId="0" xfId="0" applyFont="1" applyFill="1" applyAlignment="1">
      <alignment vertical="center" wrapText="1"/>
    </xf>
    <xf numFmtId="0" fontId="0" fillId="24" borderId="0" xfId="0" applyFill="1" applyAlignment="1">
      <alignment vertical="center" wrapText="1"/>
    </xf>
    <xf numFmtId="0" fontId="2" fillId="24" borderId="0" xfId="0" applyFont="1" applyFill="1" applyAlignment="1">
      <alignment/>
    </xf>
    <xf numFmtId="0" fontId="9" fillId="24" borderId="10" xfId="0" applyFont="1" applyFill="1" applyBorder="1" applyAlignment="1">
      <alignment horizontal="center"/>
    </xf>
    <xf numFmtId="0" fontId="12" fillId="24" borderId="0" xfId="0" applyFont="1" applyFill="1" applyAlignment="1">
      <alignment vertical="center" wrapText="1"/>
    </xf>
    <xf numFmtId="0" fontId="9" fillId="24" borderId="10" xfId="0" applyFont="1" applyFill="1" applyBorder="1" applyAlignment="1">
      <alignment vertical="center" wrapText="1"/>
    </xf>
    <xf numFmtId="0" fontId="12" fillId="24" borderId="0" xfId="0" applyFont="1" applyFill="1" applyBorder="1" applyAlignment="1">
      <alignment vertical="center" wrapText="1"/>
    </xf>
    <xf numFmtId="3" fontId="12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justify" vertical="center" wrapText="1"/>
    </xf>
    <xf numFmtId="0" fontId="1" fillId="24" borderId="10" xfId="0" applyFont="1" applyFill="1" applyBorder="1" applyAlignment="1">
      <alignment horizontal="center" vertical="center" wrapText="1"/>
    </xf>
    <xf numFmtId="4" fontId="5" fillId="24" borderId="10" xfId="0" applyNumberFormat="1" applyFont="1" applyFill="1" applyBorder="1" applyAlignment="1">
      <alignment horizontal="center" vertical="center" wrapText="1"/>
    </xf>
    <xf numFmtId="164" fontId="5" fillId="24" borderId="10" xfId="0" applyNumberFormat="1" applyFont="1" applyFill="1" applyBorder="1" applyAlignment="1">
      <alignment horizontal="justify" vertical="center" wrapText="1"/>
    </xf>
    <xf numFmtId="164" fontId="1" fillId="24" borderId="11" xfId="0" applyNumberFormat="1" applyFont="1" applyFill="1" applyBorder="1" applyAlignment="1">
      <alignment horizontal="justify" vertical="center" wrapText="1"/>
    </xf>
    <xf numFmtId="0" fontId="13" fillId="24" borderId="12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 wrapText="1"/>
    </xf>
    <xf numFmtId="0" fontId="14" fillId="24" borderId="0" xfId="0" applyFont="1" applyFill="1" applyAlignment="1">
      <alignment vertical="center" wrapText="1"/>
    </xf>
    <xf numFmtId="0" fontId="13" fillId="24" borderId="0" xfId="0" applyFont="1" applyFill="1" applyAlignment="1">
      <alignment vertical="center" wrapText="1"/>
    </xf>
    <xf numFmtId="0" fontId="12" fillId="24" borderId="10" xfId="0" applyNumberFormat="1" applyFont="1" applyFill="1" applyBorder="1" applyAlignment="1">
      <alignment vertical="center" wrapText="1"/>
    </xf>
    <xf numFmtId="0" fontId="6" fillId="24" borderId="10" xfId="0" applyFont="1" applyFill="1" applyBorder="1" applyAlignment="1">
      <alignment vertical="center" wrapText="1"/>
    </xf>
    <xf numFmtId="164" fontId="5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6" fillId="24" borderId="0" xfId="0" applyFont="1" applyFill="1" applyAlignment="1">
      <alignment vertical="center" wrapText="1"/>
    </xf>
    <xf numFmtId="0" fontId="8" fillId="24" borderId="0" xfId="0" applyFont="1" applyFill="1" applyAlignment="1">
      <alignment vertical="center" wrapText="1"/>
    </xf>
    <xf numFmtId="164" fontId="5" fillId="24" borderId="10" xfId="0" applyNumberFormat="1" applyFont="1" applyFill="1" applyBorder="1" applyAlignment="1">
      <alignment vertical="center" wrapText="1"/>
    </xf>
    <xf numFmtId="164" fontId="1" fillId="24" borderId="10" xfId="0" applyNumberFormat="1" applyFont="1" applyFill="1" applyBorder="1" applyAlignment="1">
      <alignment horizontal="justify" vertical="center" wrapText="1"/>
    </xf>
    <xf numFmtId="164" fontId="1" fillId="24" borderId="10" xfId="0" applyNumberFormat="1" applyFont="1" applyFill="1" applyBorder="1" applyAlignment="1">
      <alignment vertical="center" wrapText="1"/>
    </xf>
    <xf numFmtId="0" fontId="7" fillId="24" borderId="0" xfId="0" applyFont="1" applyFill="1" applyAlignment="1">
      <alignment vertical="center" wrapText="1"/>
    </xf>
    <xf numFmtId="3" fontId="9" fillId="24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right" vertical="center" wrapText="1"/>
    </xf>
    <xf numFmtId="165" fontId="12" fillId="24" borderId="10" xfId="0" applyNumberFormat="1" applyFont="1" applyFill="1" applyBorder="1" applyAlignment="1">
      <alignment vertical="center" wrapText="1"/>
    </xf>
    <xf numFmtId="0" fontId="8" fillId="24" borderId="10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9" fillId="24" borderId="10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7" fillId="24" borderId="10" xfId="0" applyNumberFormat="1" applyFont="1" applyFill="1" applyBorder="1" applyAlignment="1">
      <alignment horizontal="left" vertical="center" wrapText="1"/>
    </xf>
    <xf numFmtId="0" fontId="6" fillId="24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5" fontId="7" fillId="24" borderId="10" xfId="0" applyNumberFormat="1" applyFont="1" applyFill="1" applyBorder="1" applyAlignment="1">
      <alignment horizontal="right" vertical="center" wrapText="1"/>
    </xf>
    <xf numFmtId="165" fontId="7" fillId="24" borderId="10" xfId="0" applyNumberFormat="1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 wrapText="1"/>
    </xf>
    <xf numFmtId="165" fontId="6" fillId="24" borderId="10" xfId="0" applyNumberFormat="1" applyFont="1" applyFill="1" applyBorder="1" applyAlignment="1">
      <alignment vertical="center" wrapText="1"/>
    </xf>
    <xf numFmtId="0" fontId="7" fillId="24" borderId="10" xfId="0" applyFont="1" applyFill="1" applyBorder="1" applyAlignment="1">
      <alignment vertical="center" wrapText="1"/>
    </xf>
    <xf numFmtId="4" fontId="6" fillId="24" borderId="10" xfId="0" applyNumberFormat="1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center" vertical="center" wrapText="1"/>
    </xf>
    <xf numFmtId="165" fontId="7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4" fontId="6" fillId="24" borderId="10" xfId="0" applyNumberFormat="1" applyFont="1" applyFill="1" applyBorder="1" applyAlignment="1">
      <alignment vertical="center" wrapText="1"/>
    </xf>
    <xf numFmtId="4" fontId="7" fillId="24" borderId="10" xfId="0" applyNumberFormat="1" applyFont="1" applyFill="1" applyBorder="1" applyAlignment="1">
      <alignment vertical="center" wrapText="1"/>
    </xf>
    <xf numFmtId="0" fontId="8" fillId="24" borderId="0" xfId="0" applyFont="1" applyFill="1" applyAlignment="1">
      <alignment vertical="center" wrapText="1"/>
    </xf>
    <xf numFmtId="0" fontId="5" fillId="24" borderId="10" xfId="0" applyFont="1" applyFill="1" applyBorder="1" applyAlignment="1">
      <alignment horizontal="right" vertical="center" wrapText="1"/>
    </xf>
    <xf numFmtId="1" fontId="1" fillId="24" borderId="10" xfId="0" applyNumberFormat="1" applyFont="1" applyFill="1" applyBorder="1" applyAlignment="1">
      <alignment horizontal="left" vertical="center" wrapText="1"/>
    </xf>
    <xf numFmtId="3" fontId="6" fillId="24" borderId="10" xfId="0" applyNumberFormat="1" applyFont="1" applyFill="1" applyBorder="1" applyAlignment="1">
      <alignment horizontal="left" vertical="center" wrapText="1"/>
    </xf>
    <xf numFmtId="165" fontId="1" fillId="24" borderId="10" xfId="0" applyNumberFormat="1" applyFont="1" applyFill="1" applyBorder="1" applyAlignment="1">
      <alignment horizontal="right" vertical="center" wrapText="1"/>
    </xf>
    <xf numFmtId="0" fontId="9" fillId="24" borderId="0" xfId="0" applyFont="1" applyFill="1" applyAlignment="1">
      <alignment horizontal="left" vertical="center" wrapText="1"/>
    </xf>
    <xf numFmtId="0" fontId="1" fillId="24" borderId="10" xfId="0" applyFont="1" applyFill="1" applyBorder="1" applyAlignment="1">
      <alignment horizontal="right" vertical="center" wrapText="1"/>
    </xf>
    <xf numFmtId="165" fontId="6" fillId="24" borderId="10" xfId="0" applyNumberFormat="1" applyFont="1" applyFill="1" applyBorder="1" applyAlignment="1">
      <alignment horizontal="right" vertical="center" wrapText="1"/>
    </xf>
    <xf numFmtId="1" fontId="7" fillId="24" borderId="10" xfId="0" applyNumberFormat="1" applyFont="1" applyFill="1" applyBorder="1" applyAlignment="1">
      <alignment horizontal="left" vertical="center" wrapText="1"/>
    </xf>
    <xf numFmtId="165" fontId="6" fillId="24" borderId="10" xfId="0" applyNumberFormat="1" applyFont="1" applyFill="1" applyBorder="1" applyAlignment="1">
      <alignment horizontal="left" vertical="center" wrapText="1"/>
    </xf>
    <xf numFmtId="2" fontId="7" fillId="24" borderId="10" xfId="0" applyNumberFormat="1" applyFont="1" applyFill="1" applyBorder="1" applyAlignment="1">
      <alignment horizontal="center" vertical="center" wrapText="1"/>
    </xf>
    <xf numFmtId="2" fontId="7" fillId="24" borderId="10" xfId="0" applyNumberFormat="1" applyFont="1" applyFill="1" applyBorder="1" applyAlignment="1">
      <alignment horizontal="justify" vertical="center" wrapText="1"/>
    </xf>
    <xf numFmtId="2" fontId="7" fillId="24" borderId="10" xfId="0" applyNumberFormat="1" applyFont="1" applyFill="1" applyBorder="1" applyAlignment="1">
      <alignment horizontal="left" vertical="center" wrapText="1"/>
    </xf>
    <xf numFmtId="2" fontId="7" fillId="24" borderId="0" xfId="0" applyNumberFormat="1" applyFont="1" applyFill="1" applyAlignment="1">
      <alignment vertical="center" wrapText="1"/>
    </xf>
    <xf numFmtId="3" fontId="7" fillId="24" borderId="10" xfId="0" applyNumberFormat="1" applyFont="1" applyFill="1" applyBorder="1" applyAlignment="1">
      <alignment horizontal="left" vertical="center" wrapText="1"/>
    </xf>
    <xf numFmtId="3" fontId="9" fillId="24" borderId="14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vertical="center" wrapText="1"/>
    </xf>
    <xf numFmtId="3" fontId="9" fillId="24" borderId="10" xfId="0" applyNumberFormat="1" applyFont="1" applyFill="1" applyBorder="1" applyAlignment="1">
      <alignment vertical="center" wrapText="1"/>
    </xf>
    <xf numFmtId="0" fontId="8" fillId="24" borderId="0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horizontal="right" vertical="center" wrapText="1"/>
    </xf>
    <xf numFmtId="1" fontId="1" fillId="24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164" fontId="1" fillId="24" borderId="10" xfId="0" applyNumberFormat="1" applyFont="1" applyFill="1" applyBorder="1" applyAlignment="1">
      <alignment horizontal="left" vertical="center" wrapText="1"/>
    </xf>
    <xf numFmtId="164" fontId="5" fillId="24" borderId="10" xfId="0" applyNumberFormat="1" applyFont="1" applyFill="1" applyBorder="1" applyAlignment="1">
      <alignment horizontal="left" vertical="center" wrapText="1"/>
    </xf>
    <xf numFmtId="4" fontId="6" fillId="24" borderId="10" xfId="0" applyNumberFormat="1" applyFont="1" applyFill="1" applyBorder="1" applyAlignment="1">
      <alignment horizontal="right" vertical="center" wrapText="1"/>
    </xf>
    <xf numFmtId="4" fontId="7" fillId="24" borderId="10" xfId="0" applyNumberFormat="1" applyFont="1" applyFill="1" applyBorder="1" applyAlignment="1">
      <alignment horizontal="right" vertical="center" wrapText="1"/>
    </xf>
    <xf numFmtId="3" fontId="7" fillId="24" borderId="10" xfId="0" applyNumberFormat="1" applyFont="1" applyFill="1" applyBorder="1" applyAlignment="1">
      <alignment horizontal="right" vertical="center" wrapText="1"/>
    </xf>
    <xf numFmtId="3" fontId="6" fillId="24" borderId="10" xfId="0" applyNumberFormat="1" applyFont="1" applyFill="1" applyBorder="1" applyAlignment="1">
      <alignment horizontal="right" vertical="center" wrapText="1"/>
    </xf>
    <xf numFmtId="3" fontId="1" fillId="24" borderId="10" xfId="0" applyNumberFormat="1" applyFont="1" applyFill="1" applyBorder="1" applyAlignment="1">
      <alignment horizontal="right" vertical="center" wrapText="1"/>
    </xf>
    <xf numFmtId="4" fontId="5" fillId="24" borderId="10" xfId="0" applyNumberFormat="1" applyFont="1" applyFill="1" applyBorder="1" applyAlignment="1">
      <alignment horizontal="right" vertical="center" wrapText="1"/>
    </xf>
    <xf numFmtId="4" fontId="5" fillId="24" borderId="10" xfId="0" applyNumberFormat="1" applyFont="1" applyFill="1" applyBorder="1" applyAlignment="1">
      <alignment vertical="center" wrapText="1"/>
    </xf>
    <xf numFmtId="4" fontId="11" fillId="24" borderId="10" xfId="0" applyNumberFormat="1" applyFont="1" applyFill="1" applyBorder="1" applyAlignment="1">
      <alignment horizontal="center" vertical="center" wrapText="1"/>
    </xf>
    <xf numFmtId="4" fontId="11" fillId="24" borderId="10" xfId="0" applyNumberFormat="1" applyFont="1" applyFill="1" applyBorder="1" applyAlignment="1">
      <alignment horizontal="right" vertical="center" wrapText="1"/>
    </xf>
    <xf numFmtId="4" fontId="11" fillId="24" borderId="10" xfId="0" applyNumberFormat="1" applyFont="1" applyFill="1" applyBorder="1" applyAlignment="1">
      <alignment vertical="center" wrapText="1"/>
    </xf>
    <xf numFmtId="0" fontId="12" fillId="24" borderId="10" xfId="0" applyFont="1" applyFill="1" applyBorder="1" applyAlignment="1">
      <alignment horizontal="right" vertical="center" wrapText="1"/>
    </xf>
    <xf numFmtId="3" fontId="12" fillId="24" borderId="10" xfId="0" applyNumberFormat="1" applyFont="1" applyFill="1" applyBorder="1" applyAlignment="1">
      <alignment horizontal="right" vertical="center" wrapText="1"/>
    </xf>
    <xf numFmtId="3" fontId="5" fillId="24" borderId="10" xfId="0" applyNumberFormat="1" applyFont="1" applyFill="1" applyBorder="1" applyAlignment="1">
      <alignment horizontal="right" vertical="center" wrapText="1"/>
    </xf>
    <xf numFmtId="3" fontId="11" fillId="24" borderId="10" xfId="0" applyNumberFormat="1" applyFont="1" applyFill="1" applyBorder="1" applyAlignment="1">
      <alignment horizontal="right" vertical="center" wrapText="1"/>
    </xf>
    <xf numFmtId="165" fontId="12" fillId="24" borderId="10" xfId="0" applyNumberFormat="1" applyFont="1" applyFill="1" applyBorder="1" applyAlignment="1">
      <alignment horizontal="right" vertical="center" wrapText="1"/>
    </xf>
    <xf numFmtId="165" fontId="9" fillId="24" borderId="10" xfId="0" applyNumberFormat="1" applyFont="1" applyFill="1" applyBorder="1" applyAlignment="1">
      <alignment horizontal="right" vertical="center" wrapText="1"/>
    </xf>
    <xf numFmtId="4" fontId="1" fillId="24" borderId="10" xfId="0" applyNumberFormat="1" applyFont="1" applyFill="1" applyBorder="1" applyAlignment="1">
      <alignment horizontal="right" vertical="center" wrapText="1"/>
    </xf>
    <xf numFmtId="4" fontId="12" fillId="24" borderId="10" xfId="0" applyNumberFormat="1" applyFont="1" applyFill="1" applyBorder="1" applyAlignment="1">
      <alignment horizontal="right" vertical="center" wrapText="1"/>
    </xf>
    <xf numFmtId="4" fontId="9" fillId="24" borderId="10" xfId="0" applyNumberFormat="1" applyFont="1" applyFill="1" applyBorder="1" applyAlignment="1">
      <alignment horizontal="right" vertical="center" wrapText="1"/>
    </xf>
    <xf numFmtId="165" fontId="4" fillId="24" borderId="10" xfId="0" applyNumberFormat="1" applyFont="1" applyFill="1" applyBorder="1" applyAlignment="1">
      <alignment horizontal="right" vertical="center" wrapText="1"/>
    </xf>
    <xf numFmtId="0" fontId="6" fillId="24" borderId="15" xfId="0" applyFont="1" applyFill="1" applyBorder="1" applyAlignment="1">
      <alignment vertical="center" wrapText="1"/>
    </xf>
    <xf numFmtId="0" fontId="6" fillId="24" borderId="15" xfId="0" applyFont="1" applyFill="1" applyBorder="1" applyAlignment="1">
      <alignment horizontal="right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right" vertical="center" wrapText="1"/>
    </xf>
    <xf numFmtId="0" fontId="7" fillId="24" borderId="11" xfId="0" applyFont="1" applyFill="1" applyBorder="1" applyAlignment="1">
      <alignment vertical="center" wrapText="1"/>
    </xf>
    <xf numFmtId="0" fontId="7" fillId="24" borderId="10" xfId="0" applyFont="1" applyFill="1" applyBorder="1" applyAlignment="1">
      <alignment horizontal="right" vertical="center" wrapText="1"/>
    </xf>
    <xf numFmtId="0" fontId="7" fillId="24" borderId="10" xfId="0" applyFont="1" applyFill="1" applyBorder="1" applyAlignment="1">
      <alignment horizontal="justify" vertical="center" wrapText="1"/>
    </xf>
    <xf numFmtId="0" fontId="7" fillId="24" borderId="13" xfId="0" applyFont="1" applyFill="1" applyBorder="1" applyAlignment="1">
      <alignment vertical="center" wrapText="1"/>
    </xf>
    <xf numFmtId="0" fontId="7" fillId="24" borderId="14" xfId="0" applyFont="1" applyFill="1" applyBorder="1" applyAlignment="1">
      <alignment horizontal="right" vertical="center" wrapText="1"/>
    </xf>
    <xf numFmtId="0" fontId="6" fillId="24" borderId="14" xfId="0" applyFont="1" applyFill="1" applyBorder="1" applyAlignment="1">
      <alignment horizontal="right" vertical="center" wrapText="1"/>
    </xf>
    <xf numFmtId="0" fontId="6" fillId="24" borderId="10" xfId="0" applyFont="1" applyFill="1" applyBorder="1" applyAlignment="1">
      <alignment horizontal="justify" vertical="center" wrapText="1"/>
    </xf>
    <xf numFmtId="0" fontId="6" fillId="24" borderId="13" xfId="0" applyFont="1" applyFill="1" applyBorder="1" applyAlignment="1">
      <alignment horizontal="center" vertical="center" wrapText="1"/>
    </xf>
    <xf numFmtId="9" fontId="7" fillId="24" borderId="10" xfId="0" applyNumberFormat="1" applyFont="1" applyFill="1" applyBorder="1" applyAlignment="1">
      <alignment horizontal="justify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7" fillId="24" borderId="13" xfId="0" applyFont="1" applyFill="1" applyBorder="1" applyAlignment="1">
      <alignment horizontal="right" vertical="center" wrapText="1"/>
    </xf>
    <xf numFmtId="165" fontId="7" fillId="24" borderId="11" xfId="0" applyNumberFormat="1" applyFont="1" applyFill="1" applyBorder="1" applyAlignment="1">
      <alignment horizontal="right" vertical="center" wrapText="1"/>
    </xf>
    <xf numFmtId="0" fontId="7" fillId="24" borderId="11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vertical="center" wrapText="1"/>
    </xf>
    <xf numFmtId="1" fontId="7" fillId="24" borderId="10" xfId="0" applyNumberFormat="1" applyFont="1" applyFill="1" applyBorder="1" applyAlignment="1">
      <alignment horizontal="center" vertical="center" wrapText="1"/>
    </xf>
    <xf numFmtId="3" fontId="7" fillId="24" borderId="10" xfId="0" applyNumberFormat="1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vertical="center" wrapText="1"/>
    </xf>
    <xf numFmtId="4" fontId="6" fillId="24" borderId="1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right"/>
    </xf>
    <xf numFmtId="0" fontId="12" fillId="24" borderId="10" xfId="0" applyFont="1" applyFill="1" applyBorder="1" applyAlignment="1">
      <alignment horizontal="center"/>
    </xf>
    <xf numFmtId="0" fontId="12" fillId="24" borderId="10" xfId="0" applyFont="1" applyFill="1" applyBorder="1" applyAlignment="1">
      <alignment/>
    </xf>
    <xf numFmtId="0" fontId="12" fillId="24" borderId="0" xfId="0" applyFont="1" applyFill="1" applyAlignment="1">
      <alignment/>
    </xf>
    <xf numFmtId="0" fontId="9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0" fillId="24" borderId="0" xfId="0" applyFill="1" applyAlignment="1">
      <alignment/>
    </xf>
    <xf numFmtId="2" fontId="9" fillId="24" borderId="10" xfId="0" applyNumberFormat="1" applyFont="1" applyFill="1" applyBorder="1" applyAlignment="1">
      <alignment horizontal="center" vertical="center" wrapText="1"/>
    </xf>
    <xf numFmtId="2" fontId="9" fillId="24" borderId="10" xfId="0" applyNumberFormat="1" applyFont="1" applyFill="1" applyBorder="1" applyAlignment="1">
      <alignment vertical="center" wrapText="1"/>
    </xf>
    <xf numFmtId="0" fontId="12" fillId="24" borderId="10" xfId="0" applyFont="1" applyFill="1" applyBorder="1" applyAlignment="1">
      <alignment wrapText="1"/>
    </xf>
    <xf numFmtId="0" fontId="9" fillId="24" borderId="10" xfId="0" applyFont="1" applyFill="1" applyBorder="1" applyAlignment="1">
      <alignment wrapText="1"/>
    </xf>
    <xf numFmtId="49" fontId="4" fillId="24" borderId="10" xfId="0" applyNumberFormat="1" applyFont="1" applyFill="1" applyBorder="1" applyAlignment="1">
      <alignment horizontal="left" vertical="center" wrapText="1"/>
    </xf>
    <xf numFmtId="0" fontId="13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8" fillId="24" borderId="10" xfId="0" applyFont="1" applyFill="1" applyBorder="1" applyAlignment="1">
      <alignment/>
    </xf>
    <xf numFmtId="0" fontId="4" fillId="24" borderId="10" xfId="0" applyFont="1" applyFill="1" applyBorder="1" applyAlignment="1">
      <alignment horizontal="center"/>
    </xf>
    <xf numFmtId="0" fontId="10" fillId="24" borderId="10" xfId="0" applyFont="1" applyFill="1" applyBorder="1" applyAlignment="1">
      <alignment horizontal="right"/>
    </xf>
    <xf numFmtId="0" fontId="10" fillId="24" borderId="10" xfId="0" applyFont="1" applyFill="1" applyBorder="1" applyAlignment="1">
      <alignment horizontal="center" vertical="center" wrapText="1"/>
    </xf>
    <xf numFmtId="165" fontId="10" fillId="24" borderId="10" xfId="0" applyNumberFormat="1" applyFont="1" applyFill="1" applyBorder="1" applyAlignment="1">
      <alignment/>
    </xf>
    <xf numFmtId="0" fontId="15" fillId="24" borderId="0" xfId="0" applyFont="1" applyFill="1" applyAlignment="1">
      <alignment/>
    </xf>
    <xf numFmtId="0" fontId="0" fillId="24" borderId="10" xfId="0" applyFill="1" applyBorder="1" applyAlignment="1">
      <alignment horizontal="center"/>
    </xf>
    <xf numFmtId="0" fontId="11" fillId="24" borderId="10" xfId="0" applyFont="1" applyFill="1" applyBorder="1" applyAlignment="1">
      <alignment horizontal="right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/>
    </xf>
    <xf numFmtId="3" fontId="12" fillId="24" borderId="10" xfId="0" applyNumberFormat="1" applyFont="1" applyFill="1" applyBorder="1" applyAlignment="1">
      <alignment horizontal="right"/>
    </xf>
    <xf numFmtId="3" fontId="9" fillId="24" borderId="10" xfId="0" applyNumberFormat="1" applyFont="1" applyFill="1" applyBorder="1" applyAlignment="1">
      <alignment horizontal="right" vertical="center" wrapText="1"/>
    </xf>
    <xf numFmtId="3" fontId="9" fillId="24" borderId="10" xfId="0" applyNumberFormat="1" applyFont="1" applyFill="1" applyBorder="1" applyAlignment="1">
      <alignment horizontal="right"/>
    </xf>
    <xf numFmtId="3" fontId="12" fillId="24" borderId="10" xfId="0" applyNumberFormat="1" applyFont="1" applyFill="1" applyBorder="1" applyAlignment="1">
      <alignment horizontal="right"/>
    </xf>
    <xf numFmtId="3" fontId="10" fillId="24" borderId="10" xfId="0" applyNumberFormat="1" applyFont="1" applyFill="1" applyBorder="1" applyAlignment="1">
      <alignment horizontal="right" vertical="center" wrapText="1"/>
    </xf>
    <xf numFmtId="3" fontId="10" fillId="24" borderId="10" xfId="0" applyNumberFormat="1" applyFont="1" applyFill="1" applyBorder="1" applyAlignment="1">
      <alignment horizontal="right"/>
    </xf>
    <xf numFmtId="3" fontId="11" fillId="24" borderId="10" xfId="0" applyNumberFormat="1" applyFont="1" applyFill="1" applyBorder="1" applyAlignment="1">
      <alignment horizontal="right"/>
    </xf>
    <xf numFmtId="165" fontId="10" fillId="24" borderId="10" xfId="0" applyNumberFormat="1" applyFont="1" applyFill="1" applyBorder="1" applyAlignment="1">
      <alignment horizontal="right" vertical="center" wrapText="1"/>
    </xf>
    <xf numFmtId="2" fontId="9" fillId="24" borderId="10" xfId="0" applyNumberFormat="1" applyFont="1" applyFill="1" applyBorder="1" applyAlignment="1">
      <alignment horizontal="left" vertical="center" wrapText="1"/>
    </xf>
    <xf numFmtId="0" fontId="7" fillId="24" borderId="10" xfId="0" applyNumberFormat="1" applyFont="1" applyFill="1" applyBorder="1" applyAlignment="1" applyProtection="1">
      <alignment horizontal="left" vertical="center" wrapText="1"/>
      <protection/>
    </xf>
    <xf numFmtId="0" fontId="12" fillId="24" borderId="10" xfId="0" applyFont="1" applyFill="1" applyBorder="1" applyAlignment="1">
      <alignment/>
    </xf>
    <xf numFmtId="0" fontId="9" fillId="24" borderId="10" xfId="0" applyNumberFormat="1" applyFont="1" applyFill="1" applyBorder="1" applyAlignment="1">
      <alignment vertical="center" wrapText="1"/>
    </xf>
    <xf numFmtId="3" fontId="12" fillId="24" borderId="16" xfId="0" applyNumberFormat="1" applyFont="1" applyFill="1" applyBorder="1" applyAlignment="1">
      <alignment horizontal="center"/>
    </xf>
    <xf numFmtId="3" fontId="12" fillId="24" borderId="16" xfId="0" applyNumberFormat="1" applyFont="1" applyFill="1" applyBorder="1" applyAlignment="1">
      <alignment horizontal="center" vertical="center" wrapText="1"/>
    </xf>
    <xf numFmtId="3" fontId="10" fillId="24" borderId="16" xfId="0" applyNumberFormat="1" applyFont="1" applyFill="1" applyBorder="1" applyAlignment="1">
      <alignment horizontal="center" vertical="center" wrapText="1"/>
    </xf>
    <xf numFmtId="3" fontId="12" fillId="24" borderId="17" xfId="0" applyNumberFormat="1" applyFont="1" applyFill="1" applyBorder="1" applyAlignment="1">
      <alignment horizontal="center"/>
    </xf>
    <xf numFmtId="3" fontId="12" fillId="24" borderId="17" xfId="0" applyNumberFormat="1" applyFont="1" applyFill="1" applyBorder="1" applyAlignment="1">
      <alignment horizontal="center" vertical="center" wrapText="1"/>
    </xf>
    <xf numFmtId="3" fontId="12" fillId="24" borderId="18" xfId="0" applyNumberFormat="1" applyFont="1" applyFill="1" applyBorder="1" applyAlignment="1">
      <alignment horizontal="center" vertical="center" wrapText="1"/>
    </xf>
    <xf numFmtId="3" fontId="12" fillId="24" borderId="19" xfId="0" applyNumberFormat="1" applyFont="1" applyFill="1" applyBorder="1" applyAlignment="1">
      <alignment horizontal="center"/>
    </xf>
    <xf numFmtId="0" fontId="9" fillId="24" borderId="10" xfId="0" applyFont="1" applyFill="1" applyBorder="1" applyAlignment="1">
      <alignment horizontal="left" vertical="top" wrapText="1"/>
    </xf>
    <xf numFmtId="10" fontId="1" fillId="0" borderId="10" xfId="0" applyNumberFormat="1" applyFont="1" applyFill="1" applyBorder="1" applyAlignment="1">
      <alignment horizontal="center" vertical="center" wrapText="1"/>
    </xf>
    <xf numFmtId="10" fontId="9" fillId="24" borderId="10" xfId="0" applyNumberFormat="1" applyFont="1" applyFill="1" applyBorder="1" applyAlignment="1">
      <alignment horizontal="left" vertical="center" wrapText="1"/>
    </xf>
    <xf numFmtId="170" fontId="1" fillId="0" borderId="10" xfId="0" applyNumberFormat="1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left" vertical="center"/>
    </xf>
    <xf numFmtId="0" fontId="9" fillId="24" borderId="10" xfId="0" applyNumberFormat="1" applyFont="1" applyFill="1" applyBorder="1" applyAlignment="1">
      <alignment horizontal="left" vertical="center" wrapText="1"/>
    </xf>
    <xf numFmtId="44" fontId="9" fillId="24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9" fillId="24" borderId="10" xfId="0" applyFont="1" applyFill="1" applyBorder="1" applyAlignment="1">
      <alignment horizontal="left" vertical="top" wrapText="1"/>
    </xf>
    <xf numFmtId="0" fontId="9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left" vertical="center" wrapText="1"/>
    </xf>
    <xf numFmtId="164" fontId="1" fillId="8" borderId="10" xfId="0" applyNumberFormat="1" applyFont="1" applyFill="1" applyBorder="1" applyAlignment="1">
      <alignment horizontal="center" vertical="center" wrapText="1"/>
    </xf>
    <xf numFmtId="165" fontId="7" fillId="8" borderId="10" xfId="0" applyNumberFormat="1" applyFont="1" applyFill="1" applyBorder="1" applyAlignment="1">
      <alignment horizontal="right" vertical="center" wrapText="1"/>
    </xf>
    <xf numFmtId="0" fontId="7" fillId="22" borderId="10" xfId="0" applyFont="1" applyFill="1" applyBorder="1" applyAlignment="1">
      <alignment horizontal="center" vertical="center" wrapText="1"/>
    </xf>
    <xf numFmtId="165" fontId="7" fillId="22" borderId="10" xfId="0" applyNumberFormat="1" applyFont="1" applyFill="1" applyBorder="1" applyAlignment="1">
      <alignment horizontal="right" vertical="center" wrapText="1"/>
    </xf>
    <xf numFmtId="164" fontId="1" fillId="21" borderId="10" xfId="0" applyNumberFormat="1" applyFont="1" applyFill="1" applyBorder="1" applyAlignment="1">
      <alignment horizontal="center" vertical="center" wrapText="1"/>
    </xf>
    <xf numFmtId="165" fontId="7" fillId="21" borderId="10" xfId="0" applyNumberFormat="1" applyFont="1" applyFill="1" applyBorder="1" applyAlignment="1">
      <alignment horizontal="right" vertical="center" wrapText="1"/>
    </xf>
    <xf numFmtId="0" fontId="9" fillId="12" borderId="0" xfId="0" applyFont="1" applyFill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164" fontId="1" fillId="12" borderId="10" xfId="0" applyNumberFormat="1" applyFont="1" applyFill="1" applyBorder="1" applyAlignment="1">
      <alignment horizontal="center" vertical="center" wrapText="1"/>
    </xf>
    <xf numFmtId="164" fontId="1" fillId="8" borderId="11" xfId="0" applyNumberFormat="1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164" fontId="5" fillId="8" borderId="10" xfId="0" applyNumberFormat="1" applyFont="1" applyFill="1" applyBorder="1" applyAlignment="1">
      <alignment horizontal="center" vertical="center" wrapText="1"/>
    </xf>
    <xf numFmtId="0" fontId="7" fillId="21" borderId="10" xfId="0" applyFont="1" applyFill="1" applyBorder="1" applyAlignment="1">
      <alignment horizontal="center" vertical="center" wrapText="1"/>
    </xf>
    <xf numFmtId="164" fontId="6" fillId="24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center" vertical="center" wrapText="1"/>
    </xf>
    <xf numFmtId="3" fontId="12" fillId="24" borderId="19" xfId="0" applyNumberFormat="1" applyFont="1" applyFill="1" applyBorder="1" applyAlignment="1">
      <alignment horizontal="center" vertical="center" wrapText="1"/>
    </xf>
    <xf numFmtId="3" fontId="12" fillId="24" borderId="17" xfId="0" applyNumberFormat="1" applyFont="1" applyFill="1" applyBorder="1" applyAlignment="1">
      <alignment horizontal="center" vertical="center" wrapText="1"/>
    </xf>
    <xf numFmtId="3" fontId="12" fillId="24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49</xdr:row>
      <xdr:rowOff>0</xdr:rowOff>
    </xdr:from>
    <xdr:ext cx="95250" cy="66675"/>
    <xdr:sp fLocksText="0">
      <xdr:nvSpPr>
        <xdr:cNvPr id="1" name="Text Box 1"/>
        <xdr:cNvSpPr txBox="1">
          <a:spLocks noChangeArrowheads="1"/>
        </xdr:cNvSpPr>
      </xdr:nvSpPr>
      <xdr:spPr>
        <a:xfrm>
          <a:off x="7324725" y="29375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9525</xdr:rowOff>
    </xdr:from>
    <xdr:ext cx="9525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7324725" y="420624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93</xdr:row>
      <xdr:rowOff>9525</xdr:rowOff>
    </xdr:from>
    <xdr:ext cx="9525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7324725" y="489489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106</xdr:row>
      <xdr:rowOff>0</xdr:rowOff>
    </xdr:from>
    <xdr:ext cx="95250" cy="285750"/>
    <xdr:sp fLocksText="0">
      <xdr:nvSpPr>
        <xdr:cNvPr id="4" name="Text Box 4"/>
        <xdr:cNvSpPr txBox="1">
          <a:spLocks noChangeArrowheads="1"/>
        </xdr:cNvSpPr>
      </xdr:nvSpPr>
      <xdr:spPr>
        <a:xfrm>
          <a:off x="7324725" y="5466397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115</xdr:row>
      <xdr:rowOff>0</xdr:rowOff>
    </xdr:from>
    <xdr:ext cx="95250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7324725" y="65598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126</xdr:row>
      <xdr:rowOff>209550</xdr:rowOff>
    </xdr:from>
    <xdr:ext cx="95250" cy="219075"/>
    <xdr:sp fLocksText="0">
      <xdr:nvSpPr>
        <xdr:cNvPr id="6" name="Text Box 6"/>
        <xdr:cNvSpPr txBox="1">
          <a:spLocks noChangeArrowheads="1"/>
        </xdr:cNvSpPr>
      </xdr:nvSpPr>
      <xdr:spPr>
        <a:xfrm>
          <a:off x="7324725" y="70132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132</xdr:row>
      <xdr:rowOff>9525</xdr:rowOff>
    </xdr:from>
    <xdr:ext cx="9525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7324725" y="72475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95250" cy="38100"/>
    <xdr:sp fLocksText="0">
      <xdr:nvSpPr>
        <xdr:cNvPr id="8" name="Text Box 8"/>
        <xdr:cNvSpPr txBox="1">
          <a:spLocks noChangeArrowheads="1"/>
        </xdr:cNvSpPr>
      </xdr:nvSpPr>
      <xdr:spPr>
        <a:xfrm>
          <a:off x="3133725" y="762000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52</xdr:row>
      <xdr:rowOff>0</xdr:rowOff>
    </xdr:from>
    <xdr:ext cx="95250" cy="85725"/>
    <xdr:sp fLocksText="0">
      <xdr:nvSpPr>
        <xdr:cNvPr id="9" name="Text Box 1"/>
        <xdr:cNvSpPr txBox="1">
          <a:spLocks noChangeArrowheads="1"/>
        </xdr:cNvSpPr>
      </xdr:nvSpPr>
      <xdr:spPr>
        <a:xfrm>
          <a:off x="7324725" y="30232350"/>
          <a:ext cx="952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95250" cy="209550"/>
    <xdr:sp fLocksText="0">
      <xdr:nvSpPr>
        <xdr:cNvPr id="10" name="Text Box 1"/>
        <xdr:cNvSpPr txBox="1">
          <a:spLocks noChangeArrowheads="1"/>
        </xdr:cNvSpPr>
      </xdr:nvSpPr>
      <xdr:spPr>
        <a:xfrm>
          <a:off x="7324725" y="316992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117</xdr:row>
      <xdr:rowOff>0</xdr:rowOff>
    </xdr:from>
    <xdr:ext cx="95250" cy="257175"/>
    <xdr:sp fLocksText="0">
      <xdr:nvSpPr>
        <xdr:cNvPr id="11" name="Text Box 5"/>
        <xdr:cNvSpPr txBox="1">
          <a:spLocks noChangeArrowheads="1"/>
        </xdr:cNvSpPr>
      </xdr:nvSpPr>
      <xdr:spPr>
        <a:xfrm>
          <a:off x="7324725" y="662463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119</xdr:row>
      <xdr:rowOff>0</xdr:rowOff>
    </xdr:from>
    <xdr:ext cx="95250" cy="295275"/>
    <xdr:sp fLocksText="0">
      <xdr:nvSpPr>
        <xdr:cNvPr id="12" name="Text Box 5"/>
        <xdr:cNvSpPr txBox="1">
          <a:spLocks noChangeArrowheads="1"/>
        </xdr:cNvSpPr>
      </xdr:nvSpPr>
      <xdr:spPr>
        <a:xfrm>
          <a:off x="7324725" y="668940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132</xdr:row>
      <xdr:rowOff>714375</xdr:rowOff>
    </xdr:from>
    <xdr:ext cx="95250" cy="47625"/>
    <xdr:sp fLocksText="0">
      <xdr:nvSpPr>
        <xdr:cNvPr id="13" name="Text Box 6"/>
        <xdr:cNvSpPr txBox="1">
          <a:spLocks noChangeArrowheads="1"/>
        </xdr:cNvSpPr>
      </xdr:nvSpPr>
      <xdr:spPr>
        <a:xfrm>
          <a:off x="7324725" y="73180575"/>
          <a:ext cx="95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139</xdr:row>
      <xdr:rowOff>0</xdr:rowOff>
    </xdr:from>
    <xdr:ext cx="95250" cy="219075"/>
    <xdr:sp fLocksText="0">
      <xdr:nvSpPr>
        <xdr:cNvPr id="14" name="Text Box 6"/>
        <xdr:cNvSpPr txBox="1">
          <a:spLocks noChangeArrowheads="1"/>
        </xdr:cNvSpPr>
      </xdr:nvSpPr>
      <xdr:spPr>
        <a:xfrm>
          <a:off x="7324725" y="77371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145</xdr:row>
      <xdr:rowOff>0</xdr:rowOff>
    </xdr:from>
    <xdr:ext cx="95250" cy="285750"/>
    <xdr:sp fLocksText="0">
      <xdr:nvSpPr>
        <xdr:cNvPr id="15" name="Text Box 6"/>
        <xdr:cNvSpPr txBox="1">
          <a:spLocks noChangeArrowheads="1"/>
        </xdr:cNvSpPr>
      </xdr:nvSpPr>
      <xdr:spPr>
        <a:xfrm>
          <a:off x="7324725" y="804386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147</xdr:row>
      <xdr:rowOff>0</xdr:rowOff>
    </xdr:from>
    <xdr:ext cx="95250" cy="219075"/>
    <xdr:sp fLocksText="0">
      <xdr:nvSpPr>
        <xdr:cNvPr id="16" name="Text Box 6"/>
        <xdr:cNvSpPr txBox="1">
          <a:spLocks noChangeArrowheads="1"/>
        </xdr:cNvSpPr>
      </xdr:nvSpPr>
      <xdr:spPr>
        <a:xfrm>
          <a:off x="7324725" y="81086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153</xdr:row>
      <xdr:rowOff>0</xdr:rowOff>
    </xdr:from>
    <xdr:ext cx="95250" cy="285750"/>
    <xdr:sp fLocksText="0">
      <xdr:nvSpPr>
        <xdr:cNvPr id="17" name="Text Box 6"/>
        <xdr:cNvSpPr txBox="1">
          <a:spLocks noChangeArrowheads="1"/>
        </xdr:cNvSpPr>
      </xdr:nvSpPr>
      <xdr:spPr>
        <a:xfrm>
          <a:off x="7324725" y="8400097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150</xdr:row>
      <xdr:rowOff>9525</xdr:rowOff>
    </xdr:from>
    <xdr:ext cx="95250" cy="209550"/>
    <xdr:sp fLocksText="0">
      <xdr:nvSpPr>
        <xdr:cNvPr id="18" name="Text Box 6"/>
        <xdr:cNvSpPr txBox="1">
          <a:spLocks noChangeArrowheads="1"/>
        </xdr:cNvSpPr>
      </xdr:nvSpPr>
      <xdr:spPr>
        <a:xfrm>
          <a:off x="7324725" y="82705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158</xdr:row>
      <xdr:rowOff>762000</xdr:rowOff>
    </xdr:from>
    <xdr:ext cx="95250" cy="200025"/>
    <xdr:sp fLocksText="0">
      <xdr:nvSpPr>
        <xdr:cNvPr id="19" name="Text Box 6"/>
        <xdr:cNvSpPr txBox="1">
          <a:spLocks noChangeArrowheads="1"/>
        </xdr:cNvSpPr>
      </xdr:nvSpPr>
      <xdr:spPr>
        <a:xfrm>
          <a:off x="7324725" y="868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58</xdr:row>
      <xdr:rowOff>0</xdr:rowOff>
    </xdr:from>
    <xdr:ext cx="95250" cy="171450"/>
    <xdr:sp fLocksText="0">
      <xdr:nvSpPr>
        <xdr:cNvPr id="1" name="Text Box 1"/>
        <xdr:cNvSpPr txBox="1">
          <a:spLocks noChangeArrowheads="1"/>
        </xdr:cNvSpPr>
      </xdr:nvSpPr>
      <xdr:spPr>
        <a:xfrm>
          <a:off x="8220075" y="303561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119</xdr:row>
      <xdr:rowOff>0</xdr:rowOff>
    </xdr:from>
    <xdr:ext cx="9525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220075" y="68084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139</xdr:row>
      <xdr:rowOff>0</xdr:rowOff>
    </xdr:from>
    <xdr:ext cx="9525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220075" y="770667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158</xdr:row>
      <xdr:rowOff>0</xdr:rowOff>
    </xdr:from>
    <xdr:ext cx="95250" cy="28575"/>
    <xdr:sp fLocksText="0">
      <xdr:nvSpPr>
        <xdr:cNvPr id="4" name="Text Box 4"/>
        <xdr:cNvSpPr txBox="1">
          <a:spLocks noChangeArrowheads="1"/>
        </xdr:cNvSpPr>
      </xdr:nvSpPr>
      <xdr:spPr>
        <a:xfrm>
          <a:off x="8220075" y="87429975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173</xdr:row>
      <xdr:rowOff>0</xdr:rowOff>
    </xdr:from>
    <xdr:ext cx="9525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8220075" y="95364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204</xdr:row>
      <xdr:rowOff>0</xdr:rowOff>
    </xdr:from>
    <xdr:ext cx="95250" cy="171450"/>
    <xdr:sp fLocksText="0">
      <xdr:nvSpPr>
        <xdr:cNvPr id="6" name="Text Box 6"/>
        <xdr:cNvSpPr txBox="1">
          <a:spLocks noChangeArrowheads="1"/>
        </xdr:cNvSpPr>
      </xdr:nvSpPr>
      <xdr:spPr>
        <a:xfrm>
          <a:off x="8220075" y="1104138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214</xdr:row>
      <xdr:rowOff>0</xdr:rowOff>
    </xdr:from>
    <xdr:ext cx="9525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8220075" y="114300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9525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3867150" y="1170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95250" cy="209550"/>
    <xdr:sp fLocksText="0">
      <xdr:nvSpPr>
        <xdr:cNvPr id="9" name="Text Box 6"/>
        <xdr:cNvSpPr txBox="1">
          <a:spLocks noChangeArrowheads="1"/>
        </xdr:cNvSpPr>
      </xdr:nvSpPr>
      <xdr:spPr>
        <a:xfrm>
          <a:off x="8220075" y="41052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95250" cy="209550"/>
    <xdr:sp fLocksText="0">
      <xdr:nvSpPr>
        <xdr:cNvPr id="10" name="Text Box 6"/>
        <xdr:cNvSpPr txBox="1">
          <a:spLocks noChangeArrowheads="1"/>
        </xdr:cNvSpPr>
      </xdr:nvSpPr>
      <xdr:spPr>
        <a:xfrm>
          <a:off x="8220075" y="6096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95250" cy="209550"/>
    <xdr:sp fLocksText="0">
      <xdr:nvSpPr>
        <xdr:cNvPr id="11" name="Text Box 6"/>
        <xdr:cNvSpPr txBox="1">
          <a:spLocks noChangeArrowheads="1"/>
        </xdr:cNvSpPr>
      </xdr:nvSpPr>
      <xdr:spPr>
        <a:xfrm>
          <a:off x="8220075" y="82010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95250" cy="209550"/>
    <xdr:sp fLocksText="0">
      <xdr:nvSpPr>
        <xdr:cNvPr id="12" name="Text Box 6"/>
        <xdr:cNvSpPr txBox="1">
          <a:spLocks noChangeArrowheads="1"/>
        </xdr:cNvSpPr>
      </xdr:nvSpPr>
      <xdr:spPr>
        <a:xfrm>
          <a:off x="8220075" y="10791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95250" cy="285750"/>
    <xdr:sp fLocksText="0">
      <xdr:nvSpPr>
        <xdr:cNvPr id="13" name="Text Box 6"/>
        <xdr:cNvSpPr txBox="1">
          <a:spLocks noChangeArrowheads="1"/>
        </xdr:cNvSpPr>
      </xdr:nvSpPr>
      <xdr:spPr>
        <a:xfrm>
          <a:off x="8220075" y="152019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95250" cy="209550"/>
    <xdr:sp fLocksText="0">
      <xdr:nvSpPr>
        <xdr:cNvPr id="14" name="Text Box 6"/>
        <xdr:cNvSpPr txBox="1">
          <a:spLocks noChangeArrowheads="1"/>
        </xdr:cNvSpPr>
      </xdr:nvSpPr>
      <xdr:spPr>
        <a:xfrm>
          <a:off x="8220075" y="145542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95250" cy="209550"/>
    <xdr:sp fLocksText="0">
      <xdr:nvSpPr>
        <xdr:cNvPr id="15" name="Text Box 6"/>
        <xdr:cNvSpPr txBox="1">
          <a:spLocks noChangeArrowheads="1"/>
        </xdr:cNvSpPr>
      </xdr:nvSpPr>
      <xdr:spPr>
        <a:xfrm>
          <a:off x="8220075" y="19897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95250" cy="209550"/>
    <xdr:sp fLocksText="0">
      <xdr:nvSpPr>
        <xdr:cNvPr id="16" name="Text Box 6"/>
        <xdr:cNvSpPr txBox="1">
          <a:spLocks noChangeArrowheads="1"/>
        </xdr:cNvSpPr>
      </xdr:nvSpPr>
      <xdr:spPr>
        <a:xfrm>
          <a:off x="8220075" y="22812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95250" cy="209550"/>
    <xdr:sp fLocksText="0">
      <xdr:nvSpPr>
        <xdr:cNvPr id="17" name="Text Box 6"/>
        <xdr:cNvSpPr txBox="1">
          <a:spLocks noChangeArrowheads="1"/>
        </xdr:cNvSpPr>
      </xdr:nvSpPr>
      <xdr:spPr>
        <a:xfrm>
          <a:off x="8220075" y="25231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09550"/>
    <xdr:sp fLocksText="0">
      <xdr:nvSpPr>
        <xdr:cNvPr id="18" name="Text Box 6"/>
        <xdr:cNvSpPr txBox="1">
          <a:spLocks noChangeArrowheads="1"/>
        </xdr:cNvSpPr>
      </xdr:nvSpPr>
      <xdr:spPr>
        <a:xfrm>
          <a:off x="8220075" y="28898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95250" cy="209550"/>
    <xdr:sp fLocksText="0">
      <xdr:nvSpPr>
        <xdr:cNvPr id="19" name="Text Box 6"/>
        <xdr:cNvSpPr txBox="1">
          <a:spLocks noChangeArrowheads="1"/>
        </xdr:cNvSpPr>
      </xdr:nvSpPr>
      <xdr:spPr>
        <a:xfrm>
          <a:off x="8220075" y="311658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74</xdr:row>
      <xdr:rowOff>0</xdr:rowOff>
    </xdr:from>
    <xdr:ext cx="95250" cy="209550"/>
    <xdr:sp fLocksText="0">
      <xdr:nvSpPr>
        <xdr:cNvPr id="20" name="Text Box 6"/>
        <xdr:cNvSpPr txBox="1">
          <a:spLocks noChangeArrowheads="1"/>
        </xdr:cNvSpPr>
      </xdr:nvSpPr>
      <xdr:spPr>
        <a:xfrm>
          <a:off x="8220075" y="42338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95250" cy="266700"/>
    <xdr:sp fLocksText="0">
      <xdr:nvSpPr>
        <xdr:cNvPr id="21" name="Text Box 6"/>
        <xdr:cNvSpPr txBox="1">
          <a:spLocks noChangeArrowheads="1"/>
        </xdr:cNvSpPr>
      </xdr:nvSpPr>
      <xdr:spPr>
        <a:xfrm>
          <a:off x="8220075" y="4088130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0</xdr:rowOff>
    </xdr:from>
    <xdr:ext cx="95250" cy="209550"/>
    <xdr:sp fLocksText="0">
      <xdr:nvSpPr>
        <xdr:cNvPr id="22" name="Text Box 6"/>
        <xdr:cNvSpPr txBox="1">
          <a:spLocks noChangeArrowheads="1"/>
        </xdr:cNvSpPr>
      </xdr:nvSpPr>
      <xdr:spPr>
        <a:xfrm>
          <a:off x="8220075" y="454152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95250" cy="209550"/>
    <xdr:sp fLocksText="0">
      <xdr:nvSpPr>
        <xdr:cNvPr id="23" name="Text Box 6"/>
        <xdr:cNvSpPr txBox="1">
          <a:spLocks noChangeArrowheads="1"/>
        </xdr:cNvSpPr>
      </xdr:nvSpPr>
      <xdr:spPr>
        <a:xfrm>
          <a:off x="8220075" y="484917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89</xdr:row>
      <xdr:rowOff>0</xdr:rowOff>
    </xdr:from>
    <xdr:ext cx="95250" cy="209550"/>
    <xdr:sp fLocksText="0">
      <xdr:nvSpPr>
        <xdr:cNvPr id="24" name="Text Box 6"/>
        <xdr:cNvSpPr txBox="1">
          <a:spLocks noChangeArrowheads="1"/>
        </xdr:cNvSpPr>
      </xdr:nvSpPr>
      <xdr:spPr>
        <a:xfrm>
          <a:off x="8220075" y="49787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95250" cy="209550"/>
    <xdr:sp fLocksText="0">
      <xdr:nvSpPr>
        <xdr:cNvPr id="25" name="Text Box 6"/>
        <xdr:cNvSpPr txBox="1">
          <a:spLocks noChangeArrowheads="1"/>
        </xdr:cNvSpPr>
      </xdr:nvSpPr>
      <xdr:spPr>
        <a:xfrm>
          <a:off x="8220075" y="55778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105</xdr:row>
      <xdr:rowOff>0</xdr:rowOff>
    </xdr:from>
    <xdr:ext cx="95250" cy="209550"/>
    <xdr:sp fLocksText="0">
      <xdr:nvSpPr>
        <xdr:cNvPr id="26" name="Text Box 6"/>
        <xdr:cNvSpPr txBox="1">
          <a:spLocks noChangeArrowheads="1"/>
        </xdr:cNvSpPr>
      </xdr:nvSpPr>
      <xdr:spPr>
        <a:xfrm>
          <a:off x="8220075" y="583692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95250" cy="209550"/>
    <xdr:sp fLocksText="0">
      <xdr:nvSpPr>
        <xdr:cNvPr id="27" name="Text Box 6"/>
        <xdr:cNvSpPr txBox="1">
          <a:spLocks noChangeArrowheads="1"/>
        </xdr:cNvSpPr>
      </xdr:nvSpPr>
      <xdr:spPr>
        <a:xfrm>
          <a:off x="8220075" y="61607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111</xdr:row>
      <xdr:rowOff>0</xdr:rowOff>
    </xdr:from>
    <xdr:ext cx="95250" cy="200025"/>
    <xdr:sp fLocksText="0">
      <xdr:nvSpPr>
        <xdr:cNvPr id="28" name="Text Box 6"/>
        <xdr:cNvSpPr txBox="1">
          <a:spLocks noChangeArrowheads="1"/>
        </xdr:cNvSpPr>
      </xdr:nvSpPr>
      <xdr:spPr>
        <a:xfrm>
          <a:off x="8220075" y="6225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119</xdr:row>
      <xdr:rowOff>0</xdr:rowOff>
    </xdr:from>
    <xdr:ext cx="95250" cy="209550"/>
    <xdr:sp fLocksText="0">
      <xdr:nvSpPr>
        <xdr:cNvPr id="29" name="Text Box 6"/>
        <xdr:cNvSpPr txBox="1">
          <a:spLocks noChangeArrowheads="1"/>
        </xdr:cNvSpPr>
      </xdr:nvSpPr>
      <xdr:spPr>
        <a:xfrm>
          <a:off x="8220075" y="68084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121</xdr:row>
      <xdr:rowOff>0</xdr:rowOff>
    </xdr:from>
    <xdr:ext cx="95250" cy="209550"/>
    <xdr:sp fLocksText="0">
      <xdr:nvSpPr>
        <xdr:cNvPr id="30" name="Text Box 2"/>
        <xdr:cNvSpPr txBox="1">
          <a:spLocks noChangeArrowheads="1"/>
        </xdr:cNvSpPr>
      </xdr:nvSpPr>
      <xdr:spPr>
        <a:xfrm>
          <a:off x="8220075" y="68732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121</xdr:row>
      <xdr:rowOff>0</xdr:rowOff>
    </xdr:from>
    <xdr:ext cx="95250" cy="209550"/>
    <xdr:sp fLocksText="0">
      <xdr:nvSpPr>
        <xdr:cNvPr id="31" name="Text Box 6"/>
        <xdr:cNvSpPr txBox="1">
          <a:spLocks noChangeArrowheads="1"/>
        </xdr:cNvSpPr>
      </xdr:nvSpPr>
      <xdr:spPr>
        <a:xfrm>
          <a:off x="8220075" y="68732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123</xdr:row>
      <xdr:rowOff>0</xdr:rowOff>
    </xdr:from>
    <xdr:ext cx="95250" cy="209550"/>
    <xdr:sp fLocksText="0">
      <xdr:nvSpPr>
        <xdr:cNvPr id="32" name="Text Box 2"/>
        <xdr:cNvSpPr txBox="1">
          <a:spLocks noChangeArrowheads="1"/>
        </xdr:cNvSpPr>
      </xdr:nvSpPr>
      <xdr:spPr>
        <a:xfrm>
          <a:off x="8220075" y="69380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123</xdr:row>
      <xdr:rowOff>0</xdr:rowOff>
    </xdr:from>
    <xdr:ext cx="95250" cy="209550"/>
    <xdr:sp fLocksText="0">
      <xdr:nvSpPr>
        <xdr:cNvPr id="33" name="Text Box 6"/>
        <xdr:cNvSpPr txBox="1">
          <a:spLocks noChangeArrowheads="1"/>
        </xdr:cNvSpPr>
      </xdr:nvSpPr>
      <xdr:spPr>
        <a:xfrm>
          <a:off x="8220075" y="69380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131</xdr:row>
      <xdr:rowOff>0</xdr:rowOff>
    </xdr:from>
    <xdr:ext cx="95250" cy="209550"/>
    <xdr:sp fLocksText="0">
      <xdr:nvSpPr>
        <xdr:cNvPr id="34" name="Text Box 2"/>
        <xdr:cNvSpPr txBox="1">
          <a:spLocks noChangeArrowheads="1"/>
        </xdr:cNvSpPr>
      </xdr:nvSpPr>
      <xdr:spPr>
        <a:xfrm>
          <a:off x="8220075" y="737520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131</xdr:row>
      <xdr:rowOff>0</xdr:rowOff>
    </xdr:from>
    <xdr:ext cx="95250" cy="209550"/>
    <xdr:sp fLocksText="0">
      <xdr:nvSpPr>
        <xdr:cNvPr id="35" name="Text Box 6"/>
        <xdr:cNvSpPr txBox="1">
          <a:spLocks noChangeArrowheads="1"/>
        </xdr:cNvSpPr>
      </xdr:nvSpPr>
      <xdr:spPr>
        <a:xfrm>
          <a:off x="8220075" y="737520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133</xdr:row>
      <xdr:rowOff>0</xdr:rowOff>
    </xdr:from>
    <xdr:ext cx="95250" cy="209550"/>
    <xdr:sp fLocksText="0">
      <xdr:nvSpPr>
        <xdr:cNvPr id="36" name="Text Box 2"/>
        <xdr:cNvSpPr txBox="1">
          <a:spLocks noChangeArrowheads="1"/>
        </xdr:cNvSpPr>
      </xdr:nvSpPr>
      <xdr:spPr>
        <a:xfrm>
          <a:off x="8220075" y="743997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133</xdr:row>
      <xdr:rowOff>0</xdr:rowOff>
    </xdr:from>
    <xdr:ext cx="95250" cy="209550"/>
    <xdr:sp fLocksText="0">
      <xdr:nvSpPr>
        <xdr:cNvPr id="37" name="Text Box 6"/>
        <xdr:cNvSpPr txBox="1">
          <a:spLocks noChangeArrowheads="1"/>
        </xdr:cNvSpPr>
      </xdr:nvSpPr>
      <xdr:spPr>
        <a:xfrm>
          <a:off x="8220075" y="743997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139</xdr:row>
      <xdr:rowOff>0</xdr:rowOff>
    </xdr:from>
    <xdr:ext cx="95250" cy="209550"/>
    <xdr:sp fLocksText="0">
      <xdr:nvSpPr>
        <xdr:cNvPr id="38" name="Text Box 2"/>
        <xdr:cNvSpPr txBox="1">
          <a:spLocks noChangeArrowheads="1"/>
        </xdr:cNvSpPr>
      </xdr:nvSpPr>
      <xdr:spPr>
        <a:xfrm>
          <a:off x="8220075" y="770667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139</xdr:row>
      <xdr:rowOff>0</xdr:rowOff>
    </xdr:from>
    <xdr:ext cx="95250" cy="209550"/>
    <xdr:sp fLocksText="0">
      <xdr:nvSpPr>
        <xdr:cNvPr id="39" name="Text Box 6"/>
        <xdr:cNvSpPr txBox="1">
          <a:spLocks noChangeArrowheads="1"/>
        </xdr:cNvSpPr>
      </xdr:nvSpPr>
      <xdr:spPr>
        <a:xfrm>
          <a:off x="8220075" y="770667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146</xdr:row>
      <xdr:rowOff>0</xdr:rowOff>
    </xdr:from>
    <xdr:ext cx="95250" cy="209550"/>
    <xdr:sp fLocksText="0">
      <xdr:nvSpPr>
        <xdr:cNvPr id="40" name="Text Box 3"/>
        <xdr:cNvSpPr txBox="1">
          <a:spLocks noChangeArrowheads="1"/>
        </xdr:cNvSpPr>
      </xdr:nvSpPr>
      <xdr:spPr>
        <a:xfrm>
          <a:off x="8220075" y="81438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146</xdr:row>
      <xdr:rowOff>0</xdr:rowOff>
    </xdr:from>
    <xdr:ext cx="95250" cy="209550"/>
    <xdr:sp fLocksText="0">
      <xdr:nvSpPr>
        <xdr:cNvPr id="41" name="Text Box 2"/>
        <xdr:cNvSpPr txBox="1">
          <a:spLocks noChangeArrowheads="1"/>
        </xdr:cNvSpPr>
      </xdr:nvSpPr>
      <xdr:spPr>
        <a:xfrm>
          <a:off x="8220075" y="81438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146</xdr:row>
      <xdr:rowOff>0</xdr:rowOff>
    </xdr:from>
    <xdr:ext cx="95250" cy="209550"/>
    <xdr:sp fLocksText="0">
      <xdr:nvSpPr>
        <xdr:cNvPr id="42" name="Text Box 6"/>
        <xdr:cNvSpPr txBox="1">
          <a:spLocks noChangeArrowheads="1"/>
        </xdr:cNvSpPr>
      </xdr:nvSpPr>
      <xdr:spPr>
        <a:xfrm>
          <a:off x="8220075" y="81438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150</xdr:row>
      <xdr:rowOff>0</xdr:rowOff>
    </xdr:from>
    <xdr:ext cx="95250" cy="209550"/>
    <xdr:sp fLocksText="0">
      <xdr:nvSpPr>
        <xdr:cNvPr id="43" name="Text Box 6"/>
        <xdr:cNvSpPr txBox="1">
          <a:spLocks noChangeArrowheads="1"/>
        </xdr:cNvSpPr>
      </xdr:nvSpPr>
      <xdr:spPr>
        <a:xfrm>
          <a:off x="8220075" y="83381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9550"/>
    <xdr:sp fLocksText="0">
      <xdr:nvSpPr>
        <xdr:cNvPr id="44" name="Text Box 6"/>
        <xdr:cNvSpPr txBox="1">
          <a:spLocks noChangeArrowheads="1"/>
        </xdr:cNvSpPr>
      </xdr:nvSpPr>
      <xdr:spPr>
        <a:xfrm>
          <a:off x="8220075" y="84029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157</xdr:row>
      <xdr:rowOff>0</xdr:rowOff>
    </xdr:from>
    <xdr:ext cx="95250" cy="209550"/>
    <xdr:sp fLocksText="0">
      <xdr:nvSpPr>
        <xdr:cNvPr id="45" name="Text Box 6"/>
        <xdr:cNvSpPr txBox="1">
          <a:spLocks noChangeArrowheads="1"/>
        </xdr:cNvSpPr>
      </xdr:nvSpPr>
      <xdr:spPr>
        <a:xfrm>
          <a:off x="8220075" y="869442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161</xdr:row>
      <xdr:rowOff>0</xdr:rowOff>
    </xdr:from>
    <xdr:ext cx="95250" cy="266700"/>
    <xdr:sp fLocksText="0">
      <xdr:nvSpPr>
        <xdr:cNvPr id="46" name="Text Box 6"/>
        <xdr:cNvSpPr txBox="1">
          <a:spLocks noChangeArrowheads="1"/>
        </xdr:cNvSpPr>
      </xdr:nvSpPr>
      <xdr:spPr>
        <a:xfrm>
          <a:off x="8220075" y="8888730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95250" cy="209550"/>
    <xdr:sp fLocksText="0">
      <xdr:nvSpPr>
        <xdr:cNvPr id="47" name="Text Box 3"/>
        <xdr:cNvSpPr txBox="1">
          <a:spLocks noChangeArrowheads="1"/>
        </xdr:cNvSpPr>
      </xdr:nvSpPr>
      <xdr:spPr>
        <a:xfrm>
          <a:off x="8220075" y="91478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95250" cy="209550"/>
    <xdr:sp fLocksText="0">
      <xdr:nvSpPr>
        <xdr:cNvPr id="48" name="Text Box 2"/>
        <xdr:cNvSpPr txBox="1">
          <a:spLocks noChangeArrowheads="1"/>
        </xdr:cNvSpPr>
      </xdr:nvSpPr>
      <xdr:spPr>
        <a:xfrm>
          <a:off x="8220075" y="91478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95250" cy="209550"/>
    <xdr:sp fLocksText="0">
      <xdr:nvSpPr>
        <xdr:cNvPr id="49" name="Text Box 6"/>
        <xdr:cNvSpPr txBox="1">
          <a:spLocks noChangeArrowheads="1"/>
        </xdr:cNvSpPr>
      </xdr:nvSpPr>
      <xdr:spPr>
        <a:xfrm>
          <a:off x="8220075" y="91478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173</xdr:row>
      <xdr:rowOff>0</xdr:rowOff>
    </xdr:from>
    <xdr:ext cx="95250" cy="209550"/>
    <xdr:sp fLocksText="0">
      <xdr:nvSpPr>
        <xdr:cNvPr id="50" name="Text Box 3"/>
        <xdr:cNvSpPr txBox="1">
          <a:spLocks noChangeArrowheads="1"/>
        </xdr:cNvSpPr>
      </xdr:nvSpPr>
      <xdr:spPr>
        <a:xfrm>
          <a:off x="8220075" y="95364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173</xdr:row>
      <xdr:rowOff>0</xdr:rowOff>
    </xdr:from>
    <xdr:ext cx="95250" cy="209550"/>
    <xdr:sp fLocksText="0">
      <xdr:nvSpPr>
        <xdr:cNvPr id="51" name="Text Box 2"/>
        <xdr:cNvSpPr txBox="1">
          <a:spLocks noChangeArrowheads="1"/>
        </xdr:cNvSpPr>
      </xdr:nvSpPr>
      <xdr:spPr>
        <a:xfrm>
          <a:off x="8220075" y="95364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173</xdr:row>
      <xdr:rowOff>0</xdr:rowOff>
    </xdr:from>
    <xdr:ext cx="95250" cy="209550"/>
    <xdr:sp fLocksText="0">
      <xdr:nvSpPr>
        <xdr:cNvPr id="52" name="Text Box 6"/>
        <xdr:cNvSpPr txBox="1">
          <a:spLocks noChangeArrowheads="1"/>
        </xdr:cNvSpPr>
      </xdr:nvSpPr>
      <xdr:spPr>
        <a:xfrm>
          <a:off x="8220075" y="95364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189</xdr:row>
      <xdr:rowOff>0</xdr:rowOff>
    </xdr:from>
    <xdr:ext cx="95250" cy="209550"/>
    <xdr:sp fLocksText="0">
      <xdr:nvSpPr>
        <xdr:cNvPr id="53" name="Text Box 3"/>
        <xdr:cNvSpPr txBox="1">
          <a:spLocks noChangeArrowheads="1"/>
        </xdr:cNvSpPr>
      </xdr:nvSpPr>
      <xdr:spPr>
        <a:xfrm>
          <a:off x="8220075" y="102650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189</xdr:row>
      <xdr:rowOff>0</xdr:rowOff>
    </xdr:from>
    <xdr:ext cx="95250" cy="209550"/>
    <xdr:sp fLocksText="0">
      <xdr:nvSpPr>
        <xdr:cNvPr id="54" name="Text Box 2"/>
        <xdr:cNvSpPr txBox="1">
          <a:spLocks noChangeArrowheads="1"/>
        </xdr:cNvSpPr>
      </xdr:nvSpPr>
      <xdr:spPr>
        <a:xfrm>
          <a:off x="8220075" y="102650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189</xdr:row>
      <xdr:rowOff>0</xdr:rowOff>
    </xdr:from>
    <xdr:ext cx="95250" cy="209550"/>
    <xdr:sp fLocksText="0">
      <xdr:nvSpPr>
        <xdr:cNvPr id="55" name="Text Box 6"/>
        <xdr:cNvSpPr txBox="1">
          <a:spLocks noChangeArrowheads="1"/>
        </xdr:cNvSpPr>
      </xdr:nvSpPr>
      <xdr:spPr>
        <a:xfrm>
          <a:off x="8220075" y="102650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196</xdr:row>
      <xdr:rowOff>0</xdr:rowOff>
    </xdr:from>
    <xdr:ext cx="95250" cy="209550"/>
    <xdr:sp fLocksText="0">
      <xdr:nvSpPr>
        <xdr:cNvPr id="56" name="Text Box 6"/>
        <xdr:cNvSpPr txBox="1">
          <a:spLocks noChangeArrowheads="1"/>
        </xdr:cNvSpPr>
      </xdr:nvSpPr>
      <xdr:spPr>
        <a:xfrm>
          <a:off x="8220075" y="106365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200</xdr:row>
      <xdr:rowOff>0</xdr:rowOff>
    </xdr:from>
    <xdr:ext cx="95250" cy="209550"/>
    <xdr:sp fLocksText="0">
      <xdr:nvSpPr>
        <xdr:cNvPr id="57" name="Text Box 6"/>
        <xdr:cNvSpPr txBox="1">
          <a:spLocks noChangeArrowheads="1"/>
        </xdr:cNvSpPr>
      </xdr:nvSpPr>
      <xdr:spPr>
        <a:xfrm>
          <a:off x="8220075" y="1083087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206</xdr:row>
      <xdr:rowOff>0</xdr:rowOff>
    </xdr:from>
    <xdr:ext cx="95250" cy="209550"/>
    <xdr:sp fLocksText="0">
      <xdr:nvSpPr>
        <xdr:cNvPr id="58" name="Text Box 6"/>
        <xdr:cNvSpPr txBox="1">
          <a:spLocks noChangeArrowheads="1"/>
        </xdr:cNvSpPr>
      </xdr:nvSpPr>
      <xdr:spPr>
        <a:xfrm>
          <a:off x="8220075" y="1115472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215</xdr:row>
      <xdr:rowOff>0</xdr:rowOff>
    </xdr:from>
    <xdr:ext cx="95250" cy="219075"/>
    <xdr:sp fLocksText="0">
      <xdr:nvSpPr>
        <xdr:cNvPr id="59" name="Text Box 6"/>
        <xdr:cNvSpPr txBox="1">
          <a:spLocks noChangeArrowheads="1"/>
        </xdr:cNvSpPr>
      </xdr:nvSpPr>
      <xdr:spPr>
        <a:xfrm>
          <a:off x="8220075" y="1151096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230</xdr:row>
      <xdr:rowOff>0</xdr:rowOff>
    </xdr:from>
    <xdr:ext cx="95250" cy="209550"/>
    <xdr:sp fLocksText="0">
      <xdr:nvSpPr>
        <xdr:cNvPr id="60" name="Text Box 6"/>
        <xdr:cNvSpPr txBox="1">
          <a:spLocks noChangeArrowheads="1"/>
        </xdr:cNvSpPr>
      </xdr:nvSpPr>
      <xdr:spPr>
        <a:xfrm>
          <a:off x="8220075" y="1198054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241</xdr:row>
      <xdr:rowOff>0</xdr:rowOff>
    </xdr:from>
    <xdr:ext cx="95250" cy="209550"/>
    <xdr:sp fLocksText="0">
      <xdr:nvSpPr>
        <xdr:cNvPr id="61" name="Text Box 6"/>
        <xdr:cNvSpPr txBox="1">
          <a:spLocks noChangeArrowheads="1"/>
        </xdr:cNvSpPr>
      </xdr:nvSpPr>
      <xdr:spPr>
        <a:xfrm>
          <a:off x="8220075" y="126653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251</xdr:row>
      <xdr:rowOff>0</xdr:rowOff>
    </xdr:from>
    <xdr:ext cx="95250" cy="209550"/>
    <xdr:sp fLocksText="0">
      <xdr:nvSpPr>
        <xdr:cNvPr id="62" name="Text Box 6"/>
        <xdr:cNvSpPr txBox="1">
          <a:spLocks noChangeArrowheads="1"/>
        </xdr:cNvSpPr>
      </xdr:nvSpPr>
      <xdr:spPr>
        <a:xfrm>
          <a:off x="8220075" y="129292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236</xdr:row>
      <xdr:rowOff>0</xdr:rowOff>
    </xdr:from>
    <xdr:ext cx="95250" cy="209550"/>
    <xdr:sp fLocksText="0">
      <xdr:nvSpPr>
        <xdr:cNvPr id="63" name="Text Box 6"/>
        <xdr:cNvSpPr txBox="1">
          <a:spLocks noChangeArrowheads="1"/>
        </xdr:cNvSpPr>
      </xdr:nvSpPr>
      <xdr:spPr>
        <a:xfrm>
          <a:off x="8220075" y="123558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257</xdr:row>
      <xdr:rowOff>0</xdr:rowOff>
    </xdr:from>
    <xdr:ext cx="95250" cy="209550"/>
    <xdr:sp fLocksText="0">
      <xdr:nvSpPr>
        <xdr:cNvPr id="64" name="Text Box 6"/>
        <xdr:cNvSpPr txBox="1">
          <a:spLocks noChangeArrowheads="1"/>
        </xdr:cNvSpPr>
      </xdr:nvSpPr>
      <xdr:spPr>
        <a:xfrm>
          <a:off x="8220075" y="132845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95250" cy="209550"/>
    <xdr:sp fLocksText="0">
      <xdr:nvSpPr>
        <xdr:cNvPr id="65" name="Text Box 6"/>
        <xdr:cNvSpPr txBox="1">
          <a:spLocks noChangeArrowheads="1"/>
        </xdr:cNvSpPr>
      </xdr:nvSpPr>
      <xdr:spPr>
        <a:xfrm>
          <a:off x="8220075" y="13511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267</xdr:row>
      <xdr:rowOff>0</xdr:rowOff>
    </xdr:from>
    <xdr:ext cx="95250" cy="266700"/>
    <xdr:sp fLocksText="0">
      <xdr:nvSpPr>
        <xdr:cNvPr id="66" name="Text Box 6"/>
        <xdr:cNvSpPr txBox="1">
          <a:spLocks noChangeArrowheads="1"/>
        </xdr:cNvSpPr>
      </xdr:nvSpPr>
      <xdr:spPr>
        <a:xfrm>
          <a:off x="8220075" y="1377791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44</xdr:row>
      <xdr:rowOff>0</xdr:rowOff>
    </xdr:from>
    <xdr:ext cx="9525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6934200" y="21097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76</xdr:row>
      <xdr:rowOff>0</xdr:rowOff>
    </xdr:from>
    <xdr:ext cx="9525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6934200" y="392334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84</xdr:row>
      <xdr:rowOff>0</xdr:rowOff>
    </xdr:from>
    <xdr:ext cx="95250" cy="247650"/>
    <xdr:sp fLocksText="0">
      <xdr:nvSpPr>
        <xdr:cNvPr id="3" name="Text Box 3"/>
        <xdr:cNvSpPr txBox="1">
          <a:spLocks noChangeArrowheads="1"/>
        </xdr:cNvSpPr>
      </xdr:nvSpPr>
      <xdr:spPr>
        <a:xfrm>
          <a:off x="6934200" y="4305300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95</xdr:row>
      <xdr:rowOff>0</xdr:rowOff>
    </xdr:from>
    <xdr:ext cx="9525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6934200" y="53225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108</xdr:row>
      <xdr:rowOff>0</xdr:rowOff>
    </xdr:from>
    <xdr:ext cx="95250" cy="171450"/>
    <xdr:sp fLocksText="0">
      <xdr:nvSpPr>
        <xdr:cNvPr id="5" name="Text Box 5"/>
        <xdr:cNvSpPr txBox="1">
          <a:spLocks noChangeArrowheads="1"/>
        </xdr:cNvSpPr>
      </xdr:nvSpPr>
      <xdr:spPr>
        <a:xfrm>
          <a:off x="6934200" y="763047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131</xdr:row>
      <xdr:rowOff>0</xdr:rowOff>
    </xdr:from>
    <xdr:ext cx="95250" cy="266700"/>
    <xdr:sp fLocksText="0">
      <xdr:nvSpPr>
        <xdr:cNvPr id="6" name="Text Box 6"/>
        <xdr:cNvSpPr txBox="1">
          <a:spLocks noChangeArrowheads="1"/>
        </xdr:cNvSpPr>
      </xdr:nvSpPr>
      <xdr:spPr>
        <a:xfrm>
          <a:off x="6934200" y="8732520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0</xdr:rowOff>
    </xdr:from>
    <xdr:ext cx="9525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6934200" y="884110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9525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3200400" y="90658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209550"/>
    <xdr:sp fLocksText="0">
      <xdr:nvSpPr>
        <xdr:cNvPr id="9" name="Text Box 6"/>
        <xdr:cNvSpPr txBox="1">
          <a:spLocks noChangeArrowheads="1"/>
        </xdr:cNvSpPr>
      </xdr:nvSpPr>
      <xdr:spPr>
        <a:xfrm>
          <a:off x="6934200" y="2047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95250" cy="209550"/>
    <xdr:sp fLocksText="0">
      <xdr:nvSpPr>
        <xdr:cNvPr id="10" name="Text Box 6"/>
        <xdr:cNvSpPr txBox="1">
          <a:spLocks noChangeArrowheads="1"/>
        </xdr:cNvSpPr>
      </xdr:nvSpPr>
      <xdr:spPr>
        <a:xfrm>
          <a:off x="6934200" y="3238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95250" cy="209550"/>
    <xdr:sp fLocksText="0">
      <xdr:nvSpPr>
        <xdr:cNvPr id="11" name="Text Box 6"/>
        <xdr:cNvSpPr txBox="1">
          <a:spLocks noChangeArrowheads="1"/>
        </xdr:cNvSpPr>
      </xdr:nvSpPr>
      <xdr:spPr>
        <a:xfrm>
          <a:off x="6934200" y="5076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95250" cy="209550"/>
    <xdr:sp fLocksText="0">
      <xdr:nvSpPr>
        <xdr:cNvPr id="12" name="Text Box 6"/>
        <xdr:cNvSpPr txBox="1">
          <a:spLocks noChangeArrowheads="1"/>
        </xdr:cNvSpPr>
      </xdr:nvSpPr>
      <xdr:spPr>
        <a:xfrm>
          <a:off x="6934200" y="74104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95250" cy="209550"/>
    <xdr:sp fLocksText="0">
      <xdr:nvSpPr>
        <xdr:cNvPr id="13" name="Text Box 6"/>
        <xdr:cNvSpPr txBox="1">
          <a:spLocks noChangeArrowheads="1"/>
        </xdr:cNvSpPr>
      </xdr:nvSpPr>
      <xdr:spPr>
        <a:xfrm>
          <a:off x="6934200" y="10029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95250" cy="209550"/>
    <xdr:sp fLocksText="0">
      <xdr:nvSpPr>
        <xdr:cNvPr id="14" name="Text Box 6"/>
        <xdr:cNvSpPr txBox="1">
          <a:spLocks noChangeArrowheads="1"/>
        </xdr:cNvSpPr>
      </xdr:nvSpPr>
      <xdr:spPr>
        <a:xfrm>
          <a:off x="6934200" y="13658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95250" cy="209550"/>
    <xdr:sp fLocksText="0">
      <xdr:nvSpPr>
        <xdr:cNvPr id="15" name="Text Box 6"/>
        <xdr:cNvSpPr txBox="1">
          <a:spLocks noChangeArrowheads="1"/>
        </xdr:cNvSpPr>
      </xdr:nvSpPr>
      <xdr:spPr>
        <a:xfrm>
          <a:off x="6934200" y="17421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95250" cy="209550"/>
    <xdr:sp fLocksText="0">
      <xdr:nvSpPr>
        <xdr:cNvPr id="16" name="Text Box 6"/>
        <xdr:cNvSpPr txBox="1">
          <a:spLocks noChangeArrowheads="1"/>
        </xdr:cNvSpPr>
      </xdr:nvSpPr>
      <xdr:spPr>
        <a:xfrm>
          <a:off x="6934200" y="197453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95250" cy="209550"/>
    <xdr:sp fLocksText="0">
      <xdr:nvSpPr>
        <xdr:cNvPr id="17" name="Text Box 6"/>
        <xdr:cNvSpPr txBox="1">
          <a:spLocks noChangeArrowheads="1"/>
        </xdr:cNvSpPr>
      </xdr:nvSpPr>
      <xdr:spPr>
        <a:xfrm>
          <a:off x="6934200" y="21097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95250" cy="209550"/>
    <xdr:sp fLocksText="0">
      <xdr:nvSpPr>
        <xdr:cNvPr id="18" name="Text Box 6"/>
        <xdr:cNvSpPr txBox="1">
          <a:spLocks noChangeArrowheads="1"/>
        </xdr:cNvSpPr>
      </xdr:nvSpPr>
      <xdr:spPr>
        <a:xfrm>
          <a:off x="6934200" y="235458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63</xdr:row>
      <xdr:rowOff>0</xdr:rowOff>
    </xdr:from>
    <xdr:ext cx="95250" cy="209550"/>
    <xdr:sp fLocksText="0">
      <xdr:nvSpPr>
        <xdr:cNvPr id="19" name="Text Box 6"/>
        <xdr:cNvSpPr txBox="1">
          <a:spLocks noChangeArrowheads="1"/>
        </xdr:cNvSpPr>
      </xdr:nvSpPr>
      <xdr:spPr>
        <a:xfrm>
          <a:off x="6934200" y="322040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95250" cy="209550"/>
    <xdr:sp fLocksText="0">
      <xdr:nvSpPr>
        <xdr:cNvPr id="20" name="Text Box 6"/>
        <xdr:cNvSpPr txBox="1">
          <a:spLocks noChangeArrowheads="1"/>
        </xdr:cNvSpPr>
      </xdr:nvSpPr>
      <xdr:spPr>
        <a:xfrm>
          <a:off x="6934200" y="453580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127</xdr:row>
      <xdr:rowOff>0</xdr:rowOff>
    </xdr:from>
    <xdr:ext cx="95250" cy="209550"/>
    <xdr:sp fLocksText="0">
      <xdr:nvSpPr>
        <xdr:cNvPr id="21" name="Text Box 6"/>
        <xdr:cNvSpPr txBox="1">
          <a:spLocks noChangeArrowheads="1"/>
        </xdr:cNvSpPr>
      </xdr:nvSpPr>
      <xdr:spPr>
        <a:xfrm>
          <a:off x="6934200" y="85486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9550"/>
    <xdr:sp fLocksText="0">
      <xdr:nvSpPr>
        <xdr:cNvPr id="22" name="Text Box 6"/>
        <xdr:cNvSpPr txBox="1">
          <a:spLocks noChangeArrowheads="1"/>
        </xdr:cNvSpPr>
      </xdr:nvSpPr>
      <xdr:spPr>
        <a:xfrm>
          <a:off x="6934200" y="98126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23" name="Text Box 6"/>
        <xdr:cNvSpPr txBox="1">
          <a:spLocks noChangeArrowheads="1"/>
        </xdr:cNvSpPr>
      </xdr:nvSpPr>
      <xdr:spPr>
        <a:xfrm>
          <a:off x="6934200" y="1041177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171</xdr:row>
      <xdr:rowOff>0</xdr:rowOff>
    </xdr:from>
    <xdr:ext cx="95250" cy="209550"/>
    <xdr:sp fLocksText="0">
      <xdr:nvSpPr>
        <xdr:cNvPr id="24" name="Text Box 6"/>
        <xdr:cNvSpPr txBox="1">
          <a:spLocks noChangeArrowheads="1"/>
        </xdr:cNvSpPr>
      </xdr:nvSpPr>
      <xdr:spPr>
        <a:xfrm>
          <a:off x="6934200" y="107765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177</xdr:row>
      <xdr:rowOff>0</xdr:rowOff>
    </xdr:from>
    <xdr:ext cx="95250" cy="209550"/>
    <xdr:sp fLocksText="0">
      <xdr:nvSpPr>
        <xdr:cNvPr id="25" name="Text Box 6"/>
        <xdr:cNvSpPr txBox="1">
          <a:spLocks noChangeArrowheads="1"/>
        </xdr:cNvSpPr>
      </xdr:nvSpPr>
      <xdr:spPr>
        <a:xfrm>
          <a:off x="6934200" y="1109281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Z270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2" sqref="D12"/>
    </sheetView>
  </sheetViews>
  <sheetFormatPr defaultColWidth="9.00390625" defaultRowHeight="12.75"/>
  <cols>
    <col min="1" max="1" width="4.375" style="2" customWidth="1"/>
    <col min="2" max="2" width="25.625" style="0" customWidth="1"/>
    <col min="3" max="3" width="11.125" style="2" customWidth="1"/>
    <col min="4" max="4" width="29.75390625" style="3" customWidth="1"/>
    <col min="5" max="5" width="12.375" style="3" customWidth="1"/>
    <col min="6" max="6" width="12.875" style="0" customWidth="1"/>
    <col min="7" max="7" width="40.375" style="5" customWidth="1"/>
  </cols>
  <sheetData>
    <row r="1" spans="4:7" ht="24" customHeight="1">
      <c r="D1" s="227"/>
      <c r="G1" s="177" t="s">
        <v>333</v>
      </c>
    </row>
    <row r="2" spans="1:7" ht="82.5" customHeight="1">
      <c r="A2" s="250" t="s">
        <v>334</v>
      </c>
      <c r="B2" s="250"/>
      <c r="C2" s="250"/>
      <c r="D2" s="250"/>
      <c r="E2" s="250"/>
      <c r="F2" s="250"/>
      <c r="G2" s="250"/>
    </row>
    <row r="4" spans="1:7" s="45" customFormat="1" ht="15" customHeight="1">
      <c r="A4" s="255"/>
      <c r="B4" s="254" t="s">
        <v>125</v>
      </c>
      <c r="C4" s="254" t="s">
        <v>127</v>
      </c>
      <c r="D4" s="254" t="s">
        <v>126</v>
      </c>
      <c r="E4" s="146"/>
      <c r="F4" s="251" t="s">
        <v>132</v>
      </c>
      <c r="G4" s="257" t="s">
        <v>128</v>
      </c>
    </row>
    <row r="5" spans="1:7" s="45" customFormat="1" ht="60" customHeight="1">
      <c r="A5" s="256"/>
      <c r="B5" s="254"/>
      <c r="C5" s="254"/>
      <c r="D5" s="254"/>
      <c r="E5" s="147" t="s">
        <v>721</v>
      </c>
      <c r="F5" s="253"/>
      <c r="G5" s="257"/>
    </row>
    <row r="6" spans="1:7" s="45" customFormat="1" ht="12.75" customHeight="1">
      <c r="A6" s="148">
        <v>1</v>
      </c>
      <c r="B6" s="94">
        <v>2</v>
      </c>
      <c r="C6" s="94">
        <v>3</v>
      </c>
      <c r="D6" s="94">
        <v>4</v>
      </c>
      <c r="E6" s="94">
        <v>5</v>
      </c>
      <c r="F6" s="94">
        <v>6</v>
      </c>
      <c r="G6" s="149">
        <v>7</v>
      </c>
    </row>
    <row r="7" spans="1:7" s="47" customFormat="1" ht="12.75">
      <c r="A7" s="150">
        <v>1</v>
      </c>
      <c r="B7" s="64" t="s">
        <v>163</v>
      </c>
      <c r="C7" s="151">
        <v>112115</v>
      </c>
      <c r="D7" s="64"/>
      <c r="E7" s="90"/>
      <c r="F7" s="106">
        <f>SUM(F10:F11)</f>
        <v>122300</v>
      </c>
      <c r="G7" s="64"/>
    </row>
    <row r="8" spans="1:7" s="47" customFormat="1" ht="12.75">
      <c r="A8" s="150"/>
      <c r="B8" s="64"/>
      <c r="C8" s="151"/>
      <c r="D8" s="64" t="s">
        <v>345</v>
      </c>
      <c r="E8" s="249">
        <f>SUM(E10,E15,E22,E28,E30,E34,E37,E41,E47,E49,E65,E78,E94,E101,E105,E112,E123,E126,E129,E135,E141,E143,E144,E152,E156,E161)</f>
        <v>489.368</v>
      </c>
      <c r="F8" s="249">
        <f>SUM(F10,F15,F22,F28,F30,F34,F37,F41,F47,F49,F65,F78,F94,F101,F105,F112,F123,F126,F129,F135,F141,F143,F144,F152,F156,F161)</f>
        <v>6081800</v>
      </c>
      <c r="G8" s="64"/>
    </row>
    <row r="9" spans="1:7" s="47" customFormat="1" ht="12.75">
      <c r="A9" s="150"/>
      <c r="B9" s="64"/>
      <c r="C9" s="151"/>
      <c r="D9" s="64" t="s">
        <v>344</v>
      </c>
      <c r="E9" s="249">
        <f>SUM(E11,E14,E18,E21,E24,E27,E33,E36,E39,E40,E43,E51,E54,E58,E62,E67,E69,E71,E74,E77,E83,E86,E89,R88,E91,E95,E97,E100,E104)+SUM(E107,E111,E114,E116,E118,E120,E122,E125,E128,E134,E140,E146,E148,E151,E154,E160)</f>
        <v>1224.3700000000001</v>
      </c>
      <c r="F9" s="249">
        <f>SUM(F11,F14,F18,F21,F24,F27,F33,F36,F39,F40,F43,F51,F54,F58,F62,F67,F69,F71,F74,F77,F83,F86,F89,S88,F91,F95,F97,F100,F104)+SUM(F107,F111,F114,F116,F118,F120,F122,F125,F128,F134,F140,F146,F148,F151,F154,F160)</f>
        <v>10565620</v>
      </c>
      <c r="G9" s="64"/>
    </row>
    <row r="10" spans="1:7" s="39" customFormat="1" ht="79.5" customHeight="1">
      <c r="A10" s="152"/>
      <c r="B10" s="82" t="s">
        <v>623</v>
      </c>
      <c r="C10" s="153"/>
      <c r="D10" s="154" t="s">
        <v>647</v>
      </c>
      <c r="E10" s="238">
        <v>1.6</v>
      </c>
      <c r="F10" s="239">
        <v>32300</v>
      </c>
      <c r="G10" s="82" t="s">
        <v>670</v>
      </c>
    </row>
    <row r="11" spans="1:7" s="39" customFormat="1" ht="38.25">
      <c r="A11" s="155"/>
      <c r="B11" s="89" t="s">
        <v>645</v>
      </c>
      <c r="C11" s="156"/>
      <c r="D11" s="68" t="s">
        <v>648</v>
      </c>
      <c r="E11" s="236">
        <v>11</v>
      </c>
      <c r="F11" s="237">
        <v>90000</v>
      </c>
      <c r="G11" s="82" t="s">
        <v>646</v>
      </c>
    </row>
    <row r="12" spans="1:7" s="47" customFormat="1" ht="12.75">
      <c r="A12" s="90">
        <v>2</v>
      </c>
      <c r="B12" s="64" t="s">
        <v>166</v>
      </c>
      <c r="C12" s="157">
        <v>21125</v>
      </c>
      <c r="D12" s="158"/>
      <c r="E12" s="94"/>
      <c r="F12" s="106">
        <v>384340</v>
      </c>
      <c r="G12" s="64"/>
    </row>
    <row r="13" spans="1:7" s="39" customFormat="1" ht="140.25">
      <c r="A13" s="146"/>
      <c r="B13" s="82" t="s">
        <v>167</v>
      </c>
      <c r="C13" s="153"/>
      <c r="D13" s="154" t="s">
        <v>168</v>
      </c>
      <c r="E13" s="94" t="s">
        <v>625</v>
      </c>
      <c r="F13" s="87">
        <v>228340</v>
      </c>
      <c r="G13" s="51" t="s">
        <v>626</v>
      </c>
    </row>
    <row r="14" spans="1:7" s="39" customFormat="1" ht="38.25">
      <c r="A14" s="155"/>
      <c r="B14" s="89" t="s">
        <v>650</v>
      </c>
      <c r="C14" s="156"/>
      <c r="D14" s="68" t="s">
        <v>649</v>
      </c>
      <c r="E14" s="236">
        <v>7</v>
      </c>
      <c r="F14" s="237">
        <v>56000</v>
      </c>
      <c r="G14" s="82" t="s">
        <v>646</v>
      </c>
    </row>
    <row r="15" spans="1:7" s="39" customFormat="1" ht="51">
      <c r="A15" s="155"/>
      <c r="B15" s="89" t="s">
        <v>664</v>
      </c>
      <c r="C15" s="156"/>
      <c r="D15" s="68" t="s">
        <v>665</v>
      </c>
      <c r="E15" s="240">
        <v>10</v>
      </c>
      <c r="F15" s="241">
        <v>100000</v>
      </c>
      <c r="G15" s="82" t="s">
        <v>671</v>
      </c>
    </row>
    <row r="16" spans="1:7" s="42" customFormat="1" ht="12.75">
      <c r="A16" s="92">
        <v>3</v>
      </c>
      <c r="B16" s="64" t="s">
        <v>173</v>
      </c>
      <c r="C16" s="119">
        <v>19001</v>
      </c>
      <c r="D16" s="158"/>
      <c r="E16" s="94"/>
      <c r="F16" s="106">
        <v>306240</v>
      </c>
      <c r="G16" s="64"/>
    </row>
    <row r="17" spans="1:7" s="49" customFormat="1" ht="38.25">
      <c r="A17" s="155"/>
      <c r="B17" s="64" t="s">
        <v>654</v>
      </c>
      <c r="C17" s="157"/>
      <c r="D17" s="158"/>
      <c r="E17" s="94"/>
      <c r="F17" s="106">
        <v>2240</v>
      </c>
      <c r="G17" s="64"/>
    </row>
    <row r="18" spans="1:7" s="39" customFormat="1" ht="51">
      <c r="A18" s="155"/>
      <c r="B18" s="89" t="s">
        <v>650</v>
      </c>
      <c r="C18" s="156"/>
      <c r="D18" s="68" t="s">
        <v>651</v>
      </c>
      <c r="E18" s="236">
        <v>38</v>
      </c>
      <c r="F18" s="237">
        <v>304000</v>
      </c>
      <c r="G18" s="82" t="s">
        <v>646</v>
      </c>
    </row>
    <row r="19" spans="1:7" s="47" customFormat="1" ht="12.75">
      <c r="A19" s="90">
        <v>4</v>
      </c>
      <c r="B19" s="64" t="s">
        <v>175</v>
      </c>
      <c r="C19" s="127">
        <v>24377</v>
      </c>
      <c r="D19" s="154"/>
      <c r="E19" s="94"/>
      <c r="F19" s="106">
        <v>460251</v>
      </c>
      <c r="G19" s="64"/>
    </row>
    <row r="20" spans="1:7" s="47" customFormat="1" ht="25.5">
      <c r="A20" s="159"/>
      <c r="B20" s="64" t="s">
        <v>655</v>
      </c>
      <c r="C20" s="157"/>
      <c r="D20" s="154"/>
      <c r="E20" s="94"/>
      <c r="F20" s="106">
        <v>14251</v>
      </c>
      <c r="G20" s="64"/>
    </row>
    <row r="21" spans="1:7" s="39" customFormat="1" ht="63.75">
      <c r="A21" s="155"/>
      <c r="B21" s="89" t="s">
        <v>652</v>
      </c>
      <c r="C21" s="156"/>
      <c r="D21" s="68" t="s">
        <v>653</v>
      </c>
      <c r="E21" s="236">
        <v>18</v>
      </c>
      <c r="F21" s="237">
        <v>144000</v>
      </c>
      <c r="G21" s="82" t="s">
        <v>646</v>
      </c>
    </row>
    <row r="22" spans="1:7" s="39" customFormat="1" ht="51">
      <c r="A22" s="155"/>
      <c r="B22" s="89" t="s">
        <v>664</v>
      </c>
      <c r="C22" s="156"/>
      <c r="D22" s="68" t="s">
        <v>666</v>
      </c>
      <c r="E22" s="240" t="s">
        <v>667</v>
      </c>
      <c r="F22" s="241">
        <v>302000</v>
      </c>
      <c r="G22" s="82" t="s">
        <v>668</v>
      </c>
    </row>
    <row r="23" spans="1:7" s="47" customFormat="1" ht="12.75">
      <c r="A23" s="90">
        <v>5</v>
      </c>
      <c r="B23" s="64" t="s">
        <v>180</v>
      </c>
      <c r="C23" s="119">
        <v>19971</v>
      </c>
      <c r="D23" s="158"/>
      <c r="E23" s="94"/>
      <c r="F23" s="106">
        <f>SUM(F24:F25)</f>
        <v>893461.62</v>
      </c>
      <c r="G23" s="97"/>
    </row>
    <row r="24" spans="1:8" s="39" customFormat="1" ht="76.5">
      <c r="A24" s="251"/>
      <c r="B24" s="51" t="s">
        <v>631</v>
      </c>
      <c r="C24" s="153"/>
      <c r="D24" s="51" t="s">
        <v>633</v>
      </c>
      <c r="E24" s="242">
        <v>14.97</v>
      </c>
      <c r="F24" s="140">
        <v>581120</v>
      </c>
      <c r="G24" s="51" t="s">
        <v>630</v>
      </c>
      <c r="H24" s="52" t="s">
        <v>632</v>
      </c>
    </row>
    <row r="25" spans="1:7" s="39" customFormat="1" ht="51">
      <c r="A25" s="252"/>
      <c r="B25" s="82" t="s">
        <v>634</v>
      </c>
      <c r="C25" s="153"/>
      <c r="D25" s="154" t="s">
        <v>635</v>
      </c>
      <c r="E25" s="94"/>
      <c r="F25" s="140">
        <v>312341.62</v>
      </c>
      <c r="G25" s="82" t="s">
        <v>675</v>
      </c>
    </row>
    <row r="26" spans="1:7" s="39" customFormat="1" ht="12.75">
      <c r="A26" s="94">
        <v>6</v>
      </c>
      <c r="B26" s="64" t="s">
        <v>642</v>
      </c>
      <c r="C26" s="153"/>
      <c r="D26" s="158"/>
      <c r="E26" s="94"/>
      <c r="F26" s="129">
        <v>874000</v>
      </c>
      <c r="G26" s="82"/>
    </row>
    <row r="27" spans="1:7" s="39" customFormat="1" ht="51">
      <c r="A27" s="147"/>
      <c r="B27" s="89" t="s">
        <v>650</v>
      </c>
      <c r="C27" s="153"/>
      <c r="D27" s="160" t="s">
        <v>656</v>
      </c>
      <c r="E27" s="243">
        <v>63</v>
      </c>
      <c r="F27" s="140">
        <v>504000</v>
      </c>
      <c r="G27" s="82" t="s">
        <v>646</v>
      </c>
    </row>
    <row r="28" spans="1:7" s="39" customFormat="1" ht="51">
      <c r="A28" s="147"/>
      <c r="B28" s="89" t="s">
        <v>664</v>
      </c>
      <c r="C28" s="156"/>
      <c r="D28" s="68" t="s">
        <v>669</v>
      </c>
      <c r="E28" s="240">
        <v>37</v>
      </c>
      <c r="F28" s="87">
        <v>370000</v>
      </c>
      <c r="G28" s="82" t="s">
        <v>674</v>
      </c>
    </row>
    <row r="29" spans="1:7" s="39" customFormat="1" ht="12.75">
      <c r="A29" s="94">
        <v>7</v>
      </c>
      <c r="B29" s="96" t="s">
        <v>78</v>
      </c>
      <c r="C29" s="153"/>
      <c r="D29" s="160"/>
      <c r="E29" s="94"/>
      <c r="F29" s="129">
        <v>380000</v>
      </c>
      <c r="G29" s="82"/>
    </row>
    <row r="30" spans="1:7" s="39" customFormat="1" ht="51">
      <c r="A30" s="147"/>
      <c r="B30" s="89" t="s">
        <v>664</v>
      </c>
      <c r="C30" s="156"/>
      <c r="D30" s="68" t="s">
        <v>672</v>
      </c>
      <c r="E30" s="240">
        <v>38</v>
      </c>
      <c r="F30" s="87">
        <v>380000</v>
      </c>
      <c r="G30" s="82" t="s">
        <v>674</v>
      </c>
    </row>
    <row r="31" spans="1:208" s="47" customFormat="1" ht="12.75">
      <c r="A31" s="150">
        <v>8</v>
      </c>
      <c r="B31" s="64" t="s">
        <v>643</v>
      </c>
      <c r="C31" s="119">
        <v>94545</v>
      </c>
      <c r="D31" s="158"/>
      <c r="E31" s="94"/>
      <c r="F31" s="106">
        <f>SUM(F32:F34)</f>
        <v>783000</v>
      </c>
      <c r="G31" s="64"/>
      <c r="GZ31" s="47">
        <f>SUM(A31:GY31)</f>
        <v>877553</v>
      </c>
    </row>
    <row r="32" spans="1:7" s="39" customFormat="1" ht="382.5">
      <c r="A32" s="251"/>
      <c r="B32" s="51" t="s">
        <v>628</v>
      </c>
      <c r="C32" s="153"/>
      <c r="D32" s="51" t="s">
        <v>627</v>
      </c>
      <c r="E32" s="52" t="s">
        <v>629</v>
      </c>
      <c r="F32" s="87">
        <v>183000</v>
      </c>
      <c r="G32" s="51" t="s">
        <v>627</v>
      </c>
    </row>
    <row r="33" spans="1:7" s="39" customFormat="1" ht="25.5">
      <c r="A33" s="253"/>
      <c r="B33" s="89" t="s">
        <v>639</v>
      </c>
      <c r="C33" s="156"/>
      <c r="D33" s="54" t="s">
        <v>640</v>
      </c>
      <c r="E33" s="236">
        <v>25</v>
      </c>
      <c r="F33" s="87">
        <v>200000</v>
      </c>
      <c r="G33" s="82" t="s">
        <v>660</v>
      </c>
    </row>
    <row r="34" spans="1:7" s="39" customFormat="1" ht="51">
      <c r="A34" s="253"/>
      <c r="B34" s="89" t="s">
        <v>664</v>
      </c>
      <c r="C34" s="156"/>
      <c r="D34" s="68" t="s">
        <v>673</v>
      </c>
      <c r="E34" s="240">
        <v>40</v>
      </c>
      <c r="F34" s="87">
        <v>400000</v>
      </c>
      <c r="G34" s="82" t="s">
        <v>674</v>
      </c>
    </row>
    <row r="35" spans="1:7" s="39" customFormat="1" ht="12.75">
      <c r="A35" s="94">
        <v>9</v>
      </c>
      <c r="B35" s="96" t="s">
        <v>662</v>
      </c>
      <c r="C35" s="156"/>
      <c r="D35" s="54"/>
      <c r="E35" s="38"/>
      <c r="F35" s="87">
        <v>4920000</v>
      </c>
      <c r="G35" s="82"/>
    </row>
    <row r="36" spans="1:7" s="39" customFormat="1" ht="63.75">
      <c r="A36" s="147"/>
      <c r="B36" s="161" t="s">
        <v>652</v>
      </c>
      <c r="C36" s="162"/>
      <c r="D36" s="55" t="s">
        <v>663</v>
      </c>
      <c r="E36" s="245">
        <v>284</v>
      </c>
      <c r="F36" s="163">
        <v>3000000</v>
      </c>
      <c r="G36" s="164" t="s">
        <v>660</v>
      </c>
    </row>
    <row r="37" spans="1:7" s="39" customFormat="1" ht="51">
      <c r="A37" s="147"/>
      <c r="B37" s="89" t="s">
        <v>664</v>
      </c>
      <c r="C37" s="153"/>
      <c r="D37" s="68" t="s">
        <v>676</v>
      </c>
      <c r="E37" s="240">
        <v>128</v>
      </c>
      <c r="F37" s="87">
        <v>1920000</v>
      </c>
      <c r="G37" s="82" t="s">
        <v>674</v>
      </c>
    </row>
    <row r="38" spans="1:7" s="56" customFormat="1" ht="12.75">
      <c r="A38" s="90">
        <v>10</v>
      </c>
      <c r="B38" s="96" t="s">
        <v>81</v>
      </c>
      <c r="C38" s="119">
        <v>69457</v>
      </c>
      <c r="D38" s="158"/>
      <c r="E38" s="94"/>
      <c r="F38" s="124">
        <v>1352000</v>
      </c>
      <c r="G38" s="62"/>
    </row>
    <row r="39" spans="1:8" s="59" customFormat="1" ht="127.5">
      <c r="A39" s="52"/>
      <c r="B39" s="51" t="s">
        <v>637</v>
      </c>
      <c r="C39" s="105"/>
      <c r="D39" s="51" t="s">
        <v>638</v>
      </c>
      <c r="E39" s="246">
        <v>12.7</v>
      </c>
      <c r="F39" s="140">
        <v>960000</v>
      </c>
      <c r="G39" s="165" t="s">
        <v>47</v>
      </c>
      <c r="H39" s="52" t="s">
        <v>636</v>
      </c>
    </row>
    <row r="40" spans="1:7" s="39" customFormat="1" ht="51">
      <c r="A40" s="166"/>
      <c r="B40" s="89" t="s">
        <v>652</v>
      </c>
      <c r="C40" s="156"/>
      <c r="D40" s="68" t="s">
        <v>657</v>
      </c>
      <c r="E40" s="236">
        <v>24</v>
      </c>
      <c r="F40" s="87">
        <v>192000</v>
      </c>
      <c r="G40" s="82" t="s">
        <v>646</v>
      </c>
    </row>
    <row r="41" spans="1:7" s="39" customFormat="1" ht="51">
      <c r="A41" s="166"/>
      <c r="B41" s="89" t="s">
        <v>664</v>
      </c>
      <c r="C41" s="153"/>
      <c r="D41" s="68" t="s">
        <v>773</v>
      </c>
      <c r="E41" s="240">
        <v>20</v>
      </c>
      <c r="F41" s="87">
        <v>200000</v>
      </c>
      <c r="G41" s="82" t="s">
        <v>674</v>
      </c>
    </row>
    <row r="42" spans="1:7" s="60" customFormat="1" ht="12.75">
      <c r="A42" s="90">
        <v>11</v>
      </c>
      <c r="B42" s="96" t="s">
        <v>82</v>
      </c>
      <c r="C42" s="119">
        <v>69142</v>
      </c>
      <c r="D42" s="158"/>
      <c r="E42" s="94"/>
      <c r="F42" s="124">
        <v>502000</v>
      </c>
      <c r="G42" s="62"/>
    </row>
    <row r="43" spans="1:7" s="39" customFormat="1" ht="51">
      <c r="A43" s="166"/>
      <c r="B43" s="89" t="s">
        <v>652</v>
      </c>
      <c r="C43" s="156"/>
      <c r="D43" s="68" t="s">
        <v>658</v>
      </c>
      <c r="E43" s="244">
        <v>34</v>
      </c>
      <c r="F43" s="87">
        <v>272000</v>
      </c>
      <c r="G43" s="82" t="s">
        <v>646</v>
      </c>
    </row>
    <row r="44" spans="1:7" s="39" customFormat="1" ht="63" customHeight="1">
      <c r="A44" s="166"/>
      <c r="B44" s="89" t="s">
        <v>664</v>
      </c>
      <c r="C44" s="153"/>
      <c r="D44" s="68" t="s">
        <v>774</v>
      </c>
      <c r="E44" s="240">
        <v>23</v>
      </c>
      <c r="F44" s="87">
        <v>230000</v>
      </c>
      <c r="G44" s="82" t="s">
        <v>674</v>
      </c>
    </row>
    <row r="45" spans="1:7" s="39" customFormat="1" ht="12.75">
      <c r="A45" s="166">
        <v>12</v>
      </c>
      <c r="B45" s="96" t="s">
        <v>641</v>
      </c>
      <c r="C45" s="119">
        <v>52948</v>
      </c>
      <c r="D45" s="54"/>
      <c r="E45" s="38"/>
      <c r="F45" s="106">
        <v>532000</v>
      </c>
      <c r="G45" s="82"/>
    </row>
    <row r="46" spans="1:7" s="39" customFormat="1" ht="38.25">
      <c r="A46" s="166"/>
      <c r="B46" s="89" t="s">
        <v>650</v>
      </c>
      <c r="C46" s="156"/>
      <c r="D46" s="68" t="s">
        <v>659</v>
      </c>
      <c r="E46" s="236">
        <v>29</v>
      </c>
      <c r="F46" s="87">
        <v>232000</v>
      </c>
      <c r="G46" s="82" t="s">
        <v>660</v>
      </c>
    </row>
    <row r="47" spans="1:7" s="39" customFormat="1" ht="51">
      <c r="A47" s="166"/>
      <c r="B47" s="89" t="s">
        <v>664</v>
      </c>
      <c r="C47" s="153"/>
      <c r="D47" s="68" t="s">
        <v>775</v>
      </c>
      <c r="E47" s="240">
        <v>31</v>
      </c>
      <c r="F47" s="87">
        <v>310000</v>
      </c>
      <c r="G47" s="82" t="s">
        <v>674</v>
      </c>
    </row>
    <row r="48" spans="1:7" s="39" customFormat="1" ht="12.75">
      <c r="A48" s="167">
        <v>13</v>
      </c>
      <c r="B48" s="96" t="s">
        <v>776</v>
      </c>
      <c r="C48" s="153"/>
      <c r="D48" s="68"/>
      <c r="E48" s="38"/>
      <c r="F48" s="106">
        <v>43000</v>
      </c>
      <c r="G48" s="82"/>
    </row>
    <row r="49" spans="1:7" s="39" customFormat="1" ht="51">
      <c r="A49" s="166"/>
      <c r="B49" s="89" t="s">
        <v>664</v>
      </c>
      <c r="C49" s="153"/>
      <c r="D49" s="68" t="s">
        <v>777</v>
      </c>
      <c r="E49" s="240">
        <v>4.3</v>
      </c>
      <c r="F49" s="87">
        <v>43000</v>
      </c>
      <c r="G49" s="82" t="s">
        <v>674</v>
      </c>
    </row>
    <row r="50" spans="1:7" s="60" customFormat="1" ht="12.75">
      <c r="A50" s="90">
        <v>14</v>
      </c>
      <c r="B50" s="96" t="s">
        <v>84</v>
      </c>
      <c r="C50" s="119">
        <v>48703</v>
      </c>
      <c r="D50" s="158"/>
      <c r="E50" s="94"/>
      <c r="F50" s="124">
        <f>SUM(F51:F51)</f>
        <v>256000</v>
      </c>
      <c r="G50" s="168"/>
    </row>
    <row r="51" spans="1:7" s="39" customFormat="1" ht="38.25">
      <c r="A51" s="166"/>
      <c r="B51" s="89" t="s">
        <v>652</v>
      </c>
      <c r="C51" s="156"/>
      <c r="D51" s="68" t="s">
        <v>661</v>
      </c>
      <c r="E51" s="244">
        <v>32</v>
      </c>
      <c r="F51" s="87">
        <v>256000</v>
      </c>
      <c r="G51" s="82" t="s">
        <v>660</v>
      </c>
    </row>
    <row r="52" spans="1:7" s="65" customFormat="1" ht="16.5" customHeight="1">
      <c r="A52" s="144"/>
      <c r="B52" s="145" t="s">
        <v>644</v>
      </c>
      <c r="C52" s="127">
        <f>SUM(C7:C51)</f>
        <v>531384</v>
      </c>
      <c r="D52" s="62"/>
      <c r="E52" s="63"/>
      <c r="F52" s="106">
        <v>11808529.6</v>
      </c>
      <c r="G52" s="64"/>
    </row>
    <row r="53" spans="1:7" s="60" customFormat="1" ht="12.75">
      <c r="A53" s="90">
        <v>1</v>
      </c>
      <c r="B53" s="96" t="s">
        <v>85</v>
      </c>
      <c r="C53" s="119">
        <v>24659</v>
      </c>
      <c r="D53" s="62"/>
      <c r="E53" s="90"/>
      <c r="F53" s="124">
        <f>SUM(F54:F54)</f>
        <v>33000</v>
      </c>
      <c r="G53" s="62"/>
    </row>
    <row r="54" spans="1:7" s="39" customFormat="1" ht="40.5" customHeight="1">
      <c r="A54" s="166"/>
      <c r="B54" s="89" t="s">
        <v>652</v>
      </c>
      <c r="C54" s="156"/>
      <c r="D54" s="68" t="s">
        <v>778</v>
      </c>
      <c r="E54" s="244">
        <v>6.7</v>
      </c>
      <c r="F54" s="87">
        <v>33000</v>
      </c>
      <c r="G54" s="82" t="s">
        <v>1</v>
      </c>
    </row>
    <row r="55" spans="1:7" s="60" customFormat="1" ht="12.75">
      <c r="A55" s="90">
        <v>2</v>
      </c>
      <c r="B55" s="96" t="s">
        <v>86</v>
      </c>
      <c r="C55" s="119">
        <v>16663</v>
      </c>
      <c r="D55" s="62"/>
      <c r="E55" s="90"/>
      <c r="F55" s="124">
        <f>SUM(F56:F58)</f>
        <v>115000</v>
      </c>
      <c r="G55" s="62"/>
    </row>
    <row r="56" spans="1:7" s="66" customFormat="1" ht="49.5" customHeight="1">
      <c r="A56" s="94"/>
      <c r="B56" s="89" t="s">
        <v>70</v>
      </c>
      <c r="C56" s="153"/>
      <c r="D56" s="92"/>
      <c r="E56" s="94"/>
      <c r="F56" s="125">
        <v>32000</v>
      </c>
      <c r="G56" s="92"/>
    </row>
    <row r="57" spans="1:7" s="66" customFormat="1" ht="38.25">
      <c r="A57" s="94"/>
      <c r="B57" s="89" t="s">
        <v>71</v>
      </c>
      <c r="C57" s="153"/>
      <c r="D57" s="92" t="s">
        <v>72</v>
      </c>
      <c r="E57" s="94"/>
      <c r="F57" s="125">
        <v>3000</v>
      </c>
      <c r="G57" s="92"/>
    </row>
    <row r="58" spans="1:7" s="39" customFormat="1" ht="38.25" customHeight="1">
      <c r="A58" s="166"/>
      <c r="B58" s="89" t="s">
        <v>652</v>
      </c>
      <c r="C58" s="156"/>
      <c r="D58" s="68" t="s">
        <v>0</v>
      </c>
      <c r="E58" s="244">
        <v>15</v>
      </c>
      <c r="F58" s="87">
        <v>80000</v>
      </c>
      <c r="G58" s="82" t="s">
        <v>1</v>
      </c>
    </row>
    <row r="59" spans="1:7" s="60" customFormat="1" ht="12.75">
      <c r="A59" s="90">
        <v>3</v>
      </c>
      <c r="B59" s="96" t="s">
        <v>87</v>
      </c>
      <c r="C59" s="119">
        <v>23210</v>
      </c>
      <c r="D59" s="62"/>
      <c r="E59" s="90"/>
      <c r="F59" s="124">
        <f>SUM(F60:F60)</f>
        <v>80000</v>
      </c>
      <c r="G59" s="62"/>
    </row>
    <row r="60" spans="1:7" s="66" customFormat="1" ht="37.5" customHeight="1">
      <c r="A60" s="94"/>
      <c r="B60" s="89" t="s">
        <v>7</v>
      </c>
      <c r="C60" s="153"/>
      <c r="D60" s="92" t="s">
        <v>2</v>
      </c>
      <c r="E60" s="94"/>
      <c r="F60" s="125">
        <v>80000</v>
      </c>
      <c r="G60" s="92" t="s">
        <v>3</v>
      </c>
    </row>
    <row r="61" spans="1:7" s="60" customFormat="1" ht="12.75">
      <c r="A61" s="90">
        <v>4</v>
      </c>
      <c r="B61" s="96" t="s">
        <v>88</v>
      </c>
      <c r="C61" s="119">
        <v>37853</v>
      </c>
      <c r="D61" s="62"/>
      <c r="E61" s="90"/>
      <c r="F61" s="124">
        <f>SUM(F62:F62)</f>
        <v>97500</v>
      </c>
      <c r="G61" s="62"/>
    </row>
    <row r="62" spans="1:7" s="39" customFormat="1" ht="39.75" customHeight="1">
      <c r="A62" s="166" t="s">
        <v>4</v>
      </c>
      <c r="B62" s="89" t="s">
        <v>652</v>
      </c>
      <c r="C62" s="156"/>
      <c r="D62" s="68" t="s">
        <v>5</v>
      </c>
      <c r="E62" s="244">
        <v>15</v>
      </c>
      <c r="F62" s="87">
        <v>97500</v>
      </c>
      <c r="G62" s="82" t="s">
        <v>1</v>
      </c>
    </row>
    <row r="63" spans="1:7" s="47" customFormat="1" ht="12.75">
      <c r="A63" s="90">
        <v>5</v>
      </c>
      <c r="B63" s="64" t="s">
        <v>89</v>
      </c>
      <c r="C63" s="119">
        <v>10968</v>
      </c>
      <c r="D63" s="64"/>
      <c r="E63" s="90"/>
      <c r="F63" s="106">
        <f>SUM(F64:F65)</f>
        <v>88500</v>
      </c>
      <c r="G63" s="62">
        <f>SUM(G64)</f>
        <v>0</v>
      </c>
    </row>
    <row r="64" spans="1:7" s="39" customFormat="1" ht="51.75" customHeight="1">
      <c r="A64" s="94"/>
      <c r="B64" s="82" t="s">
        <v>6</v>
      </c>
      <c r="C64" s="153"/>
      <c r="D64" s="107" t="s">
        <v>160</v>
      </c>
      <c r="E64" s="169"/>
      <c r="F64" s="87">
        <v>63500</v>
      </c>
      <c r="G64" s="82" t="s">
        <v>161</v>
      </c>
    </row>
    <row r="65" spans="1:7" s="39" customFormat="1" ht="48.75" customHeight="1">
      <c r="A65" s="166"/>
      <c r="B65" s="89" t="s">
        <v>664</v>
      </c>
      <c r="C65" s="153"/>
      <c r="D65" s="68" t="s">
        <v>8</v>
      </c>
      <c r="E65" s="240">
        <v>3.2</v>
      </c>
      <c r="F65" s="87">
        <v>25000</v>
      </c>
      <c r="G65" s="82" t="s">
        <v>674</v>
      </c>
    </row>
    <row r="66" spans="1:7" s="47" customFormat="1" ht="12.75">
      <c r="A66" s="90">
        <v>6</v>
      </c>
      <c r="B66" s="96" t="s">
        <v>90</v>
      </c>
      <c r="C66" s="119">
        <v>47912</v>
      </c>
      <c r="D66" s="64"/>
      <c r="E66" s="90"/>
      <c r="F66" s="106">
        <f>SUM(F67:F67)</f>
        <v>35000</v>
      </c>
      <c r="G66" s="62"/>
    </row>
    <row r="67" spans="1:7" s="39" customFormat="1" ht="38.25">
      <c r="A67" s="166"/>
      <c r="B67" s="89" t="s">
        <v>650</v>
      </c>
      <c r="C67" s="156"/>
      <c r="D67" s="67"/>
      <c r="E67" s="247">
        <v>5</v>
      </c>
      <c r="F67" s="87">
        <v>35000</v>
      </c>
      <c r="G67" s="82" t="s">
        <v>1</v>
      </c>
    </row>
    <row r="68" spans="1:7" s="47" customFormat="1" ht="12.75">
      <c r="A68" s="90">
        <v>7</v>
      </c>
      <c r="B68" s="96" t="s">
        <v>91</v>
      </c>
      <c r="C68" s="119">
        <v>19036</v>
      </c>
      <c r="D68" s="64"/>
      <c r="E68" s="90"/>
      <c r="F68" s="106">
        <f>SUM(F69:F69)</f>
        <v>97500</v>
      </c>
      <c r="G68" s="62"/>
    </row>
    <row r="69" spans="1:7" s="39" customFormat="1" ht="38.25">
      <c r="A69" s="166" t="s">
        <v>4</v>
      </c>
      <c r="B69" s="89" t="s">
        <v>652</v>
      </c>
      <c r="C69" s="156"/>
      <c r="D69" s="68" t="s">
        <v>10</v>
      </c>
      <c r="E69" s="236">
        <v>15</v>
      </c>
      <c r="F69" s="87">
        <v>97500</v>
      </c>
      <c r="G69" s="82" t="s">
        <v>1</v>
      </c>
    </row>
    <row r="70" spans="1:7" s="47" customFormat="1" ht="12.75">
      <c r="A70" s="90">
        <v>8</v>
      </c>
      <c r="B70" s="96" t="s">
        <v>92</v>
      </c>
      <c r="C70" s="119">
        <f>C71</f>
        <v>0</v>
      </c>
      <c r="D70" s="64"/>
      <c r="E70" s="90"/>
      <c r="F70" s="106">
        <f>SUM(F71:F71)</f>
        <v>37500</v>
      </c>
      <c r="G70" s="62"/>
    </row>
    <row r="71" spans="1:7" s="39" customFormat="1" ht="39.75" customHeight="1">
      <c r="A71" s="166"/>
      <c r="B71" s="89" t="s">
        <v>652</v>
      </c>
      <c r="C71" s="156"/>
      <c r="D71" s="68" t="s">
        <v>11</v>
      </c>
      <c r="E71" s="236">
        <v>7.5</v>
      </c>
      <c r="F71" s="87">
        <v>37500</v>
      </c>
      <c r="G71" s="82" t="s">
        <v>1</v>
      </c>
    </row>
    <row r="72" spans="1:7" s="47" customFormat="1" ht="19.5" customHeight="1">
      <c r="A72" s="90">
        <v>9</v>
      </c>
      <c r="B72" s="96" t="s">
        <v>93</v>
      </c>
      <c r="C72" s="119">
        <v>14590</v>
      </c>
      <c r="D72" s="64"/>
      <c r="E72" s="90"/>
      <c r="F72" s="106">
        <f>SUM(F73:F74)</f>
        <v>84000</v>
      </c>
      <c r="G72" s="62"/>
    </row>
    <row r="73" spans="1:7" s="39" customFormat="1" ht="114.75">
      <c r="A73" s="94"/>
      <c r="B73" s="89" t="s">
        <v>12</v>
      </c>
      <c r="C73" s="153"/>
      <c r="D73" s="82" t="s">
        <v>135</v>
      </c>
      <c r="E73" s="94"/>
      <c r="F73" s="87">
        <v>34000</v>
      </c>
      <c r="G73" s="92" t="s">
        <v>760</v>
      </c>
    </row>
    <row r="74" spans="1:7" s="39" customFormat="1" ht="38.25" customHeight="1">
      <c r="A74" s="166"/>
      <c r="B74" s="89" t="s">
        <v>652</v>
      </c>
      <c r="C74" s="156"/>
      <c r="D74" s="68" t="s">
        <v>13</v>
      </c>
      <c r="E74" s="236">
        <v>10</v>
      </c>
      <c r="F74" s="87">
        <v>50000</v>
      </c>
      <c r="G74" s="82" t="s">
        <v>1</v>
      </c>
    </row>
    <row r="75" spans="1:7" s="47" customFormat="1" ht="12.75">
      <c r="A75" s="90">
        <v>10</v>
      </c>
      <c r="B75" s="96" t="s">
        <v>94</v>
      </c>
      <c r="C75" s="119">
        <v>51558</v>
      </c>
      <c r="D75" s="64"/>
      <c r="E75" s="90"/>
      <c r="F75" s="106">
        <v>1127150</v>
      </c>
      <c r="G75" s="62"/>
    </row>
    <row r="76" spans="1:7" s="39" customFormat="1" ht="81" customHeight="1">
      <c r="A76" s="94"/>
      <c r="B76" s="89" t="s">
        <v>14</v>
      </c>
      <c r="C76" s="153"/>
      <c r="D76" s="82" t="s">
        <v>144</v>
      </c>
      <c r="E76" s="94"/>
      <c r="F76" s="87">
        <v>740150</v>
      </c>
      <c r="G76" s="82" t="s">
        <v>156</v>
      </c>
    </row>
    <row r="77" spans="1:7" s="39" customFormat="1" ht="38.25">
      <c r="A77" s="166"/>
      <c r="B77" s="89" t="s">
        <v>652</v>
      </c>
      <c r="C77" s="156"/>
      <c r="D77" s="68" t="s">
        <v>15</v>
      </c>
      <c r="E77" s="236">
        <v>30</v>
      </c>
      <c r="F77" s="87">
        <v>195000</v>
      </c>
      <c r="G77" s="82" t="s">
        <v>1</v>
      </c>
    </row>
    <row r="78" spans="1:7" s="39" customFormat="1" ht="51">
      <c r="A78" s="166"/>
      <c r="B78" s="89" t="s">
        <v>664</v>
      </c>
      <c r="C78" s="153"/>
      <c r="D78" s="68" t="s">
        <v>16</v>
      </c>
      <c r="E78" s="240">
        <v>27</v>
      </c>
      <c r="F78" s="87">
        <v>216000</v>
      </c>
      <c r="G78" s="82" t="s">
        <v>674</v>
      </c>
    </row>
    <row r="79" spans="1:7" s="47" customFormat="1" ht="12.75">
      <c r="A79" s="90">
        <v>11</v>
      </c>
      <c r="B79" s="96" t="s">
        <v>95</v>
      </c>
      <c r="C79" s="119">
        <v>30298</v>
      </c>
      <c r="D79" s="158"/>
      <c r="E79" s="90"/>
      <c r="F79" s="106">
        <f>SUM(F80:F80)</f>
        <v>62730</v>
      </c>
      <c r="G79" s="62"/>
    </row>
    <row r="80" spans="1:7" s="39" customFormat="1" ht="63" customHeight="1">
      <c r="A80" s="94"/>
      <c r="B80" s="89" t="s">
        <v>17</v>
      </c>
      <c r="C80" s="153"/>
      <c r="D80" s="68" t="s">
        <v>18</v>
      </c>
      <c r="E80" s="63"/>
      <c r="F80" s="87">
        <v>62730</v>
      </c>
      <c r="G80" s="84" t="s">
        <v>340</v>
      </c>
    </row>
    <row r="81" spans="1:7" s="47" customFormat="1" ht="12.75">
      <c r="A81" s="90">
        <v>12</v>
      </c>
      <c r="B81" s="96" t="s">
        <v>134</v>
      </c>
      <c r="C81" s="119">
        <f>SUM(C82:C83)</f>
        <v>9259</v>
      </c>
      <c r="D81" s="64"/>
      <c r="E81" s="90"/>
      <c r="F81" s="106">
        <f>SUM(F82:F83)</f>
        <v>332500</v>
      </c>
      <c r="G81" s="85"/>
    </row>
    <row r="82" spans="1:7" s="39" customFormat="1" ht="49.5" customHeight="1">
      <c r="A82" s="94"/>
      <c r="B82" s="89" t="s">
        <v>209</v>
      </c>
      <c r="C82" s="153">
        <v>9259</v>
      </c>
      <c r="D82" s="82" t="s">
        <v>210</v>
      </c>
      <c r="E82" s="94"/>
      <c r="F82" s="87">
        <v>207500</v>
      </c>
      <c r="G82" s="82" t="s">
        <v>346</v>
      </c>
    </row>
    <row r="83" spans="1:7" s="39" customFormat="1" ht="51">
      <c r="A83" s="166"/>
      <c r="B83" s="89" t="s">
        <v>652</v>
      </c>
      <c r="C83" s="156"/>
      <c r="D83" s="68" t="s">
        <v>19</v>
      </c>
      <c r="E83" s="236">
        <v>25</v>
      </c>
      <c r="F83" s="87">
        <v>125000</v>
      </c>
      <c r="G83" s="82" t="s">
        <v>1</v>
      </c>
    </row>
    <row r="84" spans="1:7" s="39" customFormat="1" ht="12.75">
      <c r="A84" s="166">
        <v>13</v>
      </c>
      <c r="B84" s="96" t="s">
        <v>96</v>
      </c>
      <c r="C84" s="119">
        <v>12477</v>
      </c>
      <c r="D84" s="64"/>
      <c r="E84" s="90"/>
      <c r="F84" s="106">
        <v>95000</v>
      </c>
      <c r="G84" s="82"/>
    </row>
    <row r="85" spans="1:7" s="47" customFormat="1" ht="76.5">
      <c r="A85" s="90"/>
      <c r="B85" s="89" t="s">
        <v>365</v>
      </c>
      <c r="C85" s="119"/>
      <c r="D85" s="82" t="s">
        <v>142</v>
      </c>
      <c r="E85" s="90"/>
      <c r="F85" s="106">
        <v>65000</v>
      </c>
      <c r="G85" s="92" t="s">
        <v>201</v>
      </c>
    </row>
    <row r="86" spans="1:7" s="39" customFormat="1" ht="38.25">
      <c r="A86" s="166"/>
      <c r="B86" s="89" t="s">
        <v>652</v>
      </c>
      <c r="C86" s="156"/>
      <c r="D86" s="68" t="s">
        <v>20</v>
      </c>
      <c r="E86" s="236">
        <v>6</v>
      </c>
      <c r="F86" s="87">
        <v>30000</v>
      </c>
      <c r="G86" s="82" t="s">
        <v>1</v>
      </c>
    </row>
    <row r="87" spans="1:7" s="47" customFormat="1" ht="12.75">
      <c r="A87" s="90">
        <v>14</v>
      </c>
      <c r="B87" s="96" t="s">
        <v>97</v>
      </c>
      <c r="C87" s="119">
        <v>27357</v>
      </c>
      <c r="D87" s="64"/>
      <c r="E87" s="90"/>
      <c r="F87" s="106">
        <f>SUM(F88:F89)</f>
        <v>119000</v>
      </c>
      <c r="G87" s="62"/>
    </row>
    <row r="88" spans="1:7" s="39" customFormat="1" ht="49.5" customHeight="1">
      <c r="A88" s="90"/>
      <c r="B88" s="82" t="s">
        <v>24</v>
      </c>
      <c r="C88" s="153"/>
      <c r="D88" s="94" t="s">
        <v>239</v>
      </c>
      <c r="E88" s="94"/>
      <c r="F88" s="87">
        <v>39000</v>
      </c>
      <c r="G88" s="82" t="s">
        <v>249</v>
      </c>
    </row>
    <row r="89" spans="1:7" s="39" customFormat="1" ht="39.75" customHeight="1">
      <c r="A89" s="166"/>
      <c r="B89" s="89" t="s">
        <v>652</v>
      </c>
      <c r="C89" s="156"/>
      <c r="D89" s="68" t="s">
        <v>22</v>
      </c>
      <c r="E89" s="236">
        <v>16</v>
      </c>
      <c r="F89" s="87">
        <v>80000</v>
      </c>
      <c r="G89" s="82" t="s">
        <v>1</v>
      </c>
    </row>
    <row r="90" spans="1:7" s="43" customFormat="1" ht="12.75">
      <c r="A90" s="90">
        <v>15</v>
      </c>
      <c r="B90" s="96" t="s">
        <v>98</v>
      </c>
      <c r="C90" s="119">
        <v>19129</v>
      </c>
      <c r="D90" s="64"/>
      <c r="E90" s="90"/>
      <c r="F90" s="106">
        <f>SUM(F91:F91)</f>
        <v>25000</v>
      </c>
      <c r="G90" s="62"/>
    </row>
    <row r="91" spans="1:7" s="39" customFormat="1" ht="40.5" customHeight="1">
      <c r="A91" s="166"/>
      <c r="B91" s="89" t="s">
        <v>652</v>
      </c>
      <c r="C91" s="156"/>
      <c r="D91" s="68" t="s">
        <v>25</v>
      </c>
      <c r="E91" s="236">
        <v>5</v>
      </c>
      <c r="F91" s="87">
        <v>25000</v>
      </c>
      <c r="G91" s="82" t="s">
        <v>1</v>
      </c>
    </row>
    <row r="92" spans="1:7" s="43" customFormat="1" ht="12.75">
      <c r="A92" s="90">
        <v>16</v>
      </c>
      <c r="B92" s="96" t="s">
        <v>99</v>
      </c>
      <c r="C92" s="119">
        <v>28139</v>
      </c>
      <c r="D92" s="64"/>
      <c r="E92" s="90"/>
      <c r="F92" s="106">
        <f>SUM(F93:F95)</f>
        <v>189500</v>
      </c>
      <c r="G92" s="62"/>
    </row>
    <row r="93" spans="1:7" s="44" customFormat="1" ht="70.5" customHeight="1">
      <c r="A93" s="94"/>
      <c r="B93" s="89" t="s">
        <v>26</v>
      </c>
      <c r="C93" s="153"/>
      <c r="D93" s="82" t="s">
        <v>27</v>
      </c>
      <c r="E93" s="94"/>
      <c r="F93" s="87">
        <v>45000</v>
      </c>
      <c r="G93" s="82" t="s">
        <v>147</v>
      </c>
    </row>
    <row r="94" spans="1:7" s="44" customFormat="1" ht="62.25" customHeight="1">
      <c r="A94" s="94"/>
      <c r="B94" s="89" t="s">
        <v>28</v>
      </c>
      <c r="C94" s="153"/>
      <c r="D94" s="82" t="s">
        <v>140</v>
      </c>
      <c r="E94" s="248">
        <v>6</v>
      </c>
      <c r="F94" s="87">
        <v>60500</v>
      </c>
      <c r="G94" s="82" t="s">
        <v>761</v>
      </c>
    </row>
    <row r="95" spans="1:7" s="39" customFormat="1" ht="25.5">
      <c r="A95" s="166"/>
      <c r="B95" s="89" t="s">
        <v>29</v>
      </c>
      <c r="C95" s="156"/>
      <c r="D95" s="69" t="s">
        <v>30</v>
      </c>
      <c r="E95" s="236">
        <v>6</v>
      </c>
      <c r="F95" s="87">
        <v>84000</v>
      </c>
      <c r="G95" s="82" t="s">
        <v>32</v>
      </c>
    </row>
    <row r="96" spans="1:7" s="65" customFormat="1" ht="12.75">
      <c r="A96" s="90">
        <v>17</v>
      </c>
      <c r="B96" s="96" t="s">
        <v>100</v>
      </c>
      <c r="C96" s="119">
        <v>16023</v>
      </c>
      <c r="D96" s="62"/>
      <c r="E96" s="90"/>
      <c r="F96" s="106">
        <f>SUM(F97:F97)</f>
        <v>25000</v>
      </c>
      <c r="G96" s="62"/>
    </row>
    <row r="97" spans="1:7" s="39" customFormat="1" ht="39.75" customHeight="1">
      <c r="A97" s="166"/>
      <c r="B97" s="89" t="s">
        <v>652</v>
      </c>
      <c r="C97" s="156"/>
      <c r="D97" s="68" t="s">
        <v>33</v>
      </c>
      <c r="E97" s="236">
        <v>5</v>
      </c>
      <c r="F97" s="87">
        <v>25000</v>
      </c>
      <c r="G97" s="82" t="s">
        <v>1</v>
      </c>
    </row>
    <row r="98" spans="1:7" s="65" customFormat="1" ht="12.75">
      <c r="A98" s="90">
        <v>18</v>
      </c>
      <c r="B98" s="96" t="s">
        <v>101</v>
      </c>
      <c r="C98" s="119">
        <v>23506</v>
      </c>
      <c r="D98" s="62"/>
      <c r="E98" s="90"/>
      <c r="F98" s="106">
        <f>SUM(F99:F101)</f>
        <v>396000</v>
      </c>
      <c r="G98" s="62"/>
    </row>
    <row r="99" spans="1:7" s="70" customFormat="1" ht="51">
      <c r="A99" s="94"/>
      <c r="B99" s="89" t="s">
        <v>34</v>
      </c>
      <c r="C99" s="153"/>
      <c r="D99" s="92"/>
      <c r="E99" s="94"/>
      <c r="F99" s="87">
        <v>100000</v>
      </c>
      <c r="G99" s="82">
        <v>15000</v>
      </c>
    </row>
    <row r="100" spans="1:7" s="70" customFormat="1" ht="38.25">
      <c r="A100" s="94"/>
      <c r="B100" s="89" t="s">
        <v>652</v>
      </c>
      <c r="C100" s="156"/>
      <c r="D100" s="68" t="s">
        <v>35</v>
      </c>
      <c r="E100" s="236">
        <v>10</v>
      </c>
      <c r="F100" s="87">
        <v>80000</v>
      </c>
      <c r="G100" s="82" t="s">
        <v>1</v>
      </c>
    </row>
    <row r="101" spans="1:7" s="39" customFormat="1" ht="55.5" customHeight="1">
      <c r="A101" s="166"/>
      <c r="B101" s="89" t="s">
        <v>664</v>
      </c>
      <c r="C101" s="153"/>
      <c r="D101" s="68" t="s">
        <v>36</v>
      </c>
      <c r="E101" s="240">
        <v>23</v>
      </c>
      <c r="F101" s="87">
        <v>216000</v>
      </c>
      <c r="G101" s="82" t="s">
        <v>674</v>
      </c>
    </row>
    <row r="102" spans="1:7" s="65" customFormat="1" ht="12.75">
      <c r="A102" s="90">
        <v>19</v>
      </c>
      <c r="B102" s="96" t="s">
        <v>102</v>
      </c>
      <c r="C102" s="119">
        <v>16689</v>
      </c>
      <c r="D102" s="62"/>
      <c r="E102" s="90"/>
      <c r="F102" s="106">
        <f>SUM(F103:F104)</f>
        <v>115000</v>
      </c>
      <c r="G102" s="62"/>
    </row>
    <row r="103" spans="1:7" s="70" customFormat="1" ht="38.25">
      <c r="A103" s="94"/>
      <c r="B103" s="89" t="s">
        <v>37</v>
      </c>
      <c r="C103" s="126"/>
      <c r="D103" s="170"/>
      <c r="E103" s="120"/>
      <c r="F103" s="87">
        <v>35000</v>
      </c>
      <c r="G103" s="113">
        <v>6500</v>
      </c>
    </row>
    <row r="104" spans="1:7" s="39" customFormat="1" ht="38.25">
      <c r="A104" s="166"/>
      <c r="B104" s="89" t="s">
        <v>652</v>
      </c>
      <c r="C104" s="156"/>
      <c r="D104" s="68" t="s">
        <v>38</v>
      </c>
      <c r="E104" s="236">
        <v>14</v>
      </c>
      <c r="F104" s="87">
        <v>80000</v>
      </c>
      <c r="G104" s="82" t="s">
        <v>1</v>
      </c>
    </row>
    <row r="105" spans="1:7" s="39" customFormat="1" ht="51">
      <c r="A105" s="166"/>
      <c r="B105" s="89" t="s">
        <v>664</v>
      </c>
      <c r="C105" s="153"/>
      <c r="D105" s="68" t="s">
        <v>39</v>
      </c>
      <c r="E105" s="240">
        <v>3.5</v>
      </c>
      <c r="F105" s="87">
        <v>28000</v>
      </c>
      <c r="G105" s="82" t="s">
        <v>674</v>
      </c>
    </row>
    <row r="106" spans="1:7" s="65" customFormat="1" ht="12.75">
      <c r="A106" s="90">
        <v>20</v>
      </c>
      <c r="B106" s="96" t="s">
        <v>103</v>
      </c>
      <c r="C106" s="119">
        <v>15566</v>
      </c>
      <c r="D106" s="62"/>
      <c r="E106" s="90"/>
      <c r="F106" s="106">
        <f>SUM(F107:F107)</f>
        <v>130000</v>
      </c>
      <c r="G106" s="62"/>
    </row>
    <row r="107" spans="1:7" s="39" customFormat="1" ht="38.25">
      <c r="A107" s="166"/>
      <c r="B107" s="89" t="s">
        <v>652</v>
      </c>
      <c r="C107" s="156"/>
      <c r="D107" s="68" t="s">
        <v>40</v>
      </c>
      <c r="E107" s="236">
        <v>26</v>
      </c>
      <c r="F107" s="87">
        <v>130000</v>
      </c>
      <c r="G107" s="82" t="s">
        <v>1</v>
      </c>
    </row>
    <row r="108" spans="1:7" s="65" customFormat="1" ht="12.75">
      <c r="A108" s="90">
        <v>21</v>
      </c>
      <c r="B108" s="96" t="s">
        <v>104</v>
      </c>
      <c r="C108" s="119">
        <v>50007</v>
      </c>
      <c r="D108" s="62"/>
      <c r="E108" s="90"/>
      <c r="F108" s="106">
        <v>617434</v>
      </c>
      <c r="G108" s="62">
        <f>SUM(G109:G110)</f>
        <v>0</v>
      </c>
    </row>
    <row r="109" spans="1:7" s="70" customFormat="1" ht="247.5" customHeight="1">
      <c r="A109" s="94"/>
      <c r="B109" s="89" t="s">
        <v>41</v>
      </c>
      <c r="C109" s="105"/>
      <c r="D109" s="171" t="s">
        <v>42</v>
      </c>
      <c r="E109" s="172"/>
      <c r="F109" s="87">
        <v>90000</v>
      </c>
      <c r="G109" s="171" t="s">
        <v>762</v>
      </c>
    </row>
    <row r="110" spans="1:7" s="70" customFormat="1" ht="409.5">
      <c r="A110" s="94"/>
      <c r="B110" s="82" t="s">
        <v>43</v>
      </c>
      <c r="C110" s="153"/>
      <c r="D110" s="82" t="s">
        <v>227</v>
      </c>
      <c r="E110" s="94"/>
      <c r="F110" s="103">
        <v>130434</v>
      </c>
      <c r="G110" s="82" t="s">
        <v>763</v>
      </c>
    </row>
    <row r="111" spans="1:7" s="39" customFormat="1" ht="38.25">
      <c r="A111" s="166"/>
      <c r="B111" s="89" t="s">
        <v>652</v>
      </c>
      <c r="C111" s="156"/>
      <c r="D111" s="68" t="s">
        <v>44</v>
      </c>
      <c r="E111" s="236">
        <v>50</v>
      </c>
      <c r="F111" s="87">
        <v>325000</v>
      </c>
      <c r="G111" s="82" t="s">
        <v>1</v>
      </c>
    </row>
    <row r="112" spans="1:7" s="39" customFormat="1" ht="51">
      <c r="A112" s="166"/>
      <c r="B112" s="89" t="s">
        <v>664</v>
      </c>
      <c r="C112" s="153"/>
      <c r="D112" s="68" t="s">
        <v>45</v>
      </c>
      <c r="E112" s="240">
        <v>9</v>
      </c>
      <c r="F112" s="87">
        <v>72000</v>
      </c>
      <c r="G112" s="82" t="s">
        <v>674</v>
      </c>
    </row>
    <row r="113" spans="1:7" s="65" customFormat="1" ht="12.75">
      <c r="A113" s="90">
        <v>22</v>
      </c>
      <c r="B113" s="96" t="s">
        <v>105</v>
      </c>
      <c r="C113" s="119"/>
      <c r="D113" s="62"/>
      <c r="E113" s="90"/>
      <c r="F113" s="106">
        <f>SUM(F114:F114)</f>
        <v>40000</v>
      </c>
      <c r="G113" s="91"/>
    </row>
    <row r="114" spans="1:7" s="39" customFormat="1" ht="38.25">
      <c r="A114" s="166"/>
      <c r="B114" s="89" t="s">
        <v>652</v>
      </c>
      <c r="C114" s="156"/>
      <c r="D114" s="68" t="s">
        <v>46</v>
      </c>
      <c r="E114" s="236">
        <v>8</v>
      </c>
      <c r="F114" s="87">
        <v>40000</v>
      </c>
      <c r="G114" s="82" t="s">
        <v>1</v>
      </c>
    </row>
    <row r="115" spans="1:7" s="65" customFormat="1" ht="12.75">
      <c r="A115" s="90">
        <v>23</v>
      </c>
      <c r="B115" s="96" t="s">
        <v>260</v>
      </c>
      <c r="C115" s="119"/>
      <c r="D115" s="62"/>
      <c r="E115" s="90"/>
      <c r="F115" s="106">
        <f>SUM(F116:F116)</f>
        <v>325000</v>
      </c>
      <c r="G115" s="62"/>
    </row>
    <row r="116" spans="1:7" s="39" customFormat="1" ht="38.25">
      <c r="A116" s="166"/>
      <c r="B116" s="89" t="s">
        <v>652</v>
      </c>
      <c r="C116" s="156"/>
      <c r="D116" s="68" t="s">
        <v>293</v>
      </c>
      <c r="E116" s="236">
        <v>50</v>
      </c>
      <c r="F116" s="87">
        <v>325000</v>
      </c>
      <c r="G116" s="82" t="s">
        <v>1</v>
      </c>
    </row>
    <row r="117" spans="1:7" s="43" customFormat="1" ht="12.75">
      <c r="A117" s="90">
        <v>24</v>
      </c>
      <c r="B117" s="96" t="s">
        <v>106</v>
      </c>
      <c r="C117" s="119">
        <v>17917</v>
      </c>
      <c r="D117" s="62"/>
      <c r="E117" s="90"/>
      <c r="F117" s="106">
        <v>150000</v>
      </c>
      <c r="G117" s="62"/>
    </row>
    <row r="118" spans="1:7" s="39" customFormat="1" ht="38.25">
      <c r="A118" s="166"/>
      <c r="B118" s="89" t="s">
        <v>652</v>
      </c>
      <c r="C118" s="156"/>
      <c r="D118" s="68" t="s">
        <v>294</v>
      </c>
      <c r="E118" s="236">
        <v>22</v>
      </c>
      <c r="F118" s="87">
        <v>150000</v>
      </c>
      <c r="G118" s="82" t="s">
        <v>1</v>
      </c>
    </row>
    <row r="119" spans="1:7" s="43" customFormat="1" ht="12.75">
      <c r="A119" s="90">
        <v>25</v>
      </c>
      <c r="B119" s="96" t="s">
        <v>107</v>
      </c>
      <c r="C119" s="119">
        <v>17796</v>
      </c>
      <c r="D119" s="62"/>
      <c r="E119" s="90"/>
      <c r="F119" s="106">
        <f>SUM(F120:F120)</f>
        <v>160000</v>
      </c>
      <c r="G119" s="62"/>
    </row>
    <row r="120" spans="1:7" s="39" customFormat="1" ht="25.5" customHeight="1">
      <c r="A120" s="166"/>
      <c r="B120" s="89" t="s">
        <v>295</v>
      </c>
      <c r="C120" s="156"/>
      <c r="D120" s="68" t="s">
        <v>296</v>
      </c>
      <c r="E120" s="236">
        <v>27</v>
      </c>
      <c r="F120" s="87">
        <v>160000</v>
      </c>
      <c r="G120" s="82" t="s">
        <v>1</v>
      </c>
    </row>
    <row r="121" spans="1:7" s="43" customFormat="1" ht="12.75">
      <c r="A121" s="90">
        <v>26</v>
      </c>
      <c r="B121" s="96" t="s">
        <v>108</v>
      </c>
      <c r="C121" s="119">
        <v>34489</v>
      </c>
      <c r="D121" s="62"/>
      <c r="E121" s="90"/>
      <c r="F121" s="106">
        <f>SUM(F122:F123)</f>
        <v>181000</v>
      </c>
      <c r="G121" s="62"/>
    </row>
    <row r="122" spans="1:7" s="44" customFormat="1" ht="37.5" customHeight="1">
      <c r="A122" s="94"/>
      <c r="B122" s="89" t="s">
        <v>652</v>
      </c>
      <c r="C122" s="156"/>
      <c r="D122" s="68" t="s">
        <v>297</v>
      </c>
      <c r="E122" s="236">
        <v>17</v>
      </c>
      <c r="F122" s="87">
        <v>85000</v>
      </c>
      <c r="G122" s="82" t="s">
        <v>1</v>
      </c>
    </row>
    <row r="123" spans="1:7" s="39" customFormat="1" ht="51">
      <c r="A123" s="166"/>
      <c r="B123" s="89" t="s">
        <v>664</v>
      </c>
      <c r="C123" s="153"/>
      <c r="D123" s="68" t="s">
        <v>298</v>
      </c>
      <c r="E123" s="240">
        <v>12</v>
      </c>
      <c r="F123" s="87">
        <v>96000</v>
      </c>
      <c r="G123" s="82" t="s">
        <v>674</v>
      </c>
    </row>
    <row r="124" spans="1:7" s="43" customFormat="1" ht="12.75">
      <c r="A124" s="90">
        <v>27</v>
      </c>
      <c r="B124" s="96" t="s">
        <v>109</v>
      </c>
      <c r="C124" s="119">
        <v>16218</v>
      </c>
      <c r="D124" s="62"/>
      <c r="E124" s="90"/>
      <c r="F124" s="106">
        <v>290000</v>
      </c>
      <c r="G124" s="62"/>
    </row>
    <row r="125" spans="1:7" s="44" customFormat="1" ht="39.75" customHeight="1">
      <c r="A125" s="94"/>
      <c r="B125" s="89" t="s">
        <v>652</v>
      </c>
      <c r="C125" s="156"/>
      <c r="D125" s="68" t="s">
        <v>299</v>
      </c>
      <c r="E125" s="236">
        <v>34</v>
      </c>
      <c r="F125" s="87">
        <v>170000</v>
      </c>
      <c r="G125" s="82" t="s">
        <v>1</v>
      </c>
    </row>
    <row r="126" spans="1:7" s="44" customFormat="1" ht="59.25" customHeight="1">
      <c r="A126" s="94"/>
      <c r="B126" s="89" t="s">
        <v>664</v>
      </c>
      <c r="C126" s="153"/>
      <c r="D126" s="68" t="s">
        <v>300</v>
      </c>
      <c r="E126" s="240">
        <v>10</v>
      </c>
      <c r="F126" s="87">
        <v>120000</v>
      </c>
      <c r="G126" s="82" t="s">
        <v>674</v>
      </c>
    </row>
    <row r="127" spans="1:7" s="44" customFormat="1" ht="21.75" customHeight="1">
      <c r="A127" s="94">
        <v>28</v>
      </c>
      <c r="B127" s="96" t="s">
        <v>276</v>
      </c>
      <c r="C127" s="153">
        <f>SUM(C128:C129)</f>
        <v>0</v>
      </c>
      <c r="D127" s="92"/>
      <c r="E127" s="94"/>
      <c r="F127" s="106">
        <v>136000</v>
      </c>
      <c r="G127" s="166"/>
    </row>
    <row r="128" spans="1:7" s="44" customFormat="1" ht="38.25">
      <c r="A128" s="94"/>
      <c r="B128" s="89" t="s">
        <v>652</v>
      </c>
      <c r="C128" s="156"/>
      <c r="D128" s="68" t="s">
        <v>301</v>
      </c>
      <c r="E128" s="236">
        <v>20</v>
      </c>
      <c r="F128" s="87">
        <v>100000</v>
      </c>
      <c r="G128" s="82" t="s">
        <v>1</v>
      </c>
    </row>
    <row r="129" spans="1:7" s="39" customFormat="1" ht="51">
      <c r="A129" s="166"/>
      <c r="B129" s="89" t="s">
        <v>664</v>
      </c>
      <c r="C129" s="153"/>
      <c r="D129" s="68" t="s">
        <v>303</v>
      </c>
      <c r="E129" s="240">
        <v>4.5</v>
      </c>
      <c r="F129" s="87">
        <v>36000</v>
      </c>
      <c r="G129" s="82" t="s">
        <v>674</v>
      </c>
    </row>
    <row r="130" spans="1:7" s="43" customFormat="1" ht="12.75">
      <c r="A130" s="90">
        <v>29</v>
      </c>
      <c r="B130" s="96" t="s">
        <v>110</v>
      </c>
      <c r="C130" s="119">
        <v>8942</v>
      </c>
      <c r="D130" s="62"/>
      <c r="E130" s="90"/>
      <c r="F130" s="119">
        <f>SUM(F131:F131)</f>
        <v>30000</v>
      </c>
      <c r="G130" s="62"/>
    </row>
    <row r="131" spans="1:7" s="44" customFormat="1" ht="63.75">
      <c r="A131" s="94"/>
      <c r="B131" s="89" t="s">
        <v>304</v>
      </c>
      <c r="C131" s="153"/>
      <c r="D131" s="92" t="s">
        <v>532</v>
      </c>
      <c r="E131" s="94"/>
      <c r="F131" s="125">
        <v>30000</v>
      </c>
      <c r="G131" s="92" t="s">
        <v>764</v>
      </c>
    </row>
    <row r="132" spans="1:7" s="43" customFormat="1" ht="12.75">
      <c r="A132" s="90">
        <v>30</v>
      </c>
      <c r="B132" s="96" t="s">
        <v>111</v>
      </c>
      <c r="C132" s="119">
        <v>31988</v>
      </c>
      <c r="D132" s="62"/>
      <c r="E132" s="90"/>
      <c r="F132" s="124">
        <v>1012000</v>
      </c>
      <c r="G132" s="62"/>
    </row>
    <row r="133" spans="1:7" s="44" customFormat="1" ht="114.75">
      <c r="A133" s="94"/>
      <c r="B133" s="89" t="s">
        <v>305</v>
      </c>
      <c r="C133" s="153"/>
      <c r="D133" s="92" t="s">
        <v>306</v>
      </c>
      <c r="E133" s="94"/>
      <c r="F133" s="125">
        <v>500000</v>
      </c>
      <c r="G133" s="92" t="s">
        <v>339</v>
      </c>
    </row>
    <row r="134" spans="1:7" s="39" customFormat="1" ht="38.25">
      <c r="A134" s="166"/>
      <c r="B134" s="89" t="s">
        <v>652</v>
      </c>
      <c r="C134" s="156"/>
      <c r="D134" s="68" t="s">
        <v>362</v>
      </c>
      <c r="E134" s="236">
        <v>44</v>
      </c>
      <c r="F134" s="87">
        <v>312000</v>
      </c>
      <c r="G134" s="82" t="s">
        <v>1</v>
      </c>
    </row>
    <row r="135" spans="1:7" s="39" customFormat="1" ht="63.75">
      <c r="A135" s="166"/>
      <c r="B135" s="89" t="s">
        <v>664</v>
      </c>
      <c r="C135" s="153"/>
      <c r="D135" s="68" t="s">
        <v>307</v>
      </c>
      <c r="E135" s="240">
        <v>24</v>
      </c>
      <c r="F135" s="87">
        <v>200000</v>
      </c>
      <c r="G135" s="82" t="s">
        <v>674</v>
      </c>
    </row>
    <row r="136" spans="1:7" s="43" customFormat="1" ht="12.75">
      <c r="A136" s="90">
        <v>31</v>
      </c>
      <c r="B136" s="96" t="s">
        <v>112</v>
      </c>
      <c r="C136" s="119">
        <v>14340</v>
      </c>
      <c r="D136" s="62"/>
      <c r="E136" s="90"/>
      <c r="F136" s="106">
        <f>SUM(F137:F137)</f>
        <v>48000</v>
      </c>
      <c r="G136" s="62"/>
    </row>
    <row r="137" spans="1:7" s="44" customFormat="1" ht="64.5" customHeight="1">
      <c r="A137" s="94"/>
      <c r="B137" s="89" t="s">
        <v>308</v>
      </c>
      <c r="C137" s="153"/>
      <c r="D137" s="82" t="s">
        <v>535</v>
      </c>
      <c r="E137" s="94"/>
      <c r="F137" s="87">
        <v>48000</v>
      </c>
      <c r="G137" s="92" t="s">
        <v>338</v>
      </c>
    </row>
    <row r="138" spans="1:7" s="43" customFormat="1" ht="12.75">
      <c r="A138" s="90">
        <v>32</v>
      </c>
      <c r="B138" s="96" t="s">
        <v>114</v>
      </c>
      <c r="C138" s="119">
        <v>22952</v>
      </c>
      <c r="D138" s="62"/>
      <c r="E138" s="90"/>
      <c r="F138" s="106">
        <v>510000</v>
      </c>
      <c r="G138" s="62"/>
    </row>
    <row r="139" spans="1:7" s="44" customFormat="1" ht="79.5" customHeight="1">
      <c r="A139" s="94"/>
      <c r="B139" s="89" t="s">
        <v>545</v>
      </c>
      <c r="C139" s="153"/>
      <c r="D139" s="89" t="s">
        <v>546</v>
      </c>
      <c r="E139" s="52"/>
      <c r="F139" s="87">
        <v>150000</v>
      </c>
      <c r="G139" s="92" t="s">
        <v>342</v>
      </c>
    </row>
    <row r="140" spans="1:7" s="39" customFormat="1" ht="38.25">
      <c r="A140" s="166"/>
      <c r="B140" s="89" t="s">
        <v>652</v>
      </c>
      <c r="C140" s="156"/>
      <c r="D140" s="68" t="s">
        <v>309</v>
      </c>
      <c r="E140" s="236">
        <v>50</v>
      </c>
      <c r="F140" s="87">
        <v>312000</v>
      </c>
      <c r="G140" s="82" t="s">
        <v>1</v>
      </c>
    </row>
    <row r="141" spans="1:7" s="39" customFormat="1" ht="51">
      <c r="A141" s="166"/>
      <c r="B141" s="89" t="s">
        <v>664</v>
      </c>
      <c r="C141" s="153"/>
      <c r="D141" s="68" t="s">
        <v>310</v>
      </c>
      <c r="E141" s="240">
        <v>6</v>
      </c>
      <c r="F141" s="87">
        <v>48000</v>
      </c>
      <c r="G141" s="82" t="s">
        <v>674</v>
      </c>
    </row>
    <row r="142" spans="1:7" s="43" customFormat="1" ht="25.5">
      <c r="A142" s="90">
        <v>33</v>
      </c>
      <c r="B142" s="96" t="s">
        <v>115</v>
      </c>
      <c r="C142" s="119">
        <v>37042</v>
      </c>
      <c r="D142" s="62"/>
      <c r="E142" s="90"/>
      <c r="F142" s="106">
        <f>SUM(F143:F144)</f>
        <v>643000</v>
      </c>
      <c r="G142" s="62"/>
    </row>
    <row r="143" spans="1:7" s="44" customFormat="1" ht="63" customHeight="1">
      <c r="A143" s="94"/>
      <c r="B143" s="89" t="s">
        <v>311</v>
      </c>
      <c r="C143" s="153"/>
      <c r="D143" s="92" t="s">
        <v>562</v>
      </c>
      <c r="E143" s="248">
        <v>0.268</v>
      </c>
      <c r="F143" s="87">
        <v>283000</v>
      </c>
      <c r="G143" s="92" t="s">
        <v>341</v>
      </c>
    </row>
    <row r="144" spans="1:7" s="39" customFormat="1" ht="51">
      <c r="A144" s="166"/>
      <c r="B144" s="89" t="s">
        <v>664</v>
      </c>
      <c r="C144" s="153"/>
      <c r="D144" s="68" t="s">
        <v>312</v>
      </c>
      <c r="E144" s="240">
        <v>18</v>
      </c>
      <c r="F144" s="87">
        <v>360000</v>
      </c>
      <c r="G144" s="82" t="s">
        <v>674</v>
      </c>
    </row>
    <row r="145" spans="1:7" s="43" customFormat="1" ht="12.75">
      <c r="A145" s="90">
        <v>34</v>
      </c>
      <c r="B145" s="96" t="s">
        <v>116</v>
      </c>
      <c r="C145" s="119">
        <v>15000</v>
      </c>
      <c r="D145" s="62"/>
      <c r="E145" s="90"/>
      <c r="F145" s="106">
        <f>SUM(F146:F146)</f>
        <v>12500</v>
      </c>
      <c r="G145" s="62"/>
    </row>
    <row r="146" spans="1:7" s="39" customFormat="1" ht="38.25">
      <c r="A146" s="166"/>
      <c r="B146" s="89" t="s">
        <v>652</v>
      </c>
      <c r="C146" s="156"/>
      <c r="D146" s="68" t="s">
        <v>313</v>
      </c>
      <c r="E146" s="236">
        <v>2.5</v>
      </c>
      <c r="F146" s="87">
        <v>12500</v>
      </c>
      <c r="G146" s="82" t="s">
        <v>1</v>
      </c>
    </row>
    <row r="147" spans="1:7" s="43" customFormat="1" ht="12.75">
      <c r="A147" s="90">
        <v>35</v>
      </c>
      <c r="B147" s="96" t="s">
        <v>117</v>
      </c>
      <c r="C147" s="119">
        <v>20243</v>
      </c>
      <c r="D147" s="62"/>
      <c r="E147" s="90"/>
      <c r="F147" s="106">
        <f>SUM(F148:F148)</f>
        <v>110500</v>
      </c>
      <c r="G147" s="62"/>
    </row>
    <row r="148" spans="1:7" s="39" customFormat="1" ht="39" customHeight="1">
      <c r="A148" s="166"/>
      <c r="B148" s="89" t="s">
        <v>652</v>
      </c>
      <c r="C148" s="156"/>
      <c r="D148" s="68" t="s">
        <v>314</v>
      </c>
      <c r="E148" s="236">
        <v>17</v>
      </c>
      <c r="F148" s="87">
        <v>110500</v>
      </c>
      <c r="G148" s="82" t="s">
        <v>1</v>
      </c>
    </row>
    <row r="149" spans="1:7" s="60" customFormat="1" ht="12.75">
      <c r="A149" s="90">
        <v>36</v>
      </c>
      <c r="B149" s="96" t="s">
        <v>119</v>
      </c>
      <c r="C149" s="119">
        <v>33825</v>
      </c>
      <c r="D149" s="62"/>
      <c r="E149" s="90"/>
      <c r="F149" s="124">
        <v>251000</v>
      </c>
      <c r="G149" s="62"/>
    </row>
    <row r="150" spans="1:7" s="66" customFormat="1" ht="75" customHeight="1">
      <c r="A150" s="94"/>
      <c r="B150" s="89" t="s">
        <v>315</v>
      </c>
      <c r="C150" s="153"/>
      <c r="D150" s="82" t="s">
        <v>316</v>
      </c>
      <c r="E150" s="94"/>
      <c r="F150" s="125">
        <v>3000</v>
      </c>
      <c r="G150" s="92" t="s">
        <v>317</v>
      </c>
    </row>
    <row r="151" spans="1:7" s="66" customFormat="1" ht="38.25">
      <c r="A151" s="166"/>
      <c r="B151" s="89" t="s">
        <v>652</v>
      </c>
      <c r="C151" s="156"/>
      <c r="D151" s="68" t="s">
        <v>355</v>
      </c>
      <c r="E151" s="236">
        <v>33</v>
      </c>
      <c r="F151" s="87">
        <v>200000</v>
      </c>
      <c r="G151" s="82" t="s">
        <v>1</v>
      </c>
    </row>
    <row r="152" spans="1:7" s="66" customFormat="1" ht="51.75" customHeight="1">
      <c r="A152" s="166"/>
      <c r="B152" s="89" t="s">
        <v>664</v>
      </c>
      <c r="C152" s="153"/>
      <c r="D152" s="68" t="s">
        <v>356</v>
      </c>
      <c r="E152" s="240">
        <v>6</v>
      </c>
      <c r="F152" s="87">
        <v>48000</v>
      </c>
      <c r="G152" s="82" t="s">
        <v>674</v>
      </c>
    </row>
    <row r="153" spans="1:7" s="60" customFormat="1" ht="12.75">
      <c r="A153" s="90">
        <v>37</v>
      </c>
      <c r="B153" s="96" t="s">
        <v>121</v>
      </c>
      <c r="C153" s="119">
        <v>21975</v>
      </c>
      <c r="D153" s="65"/>
      <c r="E153" s="173"/>
      <c r="F153" s="106">
        <f>SUM(F154:F154)</f>
        <v>240000</v>
      </c>
      <c r="G153" s="62"/>
    </row>
    <row r="154" spans="1:7" s="39" customFormat="1" ht="35.25" customHeight="1">
      <c r="A154" s="166"/>
      <c r="B154" s="89" t="s">
        <v>318</v>
      </c>
      <c r="C154" s="156"/>
      <c r="D154" s="68" t="s">
        <v>319</v>
      </c>
      <c r="E154" s="236">
        <v>39</v>
      </c>
      <c r="F154" s="87">
        <v>240000</v>
      </c>
      <c r="G154" s="82" t="s">
        <v>1</v>
      </c>
    </row>
    <row r="155" spans="1:7" s="60" customFormat="1" ht="12.75">
      <c r="A155" s="90">
        <v>38</v>
      </c>
      <c r="B155" s="96" t="s">
        <v>122</v>
      </c>
      <c r="C155" s="119">
        <v>15070</v>
      </c>
      <c r="D155" s="62"/>
      <c r="E155" s="90"/>
      <c r="F155" s="124">
        <f>SUM(F156:F156)</f>
        <v>80000</v>
      </c>
      <c r="G155" s="62"/>
    </row>
    <row r="156" spans="1:7" s="39" customFormat="1" ht="51">
      <c r="A156" s="166"/>
      <c r="B156" s="89" t="s">
        <v>664</v>
      </c>
      <c r="C156" s="153"/>
      <c r="D156" s="68" t="s">
        <v>357</v>
      </c>
      <c r="E156" s="240">
        <v>10</v>
      </c>
      <c r="F156" s="87">
        <v>80000</v>
      </c>
      <c r="G156" s="82" t="s">
        <v>674</v>
      </c>
    </row>
    <row r="157" spans="1:7" s="60" customFormat="1" ht="12.75">
      <c r="A157" s="90">
        <v>39</v>
      </c>
      <c r="B157" s="96" t="s">
        <v>123</v>
      </c>
      <c r="C157" s="119">
        <v>36598</v>
      </c>
      <c r="D157" s="62"/>
      <c r="E157" s="90"/>
      <c r="F157" s="124">
        <f>SUM(F158:F161)</f>
        <v>417000</v>
      </c>
      <c r="G157" s="62"/>
    </row>
    <row r="158" spans="1:7" s="66" customFormat="1" ht="51">
      <c r="A158" s="94"/>
      <c r="B158" s="89" t="s">
        <v>609</v>
      </c>
      <c r="C158" s="153"/>
      <c r="D158" s="92" t="s">
        <v>358</v>
      </c>
      <c r="E158" s="94"/>
      <c r="F158" s="125">
        <v>45000</v>
      </c>
      <c r="G158" s="92" t="s">
        <v>610</v>
      </c>
    </row>
    <row r="159" spans="1:7" s="66" customFormat="1" ht="63.75">
      <c r="A159" s="94"/>
      <c r="B159" s="89" t="s">
        <v>359</v>
      </c>
      <c r="C159" s="153"/>
      <c r="D159" s="92" t="s">
        <v>611</v>
      </c>
      <c r="E159" s="94"/>
      <c r="F159" s="125">
        <v>56000</v>
      </c>
      <c r="G159" s="92" t="s">
        <v>612</v>
      </c>
    </row>
    <row r="160" spans="1:7" s="66" customFormat="1" ht="38.25">
      <c r="A160" s="94"/>
      <c r="B160" s="89" t="s">
        <v>652</v>
      </c>
      <c r="C160" s="156"/>
      <c r="D160" s="68" t="s">
        <v>360</v>
      </c>
      <c r="E160" s="236">
        <v>30</v>
      </c>
      <c r="F160" s="87">
        <v>180000</v>
      </c>
      <c r="G160" s="82" t="s">
        <v>1</v>
      </c>
    </row>
    <row r="161" spans="1:7" s="39" customFormat="1" ht="63.75">
      <c r="A161" s="166"/>
      <c r="B161" s="89" t="s">
        <v>664</v>
      </c>
      <c r="C161" s="153"/>
      <c r="D161" s="68" t="s">
        <v>361</v>
      </c>
      <c r="E161" s="240">
        <v>17</v>
      </c>
      <c r="F161" s="87">
        <v>136000</v>
      </c>
      <c r="G161" s="82" t="s">
        <v>674</v>
      </c>
    </row>
    <row r="162" spans="1:7" s="60" customFormat="1" ht="12.75">
      <c r="A162" s="150">
        <v>40</v>
      </c>
      <c r="B162" s="174" t="s">
        <v>124</v>
      </c>
      <c r="C162" s="151">
        <v>17118</v>
      </c>
      <c r="D162" s="175"/>
      <c r="E162" s="150"/>
      <c r="F162" s="176">
        <f>SUM(F163:F163)</f>
        <v>0</v>
      </c>
      <c r="G162" s="175"/>
    </row>
    <row r="163" spans="1:7" s="75" customFormat="1" ht="42" customHeight="1">
      <c r="A163" s="94"/>
      <c r="B163" s="89" t="s">
        <v>616</v>
      </c>
      <c r="C163" s="153"/>
      <c r="D163" s="92" t="s">
        <v>607</v>
      </c>
      <c r="E163" s="94"/>
      <c r="F163" s="125"/>
      <c r="G163" s="92" t="s">
        <v>608</v>
      </c>
    </row>
    <row r="164" spans="1:7" s="33" customFormat="1" ht="24" customHeight="1">
      <c r="A164" s="53"/>
      <c r="B164" s="129" t="s">
        <v>586</v>
      </c>
      <c r="C164" s="136">
        <f>SUM(C53:C163)</f>
        <v>865671</v>
      </c>
      <c r="D164" s="130"/>
      <c r="E164" s="53"/>
      <c r="F164" s="129">
        <v>8511880</v>
      </c>
      <c r="G164" s="130"/>
    </row>
    <row r="165" spans="1:7" s="34" customFormat="1" ht="26.25" customHeight="1">
      <c r="A165" s="131"/>
      <c r="B165" s="132" t="s">
        <v>366</v>
      </c>
      <c r="C165" s="137">
        <f>C164+C50</f>
        <v>914374</v>
      </c>
      <c r="D165" s="133"/>
      <c r="E165" s="131"/>
      <c r="F165" s="132">
        <v>20320409.6</v>
      </c>
      <c r="G165" s="133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</sheetData>
  <sheetProtection/>
  <mergeCells count="9">
    <mergeCell ref="A2:G2"/>
    <mergeCell ref="A24:A25"/>
    <mergeCell ref="A32:A34"/>
    <mergeCell ref="B4:B5"/>
    <mergeCell ref="A4:A5"/>
    <mergeCell ref="G4:G5"/>
    <mergeCell ref="F4:F5"/>
    <mergeCell ref="D4:D5"/>
    <mergeCell ref="C4:C5"/>
  </mergeCells>
  <printOptions horizontalCentered="1"/>
  <pageMargins left="0.1968503937007874" right="0.1968503937007874" top="0.7874015748031497" bottom="0.5905511811023623" header="0" footer="0"/>
  <pageSetup fitToHeight="9" horizontalDpi="600" verticalDpi="600" orientation="portrait" paperSize="9" scale="74" r:id="rId2"/>
  <rowBreaks count="2" manualBreakCount="2">
    <brk id="41" max="6" man="1"/>
    <brk id="71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A379"/>
  <sheetViews>
    <sheetView view="pageBreakPreview" zoomScale="60" zoomScalePageLayoutView="0" workbookViewId="0" topLeftCell="A1">
      <pane xSplit="2" ySplit="7" topLeftCell="C26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4" sqref="C4:C6"/>
    </sheetView>
  </sheetViews>
  <sheetFormatPr defaultColWidth="9.00390625" defaultRowHeight="12.75"/>
  <cols>
    <col min="1" max="1" width="4.375" style="2" customWidth="1"/>
    <col min="2" max="2" width="34.375" style="0" customWidth="1"/>
    <col min="3" max="3" width="12.00390625" style="2" customWidth="1"/>
    <col min="4" max="4" width="30.375" style="3" customWidth="1"/>
    <col min="5" max="5" width="12.875" style="3" customWidth="1"/>
    <col min="6" max="6" width="13.875" style="0" customWidth="1"/>
    <col min="7" max="7" width="32.75390625" style="76" customWidth="1"/>
  </cols>
  <sheetData>
    <row r="1" ht="23.25" customHeight="1">
      <c r="G1" s="121" t="s">
        <v>332</v>
      </c>
    </row>
    <row r="2" spans="2:7" ht="63" customHeight="1">
      <c r="B2" s="259" t="s">
        <v>336</v>
      </c>
      <c r="C2" s="259"/>
      <c r="D2" s="259"/>
      <c r="E2" s="259"/>
      <c r="F2" s="259"/>
      <c r="G2" s="259"/>
    </row>
    <row r="3" ht="12.75" hidden="1"/>
    <row r="4" spans="1:7" s="86" customFormat="1" ht="15" customHeight="1">
      <c r="A4" s="251"/>
      <c r="B4" s="254" t="s">
        <v>125</v>
      </c>
      <c r="C4" s="254" t="s">
        <v>127</v>
      </c>
      <c r="D4" s="254" t="s">
        <v>126</v>
      </c>
      <c r="E4" s="78"/>
      <c r="F4" s="251" t="s">
        <v>132</v>
      </c>
      <c r="G4" s="254" t="s">
        <v>128</v>
      </c>
    </row>
    <row r="5" spans="1:7" s="86" customFormat="1" ht="24.75" customHeight="1">
      <c r="A5" s="253"/>
      <c r="B5" s="254"/>
      <c r="C5" s="254"/>
      <c r="D5" s="254"/>
      <c r="E5" s="80" t="s">
        <v>720</v>
      </c>
      <c r="F5" s="253"/>
      <c r="G5" s="254"/>
    </row>
    <row r="6" spans="1:7" s="86" customFormat="1" ht="26.25" customHeight="1">
      <c r="A6" s="252"/>
      <c r="B6" s="254"/>
      <c r="C6" s="254"/>
      <c r="D6" s="254"/>
      <c r="E6" s="81" t="s">
        <v>624</v>
      </c>
      <c r="F6" s="252"/>
      <c r="G6" s="254"/>
    </row>
    <row r="7" spans="1:7" s="86" customFormat="1" ht="12.75" customHeight="1">
      <c r="A7" s="79">
        <v>1</v>
      </c>
      <c r="B7" s="79">
        <v>2</v>
      </c>
      <c r="C7" s="79">
        <v>3</v>
      </c>
      <c r="D7" s="79">
        <v>4</v>
      </c>
      <c r="E7" s="79">
        <v>5</v>
      </c>
      <c r="F7" s="79">
        <v>6</v>
      </c>
      <c r="G7" s="79">
        <v>7</v>
      </c>
    </row>
    <row r="8" spans="1:7" s="32" customFormat="1" ht="12.75">
      <c r="A8" s="83">
        <v>1</v>
      </c>
      <c r="B8" s="64" t="s">
        <v>163</v>
      </c>
      <c r="C8" s="127">
        <v>112115</v>
      </c>
      <c r="D8" s="64"/>
      <c r="E8" s="64"/>
      <c r="F8" s="106">
        <v>505000</v>
      </c>
      <c r="G8" s="64"/>
    </row>
    <row r="9" spans="1:7" s="39" customFormat="1" ht="39.75" customHeight="1">
      <c r="A9" s="92"/>
      <c r="B9" s="82" t="s">
        <v>202</v>
      </c>
      <c r="C9" s="126"/>
      <c r="D9" s="82" t="s">
        <v>164</v>
      </c>
      <c r="E9" s="94"/>
      <c r="F9" s="87">
        <v>375000</v>
      </c>
      <c r="G9" s="82" t="s">
        <v>200</v>
      </c>
    </row>
    <row r="10" spans="1:7" s="39" customFormat="1" ht="63.75">
      <c r="A10" s="92"/>
      <c r="B10" s="82" t="s">
        <v>203</v>
      </c>
      <c r="C10" s="126"/>
      <c r="D10" s="82" t="s">
        <v>204</v>
      </c>
      <c r="E10" s="94"/>
      <c r="F10" s="88">
        <v>15000</v>
      </c>
      <c r="G10" s="82" t="s">
        <v>165</v>
      </c>
    </row>
    <row r="11" spans="1:7" s="39" customFormat="1" ht="42" customHeight="1">
      <c r="A11" s="92"/>
      <c r="B11" s="82" t="s">
        <v>367</v>
      </c>
      <c r="C11" s="126"/>
      <c r="D11" s="82" t="s">
        <v>368</v>
      </c>
      <c r="E11" s="94">
        <v>5</v>
      </c>
      <c r="F11" s="88">
        <v>25000</v>
      </c>
      <c r="G11" s="82" t="s">
        <v>250</v>
      </c>
    </row>
    <row r="12" spans="1:7" s="39" customFormat="1" ht="38.25">
      <c r="A12" s="62"/>
      <c r="B12" s="89" t="s">
        <v>650</v>
      </c>
      <c r="C12" s="126"/>
      <c r="D12" s="122" t="s">
        <v>369</v>
      </c>
      <c r="E12" s="38" t="s">
        <v>370</v>
      </c>
      <c r="F12" s="88">
        <v>90000</v>
      </c>
      <c r="G12" s="82" t="s">
        <v>1</v>
      </c>
    </row>
    <row r="13" spans="1:7" s="47" customFormat="1" ht="12.75">
      <c r="A13" s="90">
        <v>2</v>
      </c>
      <c r="B13" s="64" t="s">
        <v>166</v>
      </c>
      <c r="C13" s="127">
        <v>21125</v>
      </c>
      <c r="D13" s="64"/>
      <c r="E13" s="94"/>
      <c r="F13" s="91">
        <v>313800</v>
      </c>
      <c r="G13" s="64"/>
    </row>
    <row r="14" spans="1:7" s="39" customFormat="1" ht="42" customHeight="1">
      <c r="A14" s="92"/>
      <c r="B14" s="82" t="s">
        <v>169</v>
      </c>
      <c r="C14" s="126"/>
      <c r="D14" s="82" t="s">
        <v>164</v>
      </c>
      <c r="E14" s="94"/>
      <c r="F14" s="88">
        <v>15000</v>
      </c>
      <c r="G14" s="82" t="s">
        <v>170</v>
      </c>
    </row>
    <row r="15" spans="1:7" s="39" customFormat="1" ht="63.75">
      <c r="A15" s="92"/>
      <c r="B15" s="82" t="s">
        <v>371</v>
      </c>
      <c r="C15" s="126"/>
      <c r="D15" s="82" t="s">
        <v>164</v>
      </c>
      <c r="E15" s="94"/>
      <c r="F15" s="88">
        <v>145000</v>
      </c>
      <c r="G15" s="82" t="s">
        <v>171</v>
      </c>
    </row>
    <row r="16" spans="1:7" s="39" customFormat="1" ht="38.25">
      <c r="A16" s="92"/>
      <c r="B16" s="89" t="s">
        <v>652</v>
      </c>
      <c r="C16" s="126"/>
      <c r="D16" s="122" t="s">
        <v>372</v>
      </c>
      <c r="E16" s="38" t="s">
        <v>373</v>
      </c>
      <c r="F16" s="88">
        <v>60800</v>
      </c>
      <c r="G16" s="82" t="s">
        <v>1</v>
      </c>
    </row>
    <row r="17" spans="1:7" s="39" customFormat="1" ht="63.75">
      <c r="A17" s="92"/>
      <c r="B17" s="89" t="s">
        <v>374</v>
      </c>
      <c r="C17" s="126"/>
      <c r="D17" s="122" t="s">
        <v>375</v>
      </c>
      <c r="E17" s="38" t="s">
        <v>376</v>
      </c>
      <c r="F17" s="88">
        <v>93000</v>
      </c>
      <c r="G17" s="82" t="s">
        <v>674</v>
      </c>
    </row>
    <row r="18" spans="1:7" s="42" customFormat="1" ht="12.75">
      <c r="A18" s="92">
        <v>3</v>
      </c>
      <c r="B18" s="64" t="s">
        <v>173</v>
      </c>
      <c r="C18" s="127">
        <v>19001</v>
      </c>
      <c r="D18" s="64"/>
      <c r="E18" s="94"/>
      <c r="F18" s="91">
        <f>SUM(F19:F20)</f>
        <v>429000</v>
      </c>
      <c r="G18" s="64"/>
    </row>
    <row r="19" spans="1:7" s="39" customFormat="1" ht="51">
      <c r="A19" s="92"/>
      <c r="B19" s="82" t="s">
        <v>377</v>
      </c>
      <c r="C19" s="126"/>
      <c r="D19" s="82" t="s">
        <v>378</v>
      </c>
      <c r="E19" s="94"/>
      <c r="F19" s="88">
        <v>49000</v>
      </c>
      <c r="G19" s="82" t="s">
        <v>174</v>
      </c>
    </row>
    <row r="20" spans="1:7" s="39" customFormat="1" ht="38.25">
      <c r="A20" s="92"/>
      <c r="B20" s="89" t="s">
        <v>652</v>
      </c>
      <c r="C20" s="126"/>
      <c r="D20" s="122" t="s">
        <v>379</v>
      </c>
      <c r="E20" s="38">
        <v>37.7</v>
      </c>
      <c r="F20" s="88">
        <v>380000</v>
      </c>
      <c r="G20" s="82" t="s">
        <v>1</v>
      </c>
    </row>
    <row r="21" spans="1:7" s="47" customFormat="1" ht="12.75">
      <c r="A21" s="90">
        <v>4</v>
      </c>
      <c r="B21" s="64" t="s">
        <v>175</v>
      </c>
      <c r="C21" s="127">
        <v>32282</v>
      </c>
      <c r="D21" s="82"/>
      <c r="E21" s="94"/>
      <c r="F21" s="91">
        <v>923000</v>
      </c>
      <c r="G21" s="64"/>
    </row>
    <row r="22" spans="1:7" s="39" customFormat="1" ht="76.5">
      <c r="A22" s="254"/>
      <c r="B22" s="82" t="s">
        <v>380</v>
      </c>
      <c r="C22" s="126"/>
      <c r="D22" s="82"/>
      <c r="E22" s="94"/>
      <c r="F22" s="88">
        <v>230000</v>
      </c>
      <c r="G22" s="82" t="s">
        <v>176</v>
      </c>
    </row>
    <row r="23" spans="1:7" s="39" customFormat="1" ht="76.5">
      <c r="A23" s="254"/>
      <c r="B23" s="82" t="s">
        <v>178</v>
      </c>
      <c r="C23" s="126"/>
      <c r="D23" s="82" t="s">
        <v>172</v>
      </c>
      <c r="E23" s="94"/>
      <c r="F23" s="88">
        <v>98000</v>
      </c>
      <c r="G23" s="82" t="s">
        <v>179</v>
      </c>
    </row>
    <row r="24" spans="1:7" s="39" customFormat="1" ht="38.25">
      <c r="A24" s="92"/>
      <c r="B24" s="89" t="s">
        <v>652</v>
      </c>
      <c r="C24" s="126"/>
      <c r="D24" s="122" t="s">
        <v>381</v>
      </c>
      <c r="E24" s="38" t="s">
        <v>382</v>
      </c>
      <c r="F24" s="88">
        <v>180000</v>
      </c>
      <c r="G24" s="82" t="s">
        <v>1</v>
      </c>
    </row>
    <row r="25" spans="1:7" s="39" customFormat="1" ht="38.25">
      <c r="A25" s="92"/>
      <c r="B25" s="82" t="s">
        <v>383</v>
      </c>
      <c r="C25" s="126"/>
      <c r="D25" s="82" t="s">
        <v>368</v>
      </c>
      <c r="E25" s="38" t="s">
        <v>384</v>
      </c>
      <c r="F25" s="88">
        <v>15000</v>
      </c>
      <c r="G25" s="82" t="s">
        <v>250</v>
      </c>
    </row>
    <row r="26" spans="1:7" s="39" customFormat="1" ht="63.75">
      <c r="A26" s="92"/>
      <c r="B26" s="89" t="s">
        <v>374</v>
      </c>
      <c r="C26" s="126"/>
      <c r="D26" s="122" t="s">
        <v>385</v>
      </c>
      <c r="E26" s="38" t="s">
        <v>386</v>
      </c>
      <c r="F26" s="88">
        <v>400000</v>
      </c>
      <c r="G26" s="82" t="s">
        <v>674</v>
      </c>
    </row>
    <row r="27" spans="1:7" s="47" customFormat="1" ht="12.75">
      <c r="A27" s="90">
        <v>5</v>
      </c>
      <c r="B27" s="64" t="s">
        <v>180</v>
      </c>
      <c r="C27" s="127">
        <v>19971</v>
      </c>
      <c r="D27" s="64"/>
      <c r="E27" s="94"/>
      <c r="F27" s="91">
        <f>SUM(F28:F30)</f>
        <v>382500</v>
      </c>
      <c r="G27" s="93"/>
    </row>
    <row r="28" spans="1:7" s="39" customFormat="1" ht="102">
      <c r="A28" s="94"/>
      <c r="B28" s="82" t="s">
        <v>183</v>
      </c>
      <c r="C28" s="126"/>
      <c r="D28" s="64"/>
      <c r="E28" s="94"/>
      <c r="F28" s="88">
        <v>95000</v>
      </c>
      <c r="G28" s="82" t="s">
        <v>184</v>
      </c>
    </row>
    <row r="29" spans="1:7" s="39" customFormat="1" ht="41.25" customHeight="1">
      <c r="A29" s="94"/>
      <c r="B29" s="82" t="s">
        <v>387</v>
      </c>
      <c r="C29" s="126"/>
      <c r="D29" s="82" t="s">
        <v>368</v>
      </c>
      <c r="E29" s="38" t="s">
        <v>388</v>
      </c>
      <c r="F29" s="88">
        <v>37500</v>
      </c>
      <c r="G29" s="82" t="s">
        <v>250</v>
      </c>
    </row>
    <row r="30" spans="1:7" s="39" customFormat="1" ht="38.25">
      <c r="A30" s="94"/>
      <c r="B30" s="82" t="s">
        <v>205</v>
      </c>
      <c r="C30" s="126"/>
      <c r="D30" s="64"/>
      <c r="E30" s="94"/>
      <c r="F30" s="88">
        <v>250000</v>
      </c>
      <c r="G30" s="82" t="s">
        <v>1</v>
      </c>
    </row>
    <row r="31" spans="1:7" s="39" customFormat="1" ht="12.75">
      <c r="A31" s="94">
        <v>6</v>
      </c>
      <c r="B31" s="64" t="s">
        <v>389</v>
      </c>
      <c r="C31" s="126"/>
      <c r="D31" s="64"/>
      <c r="E31" s="94"/>
      <c r="F31" s="91">
        <v>910000</v>
      </c>
      <c r="G31" s="82"/>
    </row>
    <row r="32" spans="1:7" s="39" customFormat="1" ht="38.25">
      <c r="A32" s="94"/>
      <c r="B32" s="89" t="s">
        <v>652</v>
      </c>
      <c r="C32" s="126"/>
      <c r="D32" s="122" t="s">
        <v>390</v>
      </c>
      <c r="E32" s="38" t="s">
        <v>391</v>
      </c>
      <c r="F32" s="88">
        <v>550000</v>
      </c>
      <c r="G32" s="82" t="s">
        <v>1</v>
      </c>
    </row>
    <row r="33" spans="1:7" s="39" customFormat="1" ht="63.75">
      <c r="A33" s="94"/>
      <c r="B33" s="89" t="s">
        <v>392</v>
      </c>
      <c r="C33" s="126"/>
      <c r="D33" s="122" t="s">
        <v>393</v>
      </c>
      <c r="E33" s="38" t="s">
        <v>394</v>
      </c>
      <c r="F33" s="88">
        <v>360000</v>
      </c>
      <c r="G33" s="82" t="s">
        <v>674</v>
      </c>
    </row>
    <row r="34" spans="1:7" s="47" customFormat="1" ht="12.75">
      <c r="A34" s="90">
        <v>7</v>
      </c>
      <c r="B34" s="64" t="s">
        <v>199</v>
      </c>
      <c r="C34" s="127">
        <v>69450</v>
      </c>
      <c r="D34" s="82"/>
      <c r="E34" s="94"/>
      <c r="F34" s="91">
        <f>SUM(F35:F36)</f>
        <v>498000</v>
      </c>
      <c r="G34" s="64"/>
    </row>
    <row r="35" spans="1:7" s="39" customFormat="1" ht="51">
      <c r="A35" s="94"/>
      <c r="B35" s="82" t="s">
        <v>185</v>
      </c>
      <c r="C35" s="126"/>
      <c r="D35" s="82" t="s">
        <v>177</v>
      </c>
      <c r="E35" s="94"/>
      <c r="F35" s="88">
        <v>108000</v>
      </c>
      <c r="G35" s="82" t="s">
        <v>186</v>
      </c>
    </row>
    <row r="36" spans="1:7" s="39" customFormat="1" ht="63.75">
      <c r="A36" s="92"/>
      <c r="B36" s="89" t="s">
        <v>392</v>
      </c>
      <c r="C36" s="126"/>
      <c r="D36" s="122" t="s">
        <v>395</v>
      </c>
      <c r="E36" s="38" t="s">
        <v>396</v>
      </c>
      <c r="F36" s="88">
        <v>390000</v>
      </c>
      <c r="G36" s="82" t="s">
        <v>674</v>
      </c>
    </row>
    <row r="37" spans="1:7" s="39" customFormat="1" ht="12.75">
      <c r="A37" s="92">
        <v>8</v>
      </c>
      <c r="B37" s="64" t="s">
        <v>79</v>
      </c>
      <c r="C37" s="127">
        <v>94545</v>
      </c>
      <c r="D37" s="64"/>
      <c r="E37" s="94"/>
      <c r="F37" s="91">
        <v>1350000</v>
      </c>
      <c r="G37" s="64"/>
    </row>
    <row r="38" spans="1:7" s="39" customFormat="1" ht="89.25">
      <c r="A38" s="92"/>
      <c r="B38" s="82" t="s">
        <v>206</v>
      </c>
      <c r="C38" s="126"/>
      <c r="D38" s="122" t="s">
        <v>397</v>
      </c>
      <c r="E38" s="38"/>
      <c r="F38" s="88">
        <v>400000</v>
      </c>
      <c r="G38" s="82" t="s">
        <v>398</v>
      </c>
    </row>
    <row r="39" spans="1:209" s="47" customFormat="1" ht="38.25">
      <c r="A39" s="90"/>
      <c r="B39" s="82" t="s">
        <v>207</v>
      </c>
      <c r="C39" s="127"/>
      <c r="D39" s="82" t="s">
        <v>30</v>
      </c>
      <c r="E39" s="94"/>
      <c r="F39" s="88">
        <v>200000</v>
      </c>
      <c r="G39" s="82" t="s">
        <v>399</v>
      </c>
      <c r="HA39" s="47">
        <f>SUM(A39:GZ39)</f>
        <v>200000</v>
      </c>
    </row>
    <row r="40" spans="1:7" s="39" customFormat="1" ht="38.25">
      <c r="A40" s="92"/>
      <c r="B40" s="89" t="s">
        <v>652</v>
      </c>
      <c r="C40" s="126"/>
      <c r="D40" s="122" t="s">
        <v>400</v>
      </c>
      <c r="E40" s="38" t="s">
        <v>401</v>
      </c>
      <c r="F40" s="88">
        <v>250000</v>
      </c>
      <c r="G40" s="82" t="s">
        <v>1</v>
      </c>
    </row>
    <row r="41" spans="1:7" s="39" customFormat="1" ht="63.75">
      <c r="A41" s="92"/>
      <c r="B41" s="89" t="s">
        <v>392</v>
      </c>
      <c r="C41" s="126"/>
      <c r="D41" s="122" t="s">
        <v>402</v>
      </c>
      <c r="E41" s="38" t="s">
        <v>403</v>
      </c>
      <c r="F41" s="88">
        <v>500000</v>
      </c>
      <c r="G41" s="82" t="s">
        <v>674</v>
      </c>
    </row>
    <row r="42" spans="1:7" s="47" customFormat="1" ht="12.75">
      <c r="A42" s="92">
        <v>9</v>
      </c>
      <c r="B42" s="64" t="s">
        <v>80</v>
      </c>
      <c r="C42" s="127">
        <v>963175</v>
      </c>
      <c r="D42" s="82"/>
      <c r="E42" s="94"/>
      <c r="F42" s="91">
        <f>SUM(F43:F47)</f>
        <v>8523600</v>
      </c>
      <c r="G42" s="64"/>
    </row>
    <row r="43" spans="1:7" s="39" customFormat="1" ht="63.75">
      <c r="A43" s="92"/>
      <c r="B43" s="82" t="s">
        <v>187</v>
      </c>
      <c r="C43" s="126"/>
      <c r="D43" s="82" t="s">
        <v>188</v>
      </c>
      <c r="E43" s="94"/>
      <c r="F43" s="88">
        <v>850000</v>
      </c>
      <c r="G43" s="82" t="s">
        <v>171</v>
      </c>
    </row>
    <row r="44" spans="1:7" s="39" customFormat="1" ht="51">
      <c r="A44" s="254"/>
      <c r="B44" s="82" t="s">
        <v>189</v>
      </c>
      <c r="C44" s="126"/>
      <c r="D44" s="82" t="s">
        <v>191</v>
      </c>
      <c r="E44" s="94"/>
      <c r="F44" s="88">
        <v>2663600</v>
      </c>
      <c r="G44" s="82" t="s">
        <v>190</v>
      </c>
    </row>
    <row r="45" spans="1:7" s="39" customFormat="1" ht="38.25">
      <c r="A45" s="254"/>
      <c r="B45" s="89" t="s">
        <v>652</v>
      </c>
      <c r="C45" s="126"/>
      <c r="D45" s="122" t="s">
        <v>404</v>
      </c>
      <c r="E45" s="38" t="s">
        <v>363</v>
      </c>
      <c r="F45" s="95">
        <v>3000000</v>
      </c>
      <c r="G45" s="82" t="s">
        <v>1</v>
      </c>
    </row>
    <row r="46" spans="1:7" s="39" customFormat="1" ht="37.5" customHeight="1">
      <c r="A46" s="94"/>
      <c r="B46" s="82" t="s">
        <v>405</v>
      </c>
      <c r="C46" s="126"/>
      <c r="D46" s="82" t="s">
        <v>368</v>
      </c>
      <c r="E46" s="38" t="s">
        <v>406</v>
      </c>
      <c r="F46" s="88">
        <v>90000</v>
      </c>
      <c r="G46" s="82" t="s">
        <v>250</v>
      </c>
    </row>
    <row r="47" spans="1:7" s="39" customFormat="1" ht="63.75">
      <c r="A47" s="94"/>
      <c r="B47" s="89" t="s">
        <v>392</v>
      </c>
      <c r="C47" s="126"/>
      <c r="D47" s="122" t="s">
        <v>407</v>
      </c>
      <c r="E47" s="38" t="s">
        <v>364</v>
      </c>
      <c r="F47" s="95">
        <v>1920000</v>
      </c>
      <c r="G47" s="82" t="s">
        <v>674</v>
      </c>
    </row>
    <row r="48" spans="1:7" s="60" customFormat="1" ht="12.75">
      <c r="A48" s="90">
        <v>10</v>
      </c>
      <c r="B48" s="96" t="s">
        <v>81</v>
      </c>
      <c r="C48" s="127">
        <v>69457</v>
      </c>
      <c r="D48" s="64"/>
      <c r="E48" s="94"/>
      <c r="F48" s="97">
        <f>SUM(F49:F53)</f>
        <v>472500</v>
      </c>
      <c r="G48" s="64"/>
    </row>
    <row r="49" spans="1:7" s="99" customFormat="1" ht="38.25">
      <c r="A49" s="94"/>
      <c r="B49" s="92" t="s">
        <v>621</v>
      </c>
      <c r="C49" s="126"/>
      <c r="D49" s="82"/>
      <c r="E49" s="94"/>
      <c r="F49" s="98">
        <v>50000</v>
      </c>
      <c r="G49" s="82" t="s">
        <v>622</v>
      </c>
    </row>
    <row r="50" spans="1:7" s="99" customFormat="1" ht="38.25">
      <c r="A50" s="94"/>
      <c r="B50" s="89" t="s">
        <v>652</v>
      </c>
      <c r="C50" s="126"/>
      <c r="D50" s="122" t="s">
        <v>408</v>
      </c>
      <c r="E50" s="38">
        <v>23.5</v>
      </c>
      <c r="F50" s="87">
        <v>200000</v>
      </c>
      <c r="G50" s="82" t="s">
        <v>1</v>
      </c>
    </row>
    <row r="51" spans="1:7" s="99" customFormat="1" ht="38.25">
      <c r="A51" s="94"/>
      <c r="B51" s="82" t="s">
        <v>409</v>
      </c>
      <c r="C51" s="126"/>
      <c r="D51" s="82" t="s">
        <v>368</v>
      </c>
      <c r="E51" s="38" t="s">
        <v>410</v>
      </c>
      <c r="F51" s="87">
        <v>12500</v>
      </c>
      <c r="G51" s="82" t="s">
        <v>250</v>
      </c>
    </row>
    <row r="52" spans="1:7" s="99" customFormat="1" ht="51">
      <c r="A52" s="94"/>
      <c r="B52" s="82" t="s">
        <v>411</v>
      </c>
      <c r="C52" s="126"/>
      <c r="D52" s="82" t="s">
        <v>412</v>
      </c>
      <c r="E52" s="94"/>
      <c r="F52" s="87">
        <v>20000</v>
      </c>
      <c r="G52" s="82" t="s">
        <v>174</v>
      </c>
    </row>
    <row r="53" spans="1:7" s="39" customFormat="1" ht="63.75">
      <c r="A53" s="94"/>
      <c r="B53" s="89" t="s">
        <v>392</v>
      </c>
      <c r="C53" s="126"/>
      <c r="D53" s="122" t="s">
        <v>413</v>
      </c>
      <c r="E53" s="38" t="s">
        <v>414</v>
      </c>
      <c r="F53" s="87">
        <v>190000</v>
      </c>
      <c r="G53" s="82" t="s">
        <v>674</v>
      </c>
    </row>
    <row r="54" spans="1:7" s="60" customFormat="1" ht="12.75">
      <c r="A54" s="90">
        <v>11</v>
      </c>
      <c r="B54" s="96" t="s">
        <v>82</v>
      </c>
      <c r="C54" s="127">
        <v>69142</v>
      </c>
      <c r="D54" s="64"/>
      <c r="E54" s="94"/>
      <c r="F54" s="124">
        <f>SUM(F55:F57)</f>
        <v>770000</v>
      </c>
      <c r="G54" s="64"/>
    </row>
    <row r="55" spans="1:7" s="99" customFormat="1" ht="84.75" customHeight="1">
      <c r="A55" s="94"/>
      <c r="B55" s="89" t="s">
        <v>48</v>
      </c>
      <c r="C55" s="126"/>
      <c r="D55" s="64" t="s">
        <v>337</v>
      </c>
      <c r="E55" s="94"/>
      <c r="F55" s="125">
        <v>250000</v>
      </c>
      <c r="G55" s="82" t="s">
        <v>49</v>
      </c>
    </row>
    <row r="56" spans="1:7" s="99" customFormat="1" ht="38.25">
      <c r="A56" s="94"/>
      <c r="B56" s="89" t="s">
        <v>652</v>
      </c>
      <c r="C56" s="126"/>
      <c r="D56" s="122" t="s">
        <v>415</v>
      </c>
      <c r="E56" s="38" t="s">
        <v>416</v>
      </c>
      <c r="F56" s="87">
        <v>280000</v>
      </c>
      <c r="G56" s="82" t="s">
        <v>1</v>
      </c>
    </row>
    <row r="57" spans="1:7" s="39" customFormat="1" ht="63.75">
      <c r="A57" s="94"/>
      <c r="B57" s="89" t="s">
        <v>392</v>
      </c>
      <c r="C57" s="126"/>
      <c r="D57" s="122" t="s">
        <v>417</v>
      </c>
      <c r="E57" s="38" t="s">
        <v>418</v>
      </c>
      <c r="F57" s="87">
        <v>240000</v>
      </c>
      <c r="G57" s="82" t="s">
        <v>674</v>
      </c>
    </row>
    <row r="58" spans="1:7" s="47" customFormat="1" ht="12.75">
      <c r="A58" s="90">
        <v>12</v>
      </c>
      <c r="B58" s="96" t="s">
        <v>130</v>
      </c>
      <c r="C58" s="127">
        <v>52948</v>
      </c>
      <c r="D58" s="64"/>
      <c r="E58" s="94"/>
      <c r="F58" s="124">
        <f>SUM(F59:F61)</f>
        <v>910000</v>
      </c>
      <c r="G58" s="64"/>
    </row>
    <row r="59" spans="1:7" s="39" customFormat="1" ht="63.75">
      <c r="A59" s="94"/>
      <c r="B59" s="89" t="s">
        <v>232</v>
      </c>
      <c r="C59" s="126"/>
      <c r="D59" s="82"/>
      <c r="E59" s="94"/>
      <c r="F59" s="125">
        <v>400000</v>
      </c>
      <c r="G59" s="82"/>
    </row>
    <row r="60" spans="1:7" s="99" customFormat="1" ht="38.25">
      <c r="A60" s="94"/>
      <c r="B60" s="89" t="s">
        <v>652</v>
      </c>
      <c r="C60" s="126"/>
      <c r="D60" s="122" t="s">
        <v>369</v>
      </c>
      <c r="E60" s="38" t="s">
        <v>419</v>
      </c>
      <c r="F60" s="87">
        <v>200000</v>
      </c>
      <c r="G60" s="82" t="s">
        <v>1</v>
      </c>
    </row>
    <row r="61" spans="1:7" s="39" customFormat="1" ht="63.75">
      <c r="A61" s="94"/>
      <c r="B61" s="89" t="s">
        <v>392</v>
      </c>
      <c r="C61" s="126"/>
      <c r="D61" s="122" t="s">
        <v>420</v>
      </c>
      <c r="E61" s="38">
        <v>30.8</v>
      </c>
      <c r="F61" s="87">
        <v>310000</v>
      </c>
      <c r="G61" s="82" t="s">
        <v>674</v>
      </c>
    </row>
    <row r="62" spans="1:7" s="60" customFormat="1" ht="12.75">
      <c r="A62" s="90">
        <v>13</v>
      </c>
      <c r="B62" s="96" t="s">
        <v>131</v>
      </c>
      <c r="C62" s="127">
        <v>176024</v>
      </c>
      <c r="D62" s="64"/>
      <c r="E62" s="94"/>
      <c r="F62" s="124">
        <f>SUM(F63:F65)</f>
        <v>1250000</v>
      </c>
      <c r="G62" s="64"/>
    </row>
    <row r="63" spans="1:7" s="99" customFormat="1" ht="114.75">
      <c r="A63" s="94"/>
      <c r="B63" s="89" t="s">
        <v>757</v>
      </c>
      <c r="C63" s="126"/>
      <c r="D63" s="82" t="s">
        <v>50</v>
      </c>
      <c r="E63" s="94"/>
      <c r="F63" s="125">
        <v>300000</v>
      </c>
      <c r="G63" s="82" t="s">
        <v>51</v>
      </c>
    </row>
    <row r="64" spans="1:7" s="99" customFormat="1" ht="114.75">
      <c r="A64" s="94"/>
      <c r="B64" s="89" t="s">
        <v>52</v>
      </c>
      <c r="C64" s="126"/>
      <c r="D64" s="82" t="s">
        <v>50</v>
      </c>
      <c r="E64" s="94"/>
      <c r="F64" s="125">
        <v>650000</v>
      </c>
      <c r="G64" s="82" t="s">
        <v>51</v>
      </c>
    </row>
    <row r="65" spans="1:7" s="99" customFormat="1" ht="114.75">
      <c r="A65" s="94"/>
      <c r="B65" s="89" t="s">
        <v>53</v>
      </c>
      <c r="C65" s="126"/>
      <c r="D65" s="82" t="s">
        <v>50</v>
      </c>
      <c r="E65" s="94"/>
      <c r="F65" s="125">
        <v>300000</v>
      </c>
      <c r="G65" s="82" t="s">
        <v>51</v>
      </c>
    </row>
    <row r="66" spans="1:7" s="60" customFormat="1" ht="12.75">
      <c r="A66" s="90">
        <v>14</v>
      </c>
      <c r="B66" s="96" t="s">
        <v>83</v>
      </c>
      <c r="C66" s="127" t="s">
        <v>129</v>
      </c>
      <c r="D66" s="64"/>
      <c r="E66" s="94"/>
      <c r="F66" s="124">
        <f>SUM(F67:F68)</f>
        <v>193000</v>
      </c>
      <c r="G66" s="64"/>
    </row>
    <row r="67" spans="1:7" s="99" customFormat="1" ht="114.75">
      <c r="A67" s="94"/>
      <c r="B67" s="89" t="s">
        <v>54</v>
      </c>
      <c r="C67" s="126"/>
      <c r="D67" s="82" t="s">
        <v>421</v>
      </c>
      <c r="E67" s="94"/>
      <c r="F67" s="125">
        <v>150000</v>
      </c>
      <c r="G67" s="84" t="s">
        <v>56</v>
      </c>
    </row>
    <row r="68" spans="1:7" s="39" customFormat="1" ht="63.75">
      <c r="A68" s="94"/>
      <c r="B68" s="89" t="s">
        <v>392</v>
      </c>
      <c r="C68" s="126"/>
      <c r="D68" s="122" t="s">
        <v>422</v>
      </c>
      <c r="E68" s="38" t="s">
        <v>423</v>
      </c>
      <c r="F68" s="87">
        <v>43000</v>
      </c>
      <c r="G68" s="82" t="s">
        <v>674</v>
      </c>
    </row>
    <row r="69" spans="1:7" s="60" customFormat="1" ht="12.75">
      <c r="A69" s="90">
        <v>15</v>
      </c>
      <c r="B69" s="96" t="s">
        <v>84</v>
      </c>
      <c r="C69" s="127">
        <v>48703</v>
      </c>
      <c r="D69" s="64"/>
      <c r="E69" s="94"/>
      <c r="F69" s="124">
        <f>SUM(F70:F71)</f>
        <v>290000</v>
      </c>
      <c r="G69" s="85"/>
    </row>
    <row r="70" spans="1:7" s="99" customFormat="1" ht="102">
      <c r="A70" s="94"/>
      <c r="B70" s="89" t="s">
        <v>758</v>
      </c>
      <c r="C70" s="126"/>
      <c r="D70" s="82" t="s">
        <v>55</v>
      </c>
      <c r="E70" s="94"/>
      <c r="F70" s="125">
        <v>30000</v>
      </c>
      <c r="G70" s="84" t="s">
        <v>60</v>
      </c>
    </row>
    <row r="71" spans="1:7" s="39" customFormat="1" ht="38.25">
      <c r="A71" s="94"/>
      <c r="B71" s="89" t="s">
        <v>650</v>
      </c>
      <c r="C71" s="126"/>
      <c r="D71" s="123" t="s">
        <v>424</v>
      </c>
      <c r="E71" s="38" t="s">
        <v>425</v>
      </c>
      <c r="F71" s="87">
        <v>260000</v>
      </c>
      <c r="G71" s="82" t="s">
        <v>1</v>
      </c>
    </row>
    <row r="72" spans="1:7" s="47" customFormat="1" ht="12.75">
      <c r="A72" s="90"/>
      <c r="B72" s="100" t="s">
        <v>644</v>
      </c>
      <c r="C72" s="127">
        <f>SUM(C8:C71)</f>
        <v>1747938</v>
      </c>
      <c r="D72" s="123"/>
      <c r="E72" s="38"/>
      <c r="F72" s="106">
        <v>17720400</v>
      </c>
      <c r="G72" s="64"/>
    </row>
    <row r="73" spans="1:7" s="60" customFormat="1" ht="12.75">
      <c r="A73" s="90">
        <v>1</v>
      </c>
      <c r="B73" s="96" t="s">
        <v>85</v>
      </c>
      <c r="C73" s="127">
        <v>24659</v>
      </c>
      <c r="D73" s="64"/>
      <c r="E73" s="94"/>
      <c r="F73" s="124">
        <f>SUM(F74:F75)</f>
        <v>45000</v>
      </c>
      <c r="G73" s="64"/>
    </row>
    <row r="74" spans="1:7" s="99" customFormat="1" ht="51">
      <c r="A74" s="94"/>
      <c r="B74" s="89" t="s">
        <v>759</v>
      </c>
      <c r="C74" s="126"/>
      <c r="D74" s="101" t="s">
        <v>133</v>
      </c>
      <c r="E74" s="120"/>
      <c r="F74" s="125">
        <v>15000</v>
      </c>
      <c r="G74" s="82" t="s">
        <v>608</v>
      </c>
    </row>
    <row r="75" spans="1:7" s="39" customFormat="1" ht="38.25">
      <c r="A75" s="94"/>
      <c r="B75" s="89" t="s">
        <v>652</v>
      </c>
      <c r="C75" s="126"/>
      <c r="D75" s="122" t="s">
        <v>426</v>
      </c>
      <c r="E75" s="38" t="s">
        <v>21</v>
      </c>
      <c r="F75" s="87">
        <v>30000</v>
      </c>
      <c r="G75" s="82" t="s">
        <v>1</v>
      </c>
    </row>
    <row r="76" spans="1:7" s="60" customFormat="1" ht="12.75">
      <c r="A76" s="90">
        <v>2</v>
      </c>
      <c r="B76" s="96" t="s">
        <v>86</v>
      </c>
      <c r="C76" s="127">
        <v>16663</v>
      </c>
      <c r="D76" s="64"/>
      <c r="E76" s="94"/>
      <c r="F76" s="124">
        <f>SUM(F77:F81)</f>
        <v>299500</v>
      </c>
      <c r="G76" s="64"/>
    </row>
    <row r="77" spans="1:7" s="99" customFormat="1" ht="51">
      <c r="A77" s="94"/>
      <c r="B77" s="89" t="s">
        <v>67</v>
      </c>
      <c r="C77" s="126"/>
      <c r="D77" s="82" t="s">
        <v>607</v>
      </c>
      <c r="E77" s="94"/>
      <c r="F77" s="125">
        <v>10000</v>
      </c>
      <c r="G77" s="82" t="s">
        <v>608</v>
      </c>
    </row>
    <row r="78" spans="1:7" s="99" customFormat="1" ht="51">
      <c r="A78" s="94"/>
      <c r="B78" s="89" t="s">
        <v>68</v>
      </c>
      <c r="C78" s="126"/>
      <c r="D78" s="82" t="s">
        <v>607</v>
      </c>
      <c r="E78" s="94"/>
      <c r="F78" s="125">
        <v>2500</v>
      </c>
      <c r="G78" s="82" t="s">
        <v>608</v>
      </c>
    </row>
    <row r="79" spans="1:7" s="99" customFormat="1" ht="51">
      <c r="A79" s="94"/>
      <c r="B79" s="89" t="s">
        <v>69</v>
      </c>
      <c r="C79" s="126"/>
      <c r="D79" s="82" t="s">
        <v>607</v>
      </c>
      <c r="E79" s="94"/>
      <c r="F79" s="125">
        <v>2000</v>
      </c>
      <c r="G79" s="82" t="s">
        <v>608</v>
      </c>
    </row>
    <row r="80" spans="1:7" s="99" customFormat="1" ht="38.25">
      <c r="A80" s="94"/>
      <c r="B80" s="82" t="s">
        <v>427</v>
      </c>
      <c r="C80" s="126"/>
      <c r="D80" s="82" t="s">
        <v>368</v>
      </c>
      <c r="E80" s="38" t="s">
        <v>388</v>
      </c>
      <c r="F80" s="87">
        <v>75000</v>
      </c>
      <c r="G80" s="82" t="s">
        <v>250</v>
      </c>
    </row>
    <row r="81" spans="1:7" s="39" customFormat="1" ht="38.25">
      <c r="A81" s="94"/>
      <c r="B81" s="89" t="s">
        <v>652</v>
      </c>
      <c r="C81" s="126"/>
      <c r="D81" s="122" t="s">
        <v>428</v>
      </c>
      <c r="E81" s="38" t="s">
        <v>429</v>
      </c>
      <c r="F81" s="87">
        <v>210000</v>
      </c>
      <c r="G81" s="82" t="s">
        <v>1</v>
      </c>
    </row>
    <row r="82" spans="1:7" s="60" customFormat="1" ht="12.75">
      <c r="A82" s="90">
        <v>3</v>
      </c>
      <c r="B82" s="96" t="s">
        <v>87</v>
      </c>
      <c r="C82" s="127">
        <v>23210</v>
      </c>
      <c r="D82" s="64"/>
      <c r="E82" s="94"/>
      <c r="F82" s="124">
        <v>310000</v>
      </c>
      <c r="G82" s="64"/>
    </row>
    <row r="83" spans="1:7" s="60" customFormat="1" ht="38.25">
      <c r="A83" s="90"/>
      <c r="B83" s="89" t="s">
        <v>430</v>
      </c>
      <c r="C83" s="127"/>
      <c r="D83" s="64"/>
      <c r="E83" s="94"/>
      <c r="F83" s="125">
        <v>2500</v>
      </c>
      <c r="G83" s="102"/>
    </row>
    <row r="84" spans="1:7" s="60" customFormat="1" ht="38.25">
      <c r="A84" s="90"/>
      <c r="B84" s="89" t="s">
        <v>431</v>
      </c>
      <c r="C84" s="127"/>
      <c r="D84" s="64"/>
      <c r="E84" s="94">
        <v>1</v>
      </c>
      <c r="F84" s="125">
        <v>2500</v>
      </c>
      <c r="G84" s="102"/>
    </row>
    <row r="85" spans="1:7" s="60" customFormat="1" ht="38.25">
      <c r="A85" s="90"/>
      <c r="B85" s="89" t="s">
        <v>432</v>
      </c>
      <c r="C85" s="127"/>
      <c r="D85" s="64"/>
      <c r="E85" s="62"/>
      <c r="F85" s="125">
        <v>5000</v>
      </c>
      <c r="G85" s="64"/>
    </row>
    <row r="86" spans="1:7" s="60" customFormat="1" ht="76.5">
      <c r="A86" s="90"/>
      <c r="B86" s="89" t="s">
        <v>330</v>
      </c>
      <c r="C86" s="127">
        <v>2550</v>
      </c>
      <c r="D86" s="64"/>
      <c r="E86" s="62"/>
      <c r="F86" s="125">
        <v>100000</v>
      </c>
      <c r="G86" s="82" t="s">
        <v>622</v>
      </c>
    </row>
    <row r="87" spans="1:7" s="39" customFormat="1" ht="38.25">
      <c r="A87" s="94"/>
      <c r="B87" s="89" t="s">
        <v>652</v>
      </c>
      <c r="C87" s="126"/>
      <c r="D87" s="122" t="s">
        <v>433</v>
      </c>
      <c r="E87" s="38" t="s">
        <v>434</v>
      </c>
      <c r="F87" s="87">
        <v>200000</v>
      </c>
      <c r="G87" s="82" t="s">
        <v>1</v>
      </c>
    </row>
    <row r="88" spans="1:7" s="60" customFormat="1" ht="12.75">
      <c r="A88" s="90">
        <v>4</v>
      </c>
      <c r="B88" s="96" t="s">
        <v>88</v>
      </c>
      <c r="C88" s="127">
        <v>37853</v>
      </c>
      <c r="D88" s="64"/>
      <c r="E88" s="62"/>
      <c r="F88" s="124">
        <f>SUM(F89:F90)</f>
        <v>122500</v>
      </c>
      <c r="G88" s="64"/>
    </row>
    <row r="89" spans="1:7" s="99" customFormat="1" ht="51">
      <c r="A89" s="94"/>
      <c r="B89" s="89" t="s">
        <v>435</v>
      </c>
      <c r="C89" s="126"/>
      <c r="D89" s="82" t="s">
        <v>607</v>
      </c>
      <c r="E89" s="94"/>
      <c r="F89" s="125">
        <v>12500</v>
      </c>
      <c r="G89" s="82" t="s">
        <v>608</v>
      </c>
    </row>
    <row r="90" spans="1:7" s="39" customFormat="1" ht="38.25">
      <c r="A90" s="94"/>
      <c r="B90" s="89" t="s">
        <v>436</v>
      </c>
      <c r="C90" s="126"/>
      <c r="D90" s="122" t="s">
        <v>433</v>
      </c>
      <c r="E90" s="38" t="s">
        <v>437</v>
      </c>
      <c r="F90" s="87">
        <v>110000</v>
      </c>
      <c r="G90" s="82" t="s">
        <v>1</v>
      </c>
    </row>
    <row r="91" spans="1:7" s="47" customFormat="1" ht="12.75">
      <c r="A91" s="90">
        <v>5</v>
      </c>
      <c r="B91" s="96" t="s">
        <v>89</v>
      </c>
      <c r="C91" s="127">
        <v>10968</v>
      </c>
      <c r="D91" s="64"/>
      <c r="E91" s="90"/>
      <c r="F91" s="106">
        <v>56700</v>
      </c>
      <c r="G91" s="64"/>
    </row>
    <row r="92" spans="1:7" s="47" customFormat="1" ht="38.25">
      <c r="A92" s="90"/>
      <c r="B92" s="82" t="s">
        <v>387</v>
      </c>
      <c r="C92" s="126"/>
      <c r="D92" s="82" t="s">
        <v>368</v>
      </c>
      <c r="E92" s="38" t="s">
        <v>438</v>
      </c>
      <c r="F92" s="87">
        <v>45000</v>
      </c>
      <c r="G92" s="82" t="s">
        <v>250</v>
      </c>
    </row>
    <row r="93" spans="1:7" s="47" customFormat="1" ht="38.25">
      <c r="A93" s="90"/>
      <c r="B93" s="89" t="s">
        <v>677</v>
      </c>
      <c r="C93" s="127"/>
      <c r="D93" s="82" t="s">
        <v>684</v>
      </c>
      <c r="E93" s="90"/>
      <c r="F93" s="87">
        <v>8700</v>
      </c>
      <c r="G93" s="82" t="s">
        <v>685</v>
      </c>
    </row>
    <row r="94" spans="1:7" s="39" customFormat="1" ht="63.75">
      <c r="A94" s="94"/>
      <c r="B94" s="89" t="s">
        <v>158</v>
      </c>
      <c r="C94" s="126"/>
      <c r="D94" s="101" t="s">
        <v>133</v>
      </c>
      <c r="E94" s="120"/>
      <c r="F94" s="103">
        <v>3000</v>
      </c>
      <c r="G94" s="82" t="s">
        <v>320</v>
      </c>
    </row>
    <row r="95" spans="1:7" s="47" customFormat="1" ht="12.75">
      <c r="A95" s="90">
        <v>6</v>
      </c>
      <c r="B95" s="96" t="s">
        <v>90</v>
      </c>
      <c r="C95" s="127">
        <v>47912</v>
      </c>
      <c r="D95" s="64"/>
      <c r="E95" s="90"/>
      <c r="F95" s="106">
        <f>SUM(F96:F97)</f>
        <v>770000</v>
      </c>
      <c r="G95" s="64"/>
    </row>
    <row r="96" spans="1:7" s="39" customFormat="1" ht="114.75">
      <c r="A96" s="90"/>
      <c r="B96" s="82" t="s">
        <v>243</v>
      </c>
      <c r="C96" s="126"/>
      <c r="D96" s="82" t="s">
        <v>240</v>
      </c>
      <c r="E96" s="94"/>
      <c r="F96" s="87">
        <v>70000</v>
      </c>
      <c r="G96" s="82"/>
    </row>
    <row r="97" spans="1:7" s="39" customFormat="1" ht="89.25">
      <c r="A97" s="90"/>
      <c r="B97" s="82" t="s">
        <v>241</v>
      </c>
      <c r="C97" s="126"/>
      <c r="D97" s="82" t="s">
        <v>242</v>
      </c>
      <c r="E97" s="94"/>
      <c r="F97" s="87">
        <v>700000</v>
      </c>
      <c r="G97" s="82"/>
    </row>
    <row r="98" spans="1:7" s="39" customFormat="1" ht="12.75">
      <c r="A98" s="90">
        <v>7</v>
      </c>
      <c r="B98" s="64" t="s">
        <v>681</v>
      </c>
      <c r="C98" s="127">
        <v>10992</v>
      </c>
      <c r="D98" s="64"/>
      <c r="E98" s="90"/>
      <c r="F98" s="106">
        <v>10000</v>
      </c>
      <c r="G98" s="82"/>
    </row>
    <row r="99" spans="1:7" s="39" customFormat="1" ht="38.25">
      <c r="A99" s="90"/>
      <c r="B99" s="89" t="s">
        <v>682</v>
      </c>
      <c r="C99" s="127"/>
      <c r="D99" s="82" t="s">
        <v>678</v>
      </c>
      <c r="E99" s="90" t="s">
        <v>683</v>
      </c>
      <c r="F99" s="87">
        <v>10000</v>
      </c>
      <c r="G99" s="82" t="s">
        <v>685</v>
      </c>
    </row>
    <row r="100" spans="1:7" s="47" customFormat="1" ht="12.75">
      <c r="A100" s="90">
        <v>8</v>
      </c>
      <c r="B100" s="96" t="s">
        <v>91</v>
      </c>
      <c r="C100" s="127">
        <v>19036</v>
      </c>
      <c r="D100" s="64"/>
      <c r="E100" s="64"/>
      <c r="F100" s="106">
        <v>235000</v>
      </c>
      <c r="G100" s="64"/>
    </row>
    <row r="101" spans="1:7" s="39" customFormat="1" ht="38.25">
      <c r="A101" s="94"/>
      <c r="B101" s="89" t="s">
        <v>652</v>
      </c>
      <c r="C101" s="126"/>
      <c r="D101" s="122" t="s">
        <v>439</v>
      </c>
      <c r="E101" s="69" t="s">
        <v>440</v>
      </c>
      <c r="F101" s="87">
        <v>205000</v>
      </c>
      <c r="G101" s="82" t="s">
        <v>1</v>
      </c>
    </row>
    <row r="102" spans="1:7" s="39" customFormat="1" ht="51">
      <c r="A102" s="90"/>
      <c r="B102" s="82" t="s">
        <v>680</v>
      </c>
      <c r="C102" s="126"/>
      <c r="D102" s="82" t="s">
        <v>678</v>
      </c>
      <c r="E102" s="94"/>
      <c r="F102" s="87">
        <v>30000</v>
      </c>
      <c r="G102" s="82" t="s">
        <v>250</v>
      </c>
    </row>
    <row r="103" spans="1:7" s="47" customFormat="1" ht="12.75">
      <c r="A103" s="90">
        <v>9</v>
      </c>
      <c r="B103" s="96" t="s">
        <v>92</v>
      </c>
      <c r="C103" s="127">
        <v>462</v>
      </c>
      <c r="D103" s="64"/>
      <c r="E103" s="64"/>
      <c r="F103" s="106">
        <f>SUM(F104:F106)</f>
        <v>46500</v>
      </c>
      <c r="G103" s="64"/>
    </row>
    <row r="104" spans="1:7" s="104" customFormat="1" ht="63.75">
      <c r="A104" s="94"/>
      <c r="B104" s="92" t="s">
        <v>136</v>
      </c>
      <c r="C104" s="126"/>
      <c r="D104" s="82"/>
      <c r="E104" s="94"/>
      <c r="F104" s="87">
        <v>1500</v>
      </c>
      <c r="G104" s="82" t="s">
        <v>321</v>
      </c>
    </row>
    <row r="105" spans="1:7" s="104" customFormat="1" ht="38.25">
      <c r="A105" s="94"/>
      <c r="B105" s="82" t="s">
        <v>679</v>
      </c>
      <c r="C105" s="126"/>
      <c r="D105" s="82" t="s">
        <v>678</v>
      </c>
      <c r="E105" s="94"/>
      <c r="F105" s="87">
        <v>5000</v>
      </c>
      <c r="G105" s="82" t="s">
        <v>250</v>
      </c>
    </row>
    <row r="106" spans="1:7" s="39" customFormat="1" ht="38.25">
      <c r="A106" s="94"/>
      <c r="B106" s="89" t="s">
        <v>652</v>
      </c>
      <c r="C106" s="126"/>
      <c r="D106" s="122" t="s">
        <v>441</v>
      </c>
      <c r="E106" s="38" t="s">
        <v>442</v>
      </c>
      <c r="F106" s="87">
        <v>40000</v>
      </c>
      <c r="G106" s="82" t="s">
        <v>1</v>
      </c>
    </row>
    <row r="107" spans="1:7" s="47" customFormat="1" ht="12.75">
      <c r="A107" s="90">
        <v>10</v>
      </c>
      <c r="B107" s="96" t="s">
        <v>93</v>
      </c>
      <c r="C107" s="127">
        <v>14590</v>
      </c>
      <c r="D107" s="64"/>
      <c r="E107" s="64"/>
      <c r="F107" s="106">
        <f>SUM(F108:F110)</f>
        <v>151500</v>
      </c>
      <c r="G107" s="64"/>
    </row>
    <row r="108" spans="1:7" s="39" customFormat="1" ht="153">
      <c r="A108" s="94"/>
      <c r="B108" s="89" t="s">
        <v>443</v>
      </c>
      <c r="C108" s="126"/>
      <c r="D108" s="82" t="s">
        <v>135</v>
      </c>
      <c r="E108" s="82"/>
      <c r="F108" s="87">
        <v>34000</v>
      </c>
      <c r="G108" s="82" t="s">
        <v>322</v>
      </c>
    </row>
    <row r="109" spans="1:7" s="39" customFormat="1" ht="51">
      <c r="A109" s="94"/>
      <c r="B109" s="89" t="s">
        <v>435</v>
      </c>
      <c r="C109" s="126"/>
      <c r="D109" s="82"/>
      <c r="E109" s="82">
        <v>7</v>
      </c>
      <c r="F109" s="87">
        <v>17500</v>
      </c>
      <c r="G109" s="82" t="s">
        <v>686</v>
      </c>
    </row>
    <row r="110" spans="1:7" s="39" customFormat="1" ht="38.25">
      <c r="A110" s="94"/>
      <c r="B110" s="89" t="s">
        <v>652</v>
      </c>
      <c r="C110" s="126"/>
      <c r="D110" s="122" t="s">
        <v>441</v>
      </c>
      <c r="E110" s="69" t="s">
        <v>444</v>
      </c>
      <c r="F110" s="87">
        <v>100000</v>
      </c>
      <c r="G110" s="82" t="s">
        <v>1</v>
      </c>
    </row>
    <row r="111" spans="1:7" s="47" customFormat="1" ht="12.75">
      <c r="A111" s="90">
        <v>11</v>
      </c>
      <c r="B111" s="96" t="s">
        <v>94</v>
      </c>
      <c r="C111" s="127">
        <v>51558</v>
      </c>
      <c r="D111" s="64"/>
      <c r="E111" s="64"/>
      <c r="F111" s="106">
        <f>SUM(F112:F113)</f>
        <v>620000</v>
      </c>
      <c r="G111" s="64"/>
    </row>
    <row r="112" spans="1:7" s="39" customFormat="1" ht="38.25">
      <c r="A112" s="94"/>
      <c r="B112" s="89" t="s">
        <v>652</v>
      </c>
      <c r="C112" s="126"/>
      <c r="D112" s="122" t="s">
        <v>413</v>
      </c>
      <c r="E112" s="38" t="s">
        <v>445</v>
      </c>
      <c r="F112" s="87">
        <v>460000</v>
      </c>
      <c r="G112" s="82" t="s">
        <v>1</v>
      </c>
    </row>
    <row r="113" spans="1:7" s="39" customFormat="1" ht="63.75">
      <c r="A113" s="94"/>
      <c r="B113" s="89" t="s">
        <v>392</v>
      </c>
      <c r="C113" s="126"/>
      <c r="D113" s="122" t="s">
        <v>446</v>
      </c>
      <c r="E113" s="38" t="s">
        <v>302</v>
      </c>
      <c r="F113" s="87">
        <v>160000</v>
      </c>
      <c r="G113" s="82" t="s">
        <v>674</v>
      </c>
    </row>
    <row r="114" spans="1:7" s="47" customFormat="1" ht="12.75">
      <c r="A114" s="90">
        <v>12</v>
      </c>
      <c r="B114" s="96" t="s">
        <v>95</v>
      </c>
      <c r="C114" s="127">
        <v>30298</v>
      </c>
      <c r="D114" s="64"/>
      <c r="E114" s="64"/>
      <c r="F114" s="106">
        <v>181000</v>
      </c>
      <c r="G114" s="64"/>
    </row>
    <row r="115" spans="1:7" s="39" customFormat="1" ht="63.75">
      <c r="A115" s="94"/>
      <c r="B115" s="105" t="s">
        <v>447</v>
      </c>
      <c r="C115" s="126"/>
      <c r="D115" s="82"/>
      <c r="E115" s="82"/>
      <c r="F115" s="87">
        <v>2500</v>
      </c>
      <c r="G115" s="82" t="s">
        <v>323</v>
      </c>
    </row>
    <row r="116" spans="1:7" s="39" customFormat="1" ht="63.75">
      <c r="A116" s="94"/>
      <c r="B116" s="105" t="s">
        <v>448</v>
      </c>
      <c r="C116" s="126"/>
      <c r="D116" s="82"/>
      <c r="E116" s="82"/>
      <c r="F116" s="87">
        <v>2500</v>
      </c>
      <c r="G116" s="82" t="s">
        <v>324</v>
      </c>
    </row>
    <row r="117" spans="1:7" s="39" customFormat="1" ht="63.75">
      <c r="A117" s="94"/>
      <c r="B117" s="105" t="s">
        <v>449</v>
      </c>
      <c r="C117" s="126"/>
      <c r="D117" s="82"/>
      <c r="E117" s="94">
        <v>2</v>
      </c>
      <c r="F117" s="87">
        <v>4500</v>
      </c>
      <c r="G117" s="82" t="s">
        <v>325</v>
      </c>
    </row>
    <row r="118" spans="1:7" s="39" customFormat="1" ht="102">
      <c r="A118" s="94"/>
      <c r="B118" s="89" t="s">
        <v>450</v>
      </c>
      <c r="C118" s="126"/>
      <c r="D118" s="82" t="s">
        <v>148</v>
      </c>
      <c r="E118" s="94">
        <v>1</v>
      </c>
      <c r="F118" s="87">
        <v>4500</v>
      </c>
      <c r="G118" s="82" t="s">
        <v>326</v>
      </c>
    </row>
    <row r="119" spans="1:7" s="39" customFormat="1" ht="51">
      <c r="A119" s="94"/>
      <c r="B119" s="82" t="s">
        <v>687</v>
      </c>
      <c r="C119" s="126"/>
      <c r="D119" s="82" t="s">
        <v>678</v>
      </c>
      <c r="E119" s="94" t="s">
        <v>688</v>
      </c>
      <c r="F119" s="87">
        <v>137000</v>
      </c>
      <c r="G119" s="82" t="s">
        <v>250</v>
      </c>
    </row>
    <row r="120" spans="1:7" s="39" customFormat="1" ht="38.25">
      <c r="A120" s="94"/>
      <c r="B120" s="89" t="s">
        <v>652</v>
      </c>
      <c r="C120" s="126"/>
      <c r="D120" s="122" t="s">
        <v>451</v>
      </c>
      <c r="E120" s="38" t="s">
        <v>31</v>
      </c>
      <c r="F120" s="87">
        <v>30000</v>
      </c>
      <c r="G120" s="82" t="s">
        <v>1</v>
      </c>
    </row>
    <row r="121" spans="1:7" s="47" customFormat="1" ht="12.75">
      <c r="A121" s="90">
        <v>13</v>
      </c>
      <c r="B121" s="96" t="s">
        <v>134</v>
      </c>
      <c r="C121" s="127"/>
      <c r="D121" s="64"/>
      <c r="E121" s="64"/>
      <c r="F121" s="106">
        <f>SUM(F122:F122)</f>
        <v>250000</v>
      </c>
      <c r="G121" s="85"/>
    </row>
    <row r="122" spans="1:7" s="39" customFormat="1" ht="38.25">
      <c r="A122" s="94"/>
      <c r="B122" s="89" t="s">
        <v>652</v>
      </c>
      <c r="C122" s="126"/>
      <c r="D122" s="122" t="s">
        <v>402</v>
      </c>
      <c r="E122" s="38">
        <v>48.9</v>
      </c>
      <c r="F122" s="87">
        <v>250000</v>
      </c>
      <c r="G122" s="82" t="s">
        <v>1</v>
      </c>
    </row>
    <row r="123" spans="1:7" s="47" customFormat="1" ht="12.75">
      <c r="A123" s="90">
        <v>14</v>
      </c>
      <c r="B123" s="96" t="s">
        <v>96</v>
      </c>
      <c r="C123" s="127">
        <v>12477</v>
      </c>
      <c r="D123" s="64"/>
      <c r="E123" s="64"/>
      <c r="F123" s="106">
        <v>35000</v>
      </c>
      <c r="G123" s="64"/>
    </row>
    <row r="124" spans="1:7" s="39" customFormat="1" ht="38.25">
      <c r="A124" s="94"/>
      <c r="B124" s="89" t="s">
        <v>652</v>
      </c>
      <c r="C124" s="126"/>
      <c r="D124" s="122" t="s">
        <v>451</v>
      </c>
      <c r="E124" s="38" t="s">
        <v>31</v>
      </c>
      <c r="F124" s="87">
        <v>30000</v>
      </c>
      <c r="G124" s="82" t="s">
        <v>1</v>
      </c>
    </row>
    <row r="125" spans="1:7" s="39" customFormat="1" ht="38.25">
      <c r="A125" s="94"/>
      <c r="B125" s="89" t="s">
        <v>689</v>
      </c>
      <c r="C125" s="127"/>
      <c r="D125" s="82" t="s">
        <v>678</v>
      </c>
      <c r="E125" s="94" t="s">
        <v>690</v>
      </c>
      <c r="F125" s="87">
        <v>5000</v>
      </c>
      <c r="G125" s="82" t="s">
        <v>685</v>
      </c>
    </row>
    <row r="126" spans="1:7" s="47" customFormat="1" ht="12.75">
      <c r="A126" s="90">
        <v>15</v>
      </c>
      <c r="B126" s="96" t="s">
        <v>97</v>
      </c>
      <c r="C126" s="127">
        <v>25787</v>
      </c>
      <c r="D126" s="64"/>
      <c r="E126" s="64"/>
      <c r="F126" s="106">
        <f>SUM(F127:F132)</f>
        <v>126370</v>
      </c>
      <c r="G126" s="64"/>
    </row>
    <row r="127" spans="1:7" s="39" customFormat="1" ht="63.75">
      <c r="A127" s="90"/>
      <c r="B127" s="82" t="s">
        <v>235</v>
      </c>
      <c r="C127" s="126"/>
      <c r="D127" s="82" t="s">
        <v>236</v>
      </c>
      <c r="E127" s="94"/>
      <c r="F127" s="87">
        <v>870</v>
      </c>
      <c r="G127" s="82" t="s">
        <v>250</v>
      </c>
    </row>
    <row r="128" spans="1:7" s="39" customFormat="1" ht="38.25">
      <c r="A128" s="90"/>
      <c r="B128" s="82" t="s">
        <v>691</v>
      </c>
      <c r="C128" s="126"/>
      <c r="D128" s="82" t="s">
        <v>678</v>
      </c>
      <c r="E128" s="94" t="s">
        <v>692</v>
      </c>
      <c r="F128" s="87">
        <v>20000</v>
      </c>
      <c r="G128" s="82" t="s">
        <v>250</v>
      </c>
    </row>
    <row r="129" spans="1:7" s="39" customFormat="1" ht="38.25">
      <c r="A129" s="90"/>
      <c r="B129" s="89" t="s">
        <v>693</v>
      </c>
      <c r="C129" s="127"/>
      <c r="D129" s="82" t="s">
        <v>678</v>
      </c>
      <c r="E129" s="64" t="s">
        <v>694</v>
      </c>
      <c r="F129" s="87">
        <v>10000</v>
      </c>
      <c r="G129" s="82" t="s">
        <v>685</v>
      </c>
    </row>
    <row r="130" spans="1:7" s="39" customFormat="1" ht="38.25">
      <c r="A130" s="90"/>
      <c r="B130" s="82" t="s">
        <v>452</v>
      </c>
      <c r="C130" s="126"/>
      <c r="D130" s="82" t="s">
        <v>237</v>
      </c>
      <c r="E130" s="94"/>
      <c r="F130" s="87">
        <v>1500</v>
      </c>
      <c r="G130" s="82" t="s">
        <v>249</v>
      </c>
    </row>
    <row r="131" spans="1:7" s="39" customFormat="1" ht="76.5">
      <c r="A131" s="90"/>
      <c r="B131" s="82" t="s">
        <v>453</v>
      </c>
      <c r="C131" s="126"/>
      <c r="D131" s="82" t="s">
        <v>238</v>
      </c>
      <c r="E131" s="94"/>
      <c r="F131" s="87">
        <v>4000</v>
      </c>
      <c r="G131" s="82" t="s">
        <v>249</v>
      </c>
    </row>
    <row r="132" spans="1:7" s="39" customFormat="1" ht="38.25">
      <c r="A132" s="94"/>
      <c r="B132" s="89" t="s">
        <v>652</v>
      </c>
      <c r="C132" s="126"/>
      <c r="D132" s="122" t="s">
        <v>451</v>
      </c>
      <c r="E132" s="38" t="s">
        <v>454</v>
      </c>
      <c r="F132" s="87">
        <v>90000</v>
      </c>
      <c r="G132" s="82" t="s">
        <v>1</v>
      </c>
    </row>
    <row r="133" spans="1:7" s="43" customFormat="1" ht="12.75">
      <c r="A133" s="90">
        <v>16</v>
      </c>
      <c r="B133" s="96" t="s">
        <v>98</v>
      </c>
      <c r="C133" s="127">
        <v>19129</v>
      </c>
      <c r="D133" s="64"/>
      <c r="E133" s="64"/>
      <c r="F133" s="106">
        <v>70000</v>
      </c>
      <c r="G133" s="64"/>
    </row>
    <row r="134" spans="1:7" s="39" customFormat="1" ht="38.25">
      <c r="A134" s="94"/>
      <c r="B134" s="89" t="s">
        <v>652</v>
      </c>
      <c r="C134" s="126"/>
      <c r="D134" s="122" t="s">
        <v>451</v>
      </c>
      <c r="E134" s="38" t="s">
        <v>9</v>
      </c>
      <c r="F134" s="87">
        <v>25000</v>
      </c>
      <c r="G134" s="82" t="s">
        <v>1</v>
      </c>
    </row>
    <row r="135" spans="1:7" s="39" customFormat="1" ht="39.75" customHeight="1">
      <c r="A135" s="94"/>
      <c r="B135" s="82" t="s">
        <v>695</v>
      </c>
      <c r="C135" s="126"/>
      <c r="D135" s="82" t="s">
        <v>678</v>
      </c>
      <c r="E135" s="94" t="s">
        <v>692</v>
      </c>
      <c r="F135" s="87">
        <v>30000</v>
      </c>
      <c r="G135" s="82" t="s">
        <v>250</v>
      </c>
    </row>
    <row r="136" spans="1:7" s="39" customFormat="1" ht="42.75" customHeight="1">
      <c r="A136" s="94"/>
      <c r="B136" s="89" t="s">
        <v>696</v>
      </c>
      <c r="C136" s="127"/>
      <c r="D136" s="82" t="s">
        <v>678</v>
      </c>
      <c r="E136" s="94" t="s">
        <v>697</v>
      </c>
      <c r="F136" s="87">
        <v>15000</v>
      </c>
      <c r="G136" s="82" t="s">
        <v>685</v>
      </c>
    </row>
    <row r="137" spans="1:7" s="43" customFormat="1" ht="12.75">
      <c r="A137" s="90">
        <v>17</v>
      </c>
      <c r="B137" s="96" t="s">
        <v>99</v>
      </c>
      <c r="C137" s="127">
        <v>28139</v>
      </c>
      <c r="D137" s="64"/>
      <c r="E137" s="64"/>
      <c r="F137" s="106">
        <f>SUM(F139:F140)</f>
        <v>202500</v>
      </c>
      <c r="G137" s="64"/>
    </row>
    <row r="138" spans="1:7" s="44" customFormat="1" ht="38.25">
      <c r="A138" s="94"/>
      <c r="B138" s="105" t="s">
        <v>455</v>
      </c>
      <c r="C138" s="126"/>
      <c r="D138" s="258" t="s">
        <v>139</v>
      </c>
      <c r="E138" s="82"/>
      <c r="F138" s="87">
        <v>2500</v>
      </c>
      <c r="G138" s="82" t="s">
        <v>327</v>
      </c>
    </row>
    <row r="139" spans="1:7" s="44" customFormat="1" ht="38.25">
      <c r="A139" s="94"/>
      <c r="B139" s="105" t="s">
        <v>456</v>
      </c>
      <c r="C139" s="126"/>
      <c r="D139" s="258"/>
      <c r="E139" s="82"/>
      <c r="F139" s="87">
        <v>2500</v>
      </c>
      <c r="G139" s="82" t="s">
        <v>328</v>
      </c>
    </row>
    <row r="140" spans="1:7" s="39" customFormat="1" ht="38.25">
      <c r="A140" s="94"/>
      <c r="B140" s="89" t="s">
        <v>652</v>
      </c>
      <c r="C140" s="126"/>
      <c r="D140" s="122" t="s">
        <v>451</v>
      </c>
      <c r="E140" s="38" t="s">
        <v>403</v>
      </c>
      <c r="F140" s="87">
        <v>200000</v>
      </c>
      <c r="G140" s="82" t="s">
        <v>1</v>
      </c>
    </row>
    <row r="141" spans="1:7" s="39" customFormat="1" ht="12.75">
      <c r="A141" s="94">
        <v>18</v>
      </c>
      <c r="B141" s="96" t="s">
        <v>457</v>
      </c>
      <c r="C141" s="126"/>
      <c r="D141" s="122"/>
      <c r="E141" s="38"/>
      <c r="F141" s="87"/>
      <c r="G141" s="82"/>
    </row>
    <row r="142" spans="1:7" s="39" customFormat="1" ht="51">
      <c r="A142" s="94"/>
      <c r="B142" s="105" t="s">
        <v>458</v>
      </c>
      <c r="C142" s="126"/>
      <c r="D142" s="122"/>
      <c r="E142" s="38">
        <v>1</v>
      </c>
      <c r="F142" s="87">
        <v>2500</v>
      </c>
      <c r="G142" s="82" t="s">
        <v>329</v>
      </c>
    </row>
    <row r="143" spans="1:7" s="39" customFormat="1" ht="51">
      <c r="A143" s="94"/>
      <c r="B143" s="105" t="s">
        <v>459</v>
      </c>
      <c r="C143" s="126"/>
      <c r="D143" s="122"/>
      <c r="E143" s="38">
        <v>1</v>
      </c>
      <c r="F143" s="87">
        <v>2500</v>
      </c>
      <c r="G143" s="82" t="s">
        <v>353</v>
      </c>
    </row>
    <row r="144" spans="1:7" s="65" customFormat="1" ht="12.75">
      <c r="A144" s="90">
        <v>19</v>
      </c>
      <c r="B144" s="96" t="s">
        <v>100</v>
      </c>
      <c r="C144" s="127">
        <v>16023</v>
      </c>
      <c r="D144" s="64"/>
      <c r="E144" s="62"/>
      <c r="F144" s="106">
        <f>SUM(F145:F147)</f>
        <v>118500</v>
      </c>
      <c r="G144" s="64"/>
    </row>
    <row r="145" spans="1:8" s="70" customFormat="1" ht="140.25">
      <c r="A145" s="94"/>
      <c r="B145" s="89" t="s">
        <v>230</v>
      </c>
      <c r="C145" s="126"/>
      <c r="D145" s="82" t="s">
        <v>460</v>
      </c>
      <c r="E145" s="82"/>
      <c r="F145" s="87">
        <v>85000</v>
      </c>
      <c r="G145" s="82" t="s">
        <v>354</v>
      </c>
      <c r="H145" s="71">
        <v>7447</v>
      </c>
    </row>
    <row r="146" spans="1:7" s="70" customFormat="1" ht="38.25">
      <c r="A146" s="94"/>
      <c r="B146" s="89" t="s">
        <v>698</v>
      </c>
      <c r="C146" s="127"/>
      <c r="D146" s="82" t="s">
        <v>678</v>
      </c>
      <c r="E146" s="64" t="s">
        <v>699</v>
      </c>
      <c r="F146" s="87">
        <v>8500</v>
      </c>
      <c r="G146" s="82" t="s">
        <v>685</v>
      </c>
    </row>
    <row r="147" spans="1:7" s="39" customFormat="1" ht="38.25">
      <c r="A147" s="94"/>
      <c r="B147" s="89" t="s">
        <v>652</v>
      </c>
      <c r="C147" s="126"/>
      <c r="D147" s="122" t="s">
        <v>451</v>
      </c>
      <c r="E147" s="38" t="s">
        <v>9</v>
      </c>
      <c r="F147" s="87">
        <v>25000</v>
      </c>
      <c r="G147" s="82" t="s">
        <v>1</v>
      </c>
    </row>
    <row r="148" spans="1:7" s="65" customFormat="1" ht="12.75">
      <c r="A148" s="90">
        <v>20</v>
      </c>
      <c r="B148" s="96" t="s">
        <v>101</v>
      </c>
      <c r="C148" s="127">
        <v>23506</v>
      </c>
      <c r="D148" s="64"/>
      <c r="E148" s="62"/>
      <c r="F148" s="106">
        <f>SUM(F149:F151)</f>
        <v>186000</v>
      </c>
      <c r="G148" s="64"/>
    </row>
    <row r="149" spans="1:7" s="70" customFormat="1" ht="51">
      <c r="A149" s="94"/>
      <c r="B149" s="89" t="s">
        <v>247</v>
      </c>
      <c r="C149" s="126"/>
      <c r="D149" s="82" t="s">
        <v>246</v>
      </c>
      <c r="E149" s="92"/>
      <c r="F149" s="87">
        <v>3000</v>
      </c>
      <c r="G149" s="82" t="s">
        <v>765</v>
      </c>
    </row>
    <row r="150" spans="1:7" s="70" customFormat="1" ht="51">
      <c r="A150" s="94"/>
      <c r="B150" s="89" t="s">
        <v>248</v>
      </c>
      <c r="C150" s="126"/>
      <c r="D150" s="82"/>
      <c r="E150" s="92"/>
      <c r="F150" s="87">
        <v>3000</v>
      </c>
      <c r="G150" s="82" t="s">
        <v>765</v>
      </c>
    </row>
    <row r="151" spans="1:7" s="39" customFormat="1" ht="38.25">
      <c r="A151" s="94"/>
      <c r="B151" s="89" t="s">
        <v>652</v>
      </c>
      <c r="C151" s="126"/>
      <c r="D151" s="122" t="s">
        <v>461</v>
      </c>
      <c r="E151" s="38" t="s">
        <v>462</v>
      </c>
      <c r="F151" s="87">
        <v>180000</v>
      </c>
      <c r="G151" s="82" t="s">
        <v>1</v>
      </c>
    </row>
    <row r="152" spans="1:7" s="65" customFormat="1" ht="12.75">
      <c r="A152" s="90">
        <v>21</v>
      </c>
      <c r="B152" s="96" t="s">
        <v>102</v>
      </c>
      <c r="C152" s="127">
        <v>16689</v>
      </c>
      <c r="D152" s="64"/>
      <c r="E152" s="62"/>
      <c r="F152" s="106">
        <f>SUM(F153:F153)</f>
        <v>90000</v>
      </c>
      <c r="G152" s="64"/>
    </row>
    <row r="153" spans="1:7" s="39" customFormat="1" ht="38.25">
      <c r="A153" s="94"/>
      <c r="B153" s="89" t="s">
        <v>652</v>
      </c>
      <c r="C153" s="126"/>
      <c r="D153" s="122" t="s">
        <v>463</v>
      </c>
      <c r="E153" s="38" t="s">
        <v>464</v>
      </c>
      <c r="F153" s="87">
        <v>90000</v>
      </c>
      <c r="G153" s="82" t="s">
        <v>1</v>
      </c>
    </row>
    <row r="154" spans="1:7" s="65" customFormat="1" ht="12.75">
      <c r="A154" s="90">
        <v>22</v>
      </c>
      <c r="B154" s="96" t="s">
        <v>103</v>
      </c>
      <c r="C154" s="127">
        <v>15566</v>
      </c>
      <c r="D154" s="64"/>
      <c r="E154" s="62"/>
      <c r="F154" s="106">
        <f>SUM(F155:F158)</f>
        <v>494500</v>
      </c>
      <c r="G154" s="64"/>
    </row>
    <row r="155" spans="1:7" s="70" customFormat="1" ht="51">
      <c r="A155" s="94"/>
      <c r="B155" s="82" t="s">
        <v>465</v>
      </c>
      <c r="C155" s="126"/>
      <c r="D155" s="107" t="s">
        <v>218</v>
      </c>
      <c r="E155" s="107"/>
      <c r="F155" s="87">
        <v>2500</v>
      </c>
      <c r="G155" s="82" t="s">
        <v>766</v>
      </c>
    </row>
    <row r="156" spans="1:7" s="70" customFormat="1" ht="89.25">
      <c r="A156" s="94"/>
      <c r="B156" s="82" t="s">
        <v>251</v>
      </c>
      <c r="C156" s="126"/>
      <c r="D156" s="82" t="s">
        <v>252</v>
      </c>
      <c r="E156" s="82"/>
      <c r="F156" s="87">
        <v>140000</v>
      </c>
      <c r="G156" s="82"/>
    </row>
    <row r="157" spans="1:7" s="70" customFormat="1" ht="38.25">
      <c r="A157" s="94"/>
      <c r="B157" s="89" t="s">
        <v>700</v>
      </c>
      <c r="C157" s="127"/>
      <c r="D157" s="82" t="s">
        <v>678</v>
      </c>
      <c r="E157" s="64" t="s">
        <v>701</v>
      </c>
      <c r="F157" s="87">
        <v>12000</v>
      </c>
      <c r="G157" s="82" t="s">
        <v>685</v>
      </c>
    </row>
    <row r="158" spans="1:7" s="70" customFormat="1" ht="38.25">
      <c r="A158" s="94"/>
      <c r="B158" s="89" t="s">
        <v>652</v>
      </c>
      <c r="C158" s="126"/>
      <c r="D158" s="122" t="s">
        <v>413</v>
      </c>
      <c r="E158" s="38" t="s">
        <v>466</v>
      </c>
      <c r="F158" s="87">
        <v>340000</v>
      </c>
      <c r="G158" s="82" t="s">
        <v>1</v>
      </c>
    </row>
    <row r="159" spans="1:7" s="65" customFormat="1" ht="12.75">
      <c r="A159" s="90">
        <v>23</v>
      </c>
      <c r="B159" s="96" t="s">
        <v>104</v>
      </c>
      <c r="C159" s="127">
        <v>50007</v>
      </c>
      <c r="D159" s="64"/>
      <c r="E159" s="62"/>
      <c r="F159" s="106">
        <v>591000</v>
      </c>
      <c r="G159" s="64">
        <f>SUM(G160:G161)</f>
        <v>0</v>
      </c>
    </row>
    <row r="160" spans="1:7" s="70" customFormat="1" ht="51">
      <c r="A160" s="94"/>
      <c r="B160" s="52" t="s">
        <v>231</v>
      </c>
      <c r="C160" s="128"/>
      <c r="D160" s="101" t="s">
        <v>220</v>
      </c>
      <c r="E160" s="101"/>
      <c r="F160" s="87">
        <v>2500</v>
      </c>
      <c r="G160" s="82" t="s">
        <v>767</v>
      </c>
    </row>
    <row r="161" spans="1:7" s="70" customFormat="1" ht="51">
      <c r="A161" s="94"/>
      <c r="B161" s="89" t="s">
        <v>253</v>
      </c>
      <c r="C161" s="126"/>
      <c r="D161" s="82" t="s">
        <v>229</v>
      </c>
      <c r="E161" s="92"/>
      <c r="F161" s="87">
        <v>2500</v>
      </c>
      <c r="G161" s="82" t="s">
        <v>768</v>
      </c>
    </row>
    <row r="162" spans="1:7" s="39" customFormat="1" ht="38.25">
      <c r="A162" s="94"/>
      <c r="B162" s="89" t="s">
        <v>652</v>
      </c>
      <c r="C162" s="126"/>
      <c r="D162" s="122" t="s">
        <v>467</v>
      </c>
      <c r="E162" s="38">
        <v>81.8</v>
      </c>
      <c r="F162" s="87">
        <v>500000</v>
      </c>
      <c r="G162" s="82" t="s">
        <v>1</v>
      </c>
    </row>
    <row r="163" spans="1:7" s="39" customFormat="1" ht="38.25">
      <c r="A163" s="94"/>
      <c r="B163" s="89" t="s">
        <v>702</v>
      </c>
      <c r="C163" s="127"/>
      <c r="D163" s="82" t="s">
        <v>678</v>
      </c>
      <c r="E163" s="94" t="s">
        <v>703</v>
      </c>
      <c r="F163" s="87">
        <v>16000</v>
      </c>
      <c r="G163" s="82" t="s">
        <v>685</v>
      </c>
    </row>
    <row r="164" spans="1:7" s="39" customFormat="1" ht="63.75">
      <c r="A164" s="94"/>
      <c r="B164" s="89" t="s">
        <v>392</v>
      </c>
      <c r="C164" s="126"/>
      <c r="D164" s="122" t="s">
        <v>441</v>
      </c>
      <c r="E164" s="38" t="s">
        <v>468</v>
      </c>
      <c r="F164" s="87">
        <v>70000</v>
      </c>
      <c r="G164" s="82" t="s">
        <v>674</v>
      </c>
    </row>
    <row r="165" spans="1:7" s="39" customFormat="1" ht="12.75">
      <c r="A165" s="94">
        <v>24</v>
      </c>
      <c r="B165" s="96" t="s">
        <v>704</v>
      </c>
      <c r="C165" s="126"/>
      <c r="D165" s="122"/>
      <c r="E165" s="38"/>
      <c r="F165" s="106">
        <v>3800</v>
      </c>
      <c r="G165" s="82"/>
    </row>
    <row r="166" spans="1:7" s="39" customFormat="1" ht="38.25">
      <c r="A166" s="94"/>
      <c r="B166" s="89" t="s">
        <v>705</v>
      </c>
      <c r="C166" s="127">
        <v>3500</v>
      </c>
      <c r="D166" s="82" t="s">
        <v>678</v>
      </c>
      <c r="E166" s="94" t="s">
        <v>706</v>
      </c>
      <c r="F166" s="87">
        <v>3800</v>
      </c>
      <c r="G166" s="82" t="s">
        <v>685</v>
      </c>
    </row>
    <row r="167" spans="1:7" s="65" customFormat="1" ht="12.75">
      <c r="A167" s="90">
        <v>25</v>
      </c>
      <c r="B167" s="96" t="s">
        <v>105</v>
      </c>
      <c r="C167" s="127"/>
      <c r="D167" s="64"/>
      <c r="E167" s="90"/>
      <c r="F167" s="106">
        <v>93000</v>
      </c>
      <c r="G167" s="108"/>
    </row>
    <row r="168" spans="1:7" s="39" customFormat="1" ht="38.25">
      <c r="A168" s="94"/>
      <c r="B168" s="89" t="s">
        <v>652</v>
      </c>
      <c r="C168" s="126"/>
      <c r="D168" s="122" t="s">
        <v>451</v>
      </c>
      <c r="E168" s="38" t="s">
        <v>469</v>
      </c>
      <c r="F168" s="87">
        <v>40000</v>
      </c>
      <c r="G168" s="82" t="s">
        <v>1</v>
      </c>
    </row>
    <row r="169" spans="1:7" s="39" customFormat="1" ht="51">
      <c r="A169" s="94"/>
      <c r="B169" s="82" t="s">
        <v>707</v>
      </c>
      <c r="C169" s="126"/>
      <c r="D169" s="82" t="s">
        <v>678</v>
      </c>
      <c r="E169" s="94" t="s">
        <v>708</v>
      </c>
      <c r="F169" s="87">
        <v>53000</v>
      </c>
      <c r="G169" s="82" t="s">
        <v>250</v>
      </c>
    </row>
    <row r="170" spans="1:7" s="65" customFormat="1" ht="12.75">
      <c r="A170" s="90">
        <v>26</v>
      </c>
      <c r="B170" s="96" t="s">
        <v>260</v>
      </c>
      <c r="C170" s="127">
        <v>2263</v>
      </c>
      <c r="D170" s="64"/>
      <c r="E170" s="90"/>
      <c r="F170" s="106">
        <f>SUM(F171:F174)</f>
        <v>760000</v>
      </c>
      <c r="G170" s="64"/>
    </row>
    <row r="171" spans="1:7" s="70" customFormat="1" ht="127.5">
      <c r="A171" s="94"/>
      <c r="B171" s="92" t="s">
        <v>470</v>
      </c>
      <c r="C171" s="126"/>
      <c r="D171" s="82" t="s">
        <v>471</v>
      </c>
      <c r="E171" s="94"/>
      <c r="F171" s="87">
        <v>35000</v>
      </c>
      <c r="G171" s="82"/>
    </row>
    <row r="172" spans="1:7" s="112" customFormat="1" ht="38.25">
      <c r="A172" s="109"/>
      <c r="B172" s="110" t="s">
        <v>585</v>
      </c>
      <c r="C172" s="126"/>
      <c r="D172" s="111" t="s">
        <v>583</v>
      </c>
      <c r="E172" s="109"/>
      <c r="F172" s="87">
        <v>70000</v>
      </c>
      <c r="G172" s="111"/>
    </row>
    <row r="173" spans="1:7" s="70" customFormat="1" ht="38.25">
      <c r="A173" s="94"/>
      <c r="B173" s="89" t="s">
        <v>587</v>
      </c>
      <c r="C173" s="126"/>
      <c r="D173" s="82"/>
      <c r="E173" s="94"/>
      <c r="F173" s="87">
        <v>25000</v>
      </c>
      <c r="G173" s="113">
        <v>2263</v>
      </c>
    </row>
    <row r="174" spans="1:7" s="39" customFormat="1" ht="38.25">
      <c r="A174" s="94"/>
      <c r="B174" s="89" t="s">
        <v>652</v>
      </c>
      <c r="C174" s="126"/>
      <c r="D174" s="122" t="s">
        <v>472</v>
      </c>
      <c r="E174" s="38" t="s">
        <v>473</v>
      </c>
      <c r="F174" s="87">
        <v>630000</v>
      </c>
      <c r="G174" s="82" t="s">
        <v>1</v>
      </c>
    </row>
    <row r="175" spans="1:7" s="43" customFormat="1" ht="12.75">
      <c r="A175" s="90">
        <v>27</v>
      </c>
      <c r="B175" s="96" t="s">
        <v>106</v>
      </c>
      <c r="C175" s="127">
        <v>17917</v>
      </c>
      <c r="D175" s="64"/>
      <c r="E175" s="90"/>
      <c r="F175" s="106">
        <v>142500</v>
      </c>
      <c r="G175" s="64"/>
    </row>
    <row r="176" spans="1:7" s="43" customFormat="1" ht="51">
      <c r="A176" s="90"/>
      <c r="B176" s="82" t="s">
        <v>474</v>
      </c>
      <c r="C176" s="127"/>
      <c r="D176" s="64"/>
      <c r="E176" s="90">
        <v>1</v>
      </c>
      <c r="F176" s="87">
        <v>2500</v>
      </c>
      <c r="G176" s="82" t="s">
        <v>769</v>
      </c>
    </row>
    <row r="177" spans="1:7" s="43" customFormat="1" ht="38.25">
      <c r="A177" s="90"/>
      <c r="B177" s="82" t="s">
        <v>709</v>
      </c>
      <c r="C177" s="126"/>
      <c r="D177" s="82" t="s">
        <v>678</v>
      </c>
      <c r="E177" s="94" t="s">
        <v>710</v>
      </c>
      <c r="F177" s="87">
        <v>18000</v>
      </c>
      <c r="G177" s="82" t="s">
        <v>250</v>
      </c>
    </row>
    <row r="178" spans="1:7" s="43" customFormat="1" ht="102">
      <c r="A178" s="90"/>
      <c r="B178" s="89" t="s">
        <v>711</v>
      </c>
      <c r="C178" s="127"/>
      <c r="D178" s="82" t="s">
        <v>712</v>
      </c>
      <c r="E178" s="90" t="s">
        <v>713</v>
      </c>
      <c r="F178" s="87">
        <v>22000</v>
      </c>
      <c r="G178" s="82" t="s">
        <v>770</v>
      </c>
    </row>
    <row r="179" spans="1:7" s="44" customFormat="1" ht="89.25">
      <c r="A179" s="94"/>
      <c r="B179" s="89" t="s">
        <v>475</v>
      </c>
      <c r="C179" s="126"/>
      <c r="D179" s="82" t="s">
        <v>262</v>
      </c>
      <c r="E179" s="94"/>
      <c r="F179" s="87">
        <v>100000</v>
      </c>
      <c r="G179" s="82" t="s">
        <v>771</v>
      </c>
    </row>
    <row r="180" spans="1:7" s="43" customFormat="1" ht="12.75">
      <c r="A180" s="90">
        <v>28</v>
      </c>
      <c r="B180" s="96" t="s">
        <v>107</v>
      </c>
      <c r="C180" s="127">
        <v>17796</v>
      </c>
      <c r="D180" s="64"/>
      <c r="E180" s="90"/>
      <c r="F180" s="106">
        <f>SUM(F181:F190)</f>
        <v>167500</v>
      </c>
      <c r="G180" s="64"/>
    </row>
    <row r="181" spans="1:8" s="44" customFormat="1" ht="25.5">
      <c r="A181" s="94"/>
      <c r="B181" s="89" t="s">
        <v>261</v>
      </c>
      <c r="C181" s="126"/>
      <c r="D181" s="258" t="s">
        <v>262</v>
      </c>
      <c r="E181" s="94"/>
      <c r="F181" s="87">
        <v>2000</v>
      </c>
      <c r="G181" s="258" t="s">
        <v>263</v>
      </c>
      <c r="H181" s="71">
        <v>1667</v>
      </c>
    </row>
    <row r="182" spans="1:8" s="44" customFormat="1" ht="25.5">
      <c r="A182" s="94"/>
      <c r="B182" s="89" t="s">
        <v>264</v>
      </c>
      <c r="C182" s="126"/>
      <c r="D182" s="258"/>
      <c r="E182" s="94"/>
      <c r="F182" s="87">
        <v>2500</v>
      </c>
      <c r="G182" s="258"/>
      <c r="H182" s="71">
        <v>2474</v>
      </c>
    </row>
    <row r="183" spans="1:8" s="44" customFormat="1" ht="25.5">
      <c r="A183" s="94"/>
      <c r="B183" s="89" t="s">
        <v>265</v>
      </c>
      <c r="C183" s="126"/>
      <c r="D183" s="258"/>
      <c r="E183" s="94"/>
      <c r="F183" s="87">
        <v>2000</v>
      </c>
      <c r="G183" s="258"/>
      <c r="H183" s="71">
        <v>1588</v>
      </c>
    </row>
    <row r="184" spans="1:8" s="44" customFormat="1" ht="25.5">
      <c r="A184" s="94"/>
      <c r="B184" s="89" t="s">
        <v>266</v>
      </c>
      <c r="C184" s="126"/>
      <c r="D184" s="258"/>
      <c r="E184" s="94"/>
      <c r="F184" s="87">
        <v>2000</v>
      </c>
      <c r="G184" s="258"/>
      <c r="H184" s="71">
        <v>1521</v>
      </c>
    </row>
    <row r="185" spans="1:8" s="44" customFormat="1" ht="25.5">
      <c r="A185" s="94"/>
      <c r="B185" s="89" t="s">
        <v>267</v>
      </c>
      <c r="C185" s="126"/>
      <c r="D185" s="258"/>
      <c r="E185" s="94"/>
      <c r="F185" s="87">
        <v>2500</v>
      </c>
      <c r="G185" s="258"/>
      <c r="H185" s="71">
        <v>2887</v>
      </c>
    </row>
    <row r="186" spans="1:8" s="44" customFormat="1" ht="25.5">
      <c r="A186" s="94"/>
      <c r="B186" s="89" t="s">
        <v>268</v>
      </c>
      <c r="C186" s="126"/>
      <c r="D186" s="258"/>
      <c r="E186" s="94"/>
      <c r="F186" s="87">
        <v>2000</v>
      </c>
      <c r="G186" s="258"/>
      <c r="H186" s="71">
        <v>1576</v>
      </c>
    </row>
    <row r="187" spans="1:8" s="44" customFormat="1" ht="25.5">
      <c r="A187" s="94"/>
      <c r="B187" s="89" t="s">
        <v>269</v>
      </c>
      <c r="C187" s="126"/>
      <c r="D187" s="258"/>
      <c r="E187" s="94"/>
      <c r="F187" s="87">
        <v>5000</v>
      </c>
      <c r="G187" s="258"/>
      <c r="H187" s="71">
        <v>5002</v>
      </c>
    </row>
    <row r="188" spans="1:8" s="44" customFormat="1" ht="25.5">
      <c r="A188" s="94"/>
      <c r="B188" s="89" t="s">
        <v>270</v>
      </c>
      <c r="C188" s="126"/>
      <c r="D188" s="258"/>
      <c r="E188" s="94"/>
      <c r="F188" s="87">
        <v>2500</v>
      </c>
      <c r="G188" s="258"/>
      <c r="H188" s="71">
        <v>2999</v>
      </c>
    </row>
    <row r="189" spans="1:8" s="44" customFormat="1" ht="25.5">
      <c r="A189" s="94"/>
      <c r="B189" s="89" t="s">
        <v>271</v>
      </c>
      <c r="C189" s="126"/>
      <c r="D189" s="258"/>
      <c r="E189" s="94"/>
      <c r="F189" s="87">
        <v>2000</v>
      </c>
      <c r="G189" s="258"/>
      <c r="H189" s="71">
        <v>1285</v>
      </c>
    </row>
    <row r="190" spans="1:8" s="39" customFormat="1" ht="38.25">
      <c r="A190" s="94"/>
      <c r="B190" s="89" t="s">
        <v>652</v>
      </c>
      <c r="C190" s="126"/>
      <c r="D190" s="122" t="s">
        <v>476</v>
      </c>
      <c r="E190" s="38" t="s">
        <v>477</v>
      </c>
      <c r="F190" s="87">
        <v>145000</v>
      </c>
      <c r="G190" s="82" t="s">
        <v>1</v>
      </c>
      <c r="H190" s="114"/>
    </row>
    <row r="191" spans="1:7" s="43" customFormat="1" ht="12.75">
      <c r="A191" s="90">
        <v>29</v>
      </c>
      <c r="B191" s="96" t="s">
        <v>108</v>
      </c>
      <c r="C191" s="127">
        <v>34489</v>
      </c>
      <c r="D191" s="64"/>
      <c r="E191" s="90"/>
      <c r="F191" s="106">
        <f>SUM(F192:F198)</f>
        <v>215000</v>
      </c>
      <c r="G191" s="64"/>
    </row>
    <row r="192" spans="1:8" s="44" customFormat="1" ht="51">
      <c r="A192" s="94"/>
      <c r="B192" s="89" t="s">
        <v>282</v>
      </c>
      <c r="C192" s="126"/>
      <c r="D192" s="82" t="s">
        <v>283</v>
      </c>
      <c r="E192" s="94"/>
      <c r="F192" s="87">
        <v>300</v>
      </c>
      <c r="G192" s="82" t="s">
        <v>284</v>
      </c>
      <c r="H192" s="71">
        <v>7334</v>
      </c>
    </row>
    <row r="193" spans="1:8" s="44" customFormat="1" ht="63.75">
      <c r="A193" s="94"/>
      <c r="B193" s="89" t="s">
        <v>539</v>
      </c>
      <c r="C193" s="126"/>
      <c r="D193" s="82" t="s">
        <v>286</v>
      </c>
      <c r="E193" s="94"/>
      <c r="F193" s="87">
        <v>4200</v>
      </c>
      <c r="G193" s="82"/>
      <c r="H193" s="71">
        <v>9149</v>
      </c>
    </row>
    <row r="194" spans="1:8" s="44" customFormat="1" ht="54" customHeight="1">
      <c r="A194" s="94"/>
      <c r="B194" s="89" t="s">
        <v>285</v>
      </c>
      <c r="C194" s="126"/>
      <c r="D194" s="82" t="s">
        <v>286</v>
      </c>
      <c r="E194" s="94"/>
      <c r="F194" s="87">
        <v>9000</v>
      </c>
      <c r="G194" s="258" t="s">
        <v>287</v>
      </c>
      <c r="H194" s="71">
        <v>7334</v>
      </c>
    </row>
    <row r="195" spans="1:8" s="44" customFormat="1" ht="39.75" customHeight="1">
      <c r="A195" s="94"/>
      <c r="B195" s="89" t="s">
        <v>288</v>
      </c>
      <c r="C195" s="126"/>
      <c r="D195" s="258" t="s">
        <v>289</v>
      </c>
      <c r="E195" s="94"/>
      <c r="F195" s="87">
        <v>4500</v>
      </c>
      <c r="G195" s="258"/>
      <c r="H195" s="71">
        <v>7334</v>
      </c>
    </row>
    <row r="196" spans="1:8" s="44" customFormat="1" ht="33" customHeight="1">
      <c r="A196" s="94"/>
      <c r="B196" s="89" t="s">
        <v>290</v>
      </c>
      <c r="C196" s="126"/>
      <c r="D196" s="258"/>
      <c r="E196" s="94"/>
      <c r="F196" s="87">
        <v>7000</v>
      </c>
      <c r="G196" s="258"/>
      <c r="H196" s="71">
        <v>8924</v>
      </c>
    </row>
    <row r="197" spans="1:7" s="44" customFormat="1" ht="38.25">
      <c r="A197" s="94"/>
      <c r="B197" s="89" t="s">
        <v>652</v>
      </c>
      <c r="C197" s="126"/>
      <c r="D197" s="122" t="s">
        <v>478</v>
      </c>
      <c r="E197" s="38" t="s">
        <v>479</v>
      </c>
      <c r="F197" s="87">
        <v>90000</v>
      </c>
      <c r="G197" s="82" t="s">
        <v>1</v>
      </c>
    </row>
    <row r="198" spans="1:7" s="39" customFormat="1" ht="63.75">
      <c r="A198" s="94"/>
      <c r="B198" s="89" t="s">
        <v>392</v>
      </c>
      <c r="C198" s="126"/>
      <c r="D198" s="122" t="s">
        <v>422</v>
      </c>
      <c r="E198" s="38" t="s">
        <v>480</v>
      </c>
      <c r="F198" s="87">
        <v>100000</v>
      </c>
      <c r="G198" s="82" t="s">
        <v>674</v>
      </c>
    </row>
    <row r="199" spans="1:7" s="43" customFormat="1" ht="12.75">
      <c r="A199" s="90">
        <v>30</v>
      </c>
      <c r="B199" s="96" t="s">
        <v>109</v>
      </c>
      <c r="C199" s="127">
        <v>16218</v>
      </c>
      <c r="D199" s="64"/>
      <c r="E199" s="90"/>
      <c r="F199" s="106">
        <v>265000</v>
      </c>
      <c r="G199" s="64"/>
    </row>
    <row r="200" spans="1:8" s="44" customFormat="1" ht="38.25">
      <c r="A200" s="94"/>
      <c r="B200" s="89" t="s">
        <v>481</v>
      </c>
      <c r="C200" s="126"/>
      <c r="D200" s="82" t="s">
        <v>482</v>
      </c>
      <c r="E200" s="94"/>
      <c r="F200" s="87">
        <v>10000</v>
      </c>
      <c r="G200" s="82" t="s">
        <v>483</v>
      </c>
      <c r="H200" s="71">
        <v>6290</v>
      </c>
    </row>
    <row r="201" spans="1:8" s="44" customFormat="1" ht="38.25">
      <c r="A201" s="94"/>
      <c r="B201" s="89" t="s">
        <v>652</v>
      </c>
      <c r="C201" s="126"/>
      <c r="D201" s="122" t="s">
        <v>478</v>
      </c>
      <c r="E201" s="38" t="s">
        <v>484</v>
      </c>
      <c r="F201" s="87">
        <v>165000</v>
      </c>
      <c r="G201" s="82" t="s">
        <v>1</v>
      </c>
      <c r="H201" s="71"/>
    </row>
    <row r="202" spans="1:8" s="44" customFormat="1" ht="63.75">
      <c r="A202" s="94"/>
      <c r="B202" s="89" t="s">
        <v>392</v>
      </c>
      <c r="C202" s="126"/>
      <c r="D202" s="122" t="s">
        <v>485</v>
      </c>
      <c r="E202" s="38" t="s">
        <v>486</v>
      </c>
      <c r="F202" s="87">
        <v>90000</v>
      </c>
      <c r="G202" s="82" t="s">
        <v>674</v>
      </c>
      <c r="H202" s="114"/>
    </row>
    <row r="203" spans="1:8" s="44" customFormat="1" ht="12.75">
      <c r="A203" s="94">
        <v>31</v>
      </c>
      <c r="B203" s="96" t="s">
        <v>276</v>
      </c>
      <c r="C203" s="127">
        <v>10256</v>
      </c>
      <c r="D203" s="82"/>
      <c r="E203" s="94"/>
      <c r="F203" s="106">
        <v>145800</v>
      </c>
      <c r="G203" s="82"/>
      <c r="H203" s="71"/>
    </row>
    <row r="204" spans="1:8" s="44" customFormat="1" ht="51">
      <c r="A204" s="94"/>
      <c r="B204" s="89" t="s">
        <v>349</v>
      </c>
      <c r="C204" s="126"/>
      <c r="D204" s="82" t="s">
        <v>350</v>
      </c>
      <c r="E204" s="94"/>
      <c r="F204" s="87">
        <v>35000</v>
      </c>
      <c r="G204" s="82" t="s">
        <v>351</v>
      </c>
      <c r="H204" s="71">
        <v>3476</v>
      </c>
    </row>
    <row r="205" spans="1:8" s="44" customFormat="1" ht="51">
      <c r="A205" s="94"/>
      <c r="B205" s="89" t="s">
        <v>352</v>
      </c>
      <c r="C205" s="126"/>
      <c r="D205" s="82" t="s">
        <v>262</v>
      </c>
      <c r="E205" s="94">
        <v>2</v>
      </c>
      <c r="F205" s="87">
        <v>5000</v>
      </c>
      <c r="G205" s="82" t="s">
        <v>263</v>
      </c>
      <c r="H205" s="71">
        <v>3476</v>
      </c>
    </row>
    <row r="206" spans="1:8" s="44" customFormat="1" ht="38.25">
      <c r="A206" s="94"/>
      <c r="B206" s="89" t="s">
        <v>487</v>
      </c>
      <c r="C206" s="126"/>
      <c r="D206" s="82" t="s">
        <v>482</v>
      </c>
      <c r="E206" s="94"/>
      <c r="F206" s="87">
        <v>3800</v>
      </c>
      <c r="G206" s="82" t="s">
        <v>483</v>
      </c>
      <c r="H206" s="71">
        <v>10256</v>
      </c>
    </row>
    <row r="207" spans="1:8" s="39" customFormat="1" ht="38.25">
      <c r="A207" s="94"/>
      <c r="B207" s="89" t="s">
        <v>652</v>
      </c>
      <c r="C207" s="126"/>
      <c r="D207" s="122" t="s">
        <v>488</v>
      </c>
      <c r="E207" s="38" t="s">
        <v>489</v>
      </c>
      <c r="F207" s="87">
        <v>102000</v>
      </c>
      <c r="G207" s="82" t="s">
        <v>1</v>
      </c>
      <c r="H207" s="71"/>
    </row>
    <row r="208" spans="1:8" s="43" customFormat="1" ht="12.75">
      <c r="A208" s="90">
        <v>32</v>
      </c>
      <c r="B208" s="96" t="s">
        <v>110</v>
      </c>
      <c r="C208" s="127">
        <v>8942</v>
      </c>
      <c r="D208" s="64"/>
      <c r="E208" s="90"/>
      <c r="F208" s="124">
        <v>136186</v>
      </c>
      <c r="G208" s="64"/>
      <c r="H208" s="50">
        <v>8942</v>
      </c>
    </row>
    <row r="209" spans="1:8" s="44" customFormat="1" ht="25.5">
      <c r="A209" s="94"/>
      <c r="B209" s="89" t="s">
        <v>533</v>
      </c>
      <c r="C209" s="126"/>
      <c r="D209" s="258" t="s">
        <v>534</v>
      </c>
      <c r="E209" s="94">
        <v>2</v>
      </c>
      <c r="F209" s="125">
        <v>7500</v>
      </c>
      <c r="G209" s="258" t="s">
        <v>263</v>
      </c>
      <c r="H209" s="71">
        <v>3230</v>
      </c>
    </row>
    <row r="210" spans="1:8" s="44" customFormat="1" ht="25.5">
      <c r="A210" s="94"/>
      <c r="B210" s="89" t="s">
        <v>490</v>
      </c>
      <c r="C210" s="126"/>
      <c r="D210" s="258"/>
      <c r="E210" s="94">
        <v>1</v>
      </c>
      <c r="F210" s="125">
        <v>2500</v>
      </c>
      <c r="G210" s="258"/>
      <c r="H210" s="71">
        <v>1116</v>
      </c>
    </row>
    <row r="211" spans="1:8" s="44" customFormat="1" ht="25.5">
      <c r="A211" s="94"/>
      <c r="B211" s="89" t="s">
        <v>491</v>
      </c>
      <c r="C211" s="126"/>
      <c r="D211" s="258"/>
      <c r="E211" s="94">
        <v>1</v>
      </c>
      <c r="F211" s="125">
        <v>2500</v>
      </c>
      <c r="G211" s="258"/>
      <c r="H211" s="71">
        <v>579</v>
      </c>
    </row>
    <row r="212" spans="1:8" s="44" customFormat="1" ht="38.25">
      <c r="A212" s="94"/>
      <c r="B212" s="89" t="s">
        <v>492</v>
      </c>
      <c r="C212" s="126"/>
      <c r="D212" s="82" t="s">
        <v>482</v>
      </c>
      <c r="E212" s="94"/>
      <c r="F212" s="87">
        <v>38186</v>
      </c>
      <c r="G212" s="82" t="s">
        <v>483</v>
      </c>
      <c r="H212" s="71">
        <v>7362</v>
      </c>
    </row>
    <row r="213" spans="1:7" s="44" customFormat="1" ht="38.25">
      <c r="A213" s="94"/>
      <c r="B213" s="82" t="s">
        <v>714</v>
      </c>
      <c r="C213" s="126"/>
      <c r="D213" s="82" t="s">
        <v>715</v>
      </c>
      <c r="E213" s="94">
        <v>37</v>
      </c>
      <c r="F213" s="87">
        <v>85500</v>
      </c>
      <c r="G213" s="82" t="s">
        <v>250</v>
      </c>
    </row>
    <row r="214" spans="1:7" s="43" customFormat="1" ht="12.75">
      <c r="A214" s="90">
        <v>33</v>
      </c>
      <c r="B214" s="96" t="s">
        <v>111</v>
      </c>
      <c r="C214" s="127">
        <v>31988</v>
      </c>
      <c r="D214" s="64"/>
      <c r="E214" s="90"/>
      <c r="F214" s="119">
        <f>SUM(F215:F217)</f>
        <v>635000</v>
      </c>
      <c r="G214" s="64"/>
    </row>
    <row r="215" spans="1:8" s="44" customFormat="1" ht="63.75">
      <c r="A215" s="94"/>
      <c r="B215" s="89" t="s">
        <v>592</v>
      </c>
      <c r="C215" s="126"/>
      <c r="D215" s="82" t="s">
        <v>593</v>
      </c>
      <c r="E215" s="94"/>
      <c r="F215" s="125">
        <v>25000</v>
      </c>
      <c r="G215" s="82" t="s">
        <v>594</v>
      </c>
      <c r="H215" s="71">
        <v>1838</v>
      </c>
    </row>
    <row r="216" spans="1:7" s="44" customFormat="1" ht="38.25">
      <c r="A216" s="94"/>
      <c r="B216" s="89" t="s">
        <v>652</v>
      </c>
      <c r="C216" s="126"/>
      <c r="D216" s="122" t="s">
        <v>493</v>
      </c>
      <c r="E216" s="38" t="s">
        <v>494</v>
      </c>
      <c r="F216" s="87">
        <v>330000</v>
      </c>
      <c r="G216" s="82" t="s">
        <v>1</v>
      </c>
    </row>
    <row r="217" spans="1:7" s="39" customFormat="1" ht="63.75">
      <c r="A217" s="94"/>
      <c r="B217" s="89" t="s">
        <v>392</v>
      </c>
      <c r="C217" s="126"/>
      <c r="D217" s="122" t="s">
        <v>472</v>
      </c>
      <c r="E217" s="38" t="s">
        <v>495</v>
      </c>
      <c r="F217" s="87">
        <v>280000</v>
      </c>
      <c r="G217" s="82" t="s">
        <v>674</v>
      </c>
    </row>
    <row r="218" spans="1:7" s="43" customFormat="1" ht="12.75">
      <c r="A218" s="90">
        <v>34</v>
      </c>
      <c r="B218" s="96" t="s">
        <v>112</v>
      </c>
      <c r="C218" s="127">
        <v>14340</v>
      </c>
      <c r="D218" s="64"/>
      <c r="E218" s="90"/>
      <c r="F218" s="106">
        <f>SUM(F219:F219)</f>
        <v>4000</v>
      </c>
      <c r="G218" s="64"/>
    </row>
    <row r="219" spans="1:8" s="44" customFormat="1" ht="38.25">
      <c r="A219" s="94"/>
      <c r="B219" s="89" t="s">
        <v>496</v>
      </c>
      <c r="C219" s="126"/>
      <c r="D219" s="82" t="s">
        <v>482</v>
      </c>
      <c r="E219" s="94"/>
      <c r="F219" s="87">
        <v>4000</v>
      </c>
      <c r="G219" s="82" t="s">
        <v>483</v>
      </c>
      <c r="H219" s="71">
        <v>11937</v>
      </c>
    </row>
    <row r="220" spans="1:7" s="43" customFormat="1" ht="12.75">
      <c r="A220" s="90">
        <v>35</v>
      </c>
      <c r="B220" s="96" t="s">
        <v>114</v>
      </c>
      <c r="C220" s="127">
        <v>22952</v>
      </c>
      <c r="D220" s="64"/>
      <c r="E220" s="90"/>
      <c r="F220" s="106">
        <v>456200</v>
      </c>
      <c r="G220" s="64"/>
    </row>
    <row r="221" spans="1:8" s="44" customFormat="1" ht="63.75">
      <c r="A221" s="94"/>
      <c r="B221" s="89" t="s">
        <v>550</v>
      </c>
      <c r="C221" s="126"/>
      <c r="D221" s="258" t="s">
        <v>551</v>
      </c>
      <c r="E221" s="94"/>
      <c r="F221" s="87">
        <v>137000</v>
      </c>
      <c r="G221" s="258" t="s">
        <v>552</v>
      </c>
      <c r="H221" s="71">
        <v>4925</v>
      </c>
    </row>
    <row r="222" spans="1:8" s="44" customFormat="1" ht="12.75">
      <c r="A222" s="94"/>
      <c r="B222" s="115" t="s">
        <v>553</v>
      </c>
      <c r="C222" s="126"/>
      <c r="D222" s="258"/>
      <c r="E222" s="94"/>
      <c r="F222" s="87">
        <v>1150</v>
      </c>
      <c r="G222" s="258"/>
      <c r="H222" s="71">
        <v>1150</v>
      </c>
    </row>
    <row r="223" spans="1:8" s="44" customFormat="1" ht="12.75">
      <c r="A223" s="94"/>
      <c r="B223" s="115" t="s">
        <v>554</v>
      </c>
      <c r="C223" s="126"/>
      <c r="D223" s="258"/>
      <c r="E223" s="94"/>
      <c r="F223" s="87">
        <v>354</v>
      </c>
      <c r="G223" s="258"/>
      <c r="H223" s="71">
        <v>354</v>
      </c>
    </row>
    <row r="224" spans="1:8" s="44" customFormat="1" ht="12.75">
      <c r="A224" s="94"/>
      <c r="B224" s="115" t="s">
        <v>555</v>
      </c>
      <c r="C224" s="126"/>
      <c r="D224" s="258"/>
      <c r="E224" s="94"/>
      <c r="F224" s="87">
        <v>338</v>
      </c>
      <c r="G224" s="258"/>
      <c r="H224" s="71">
        <v>338</v>
      </c>
    </row>
    <row r="225" spans="1:8" s="44" customFormat="1" ht="12.75">
      <c r="A225" s="94"/>
      <c r="B225" s="115" t="s">
        <v>556</v>
      </c>
      <c r="C225" s="126"/>
      <c r="D225" s="258"/>
      <c r="E225" s="94"/>
      <c r="F225" s="87">
        <v>2608</v>
      </c>
      <c r="G225" s="258"/>
      <c r="H225" s="71">
        <v>2608</v>
      </c>
    </row>
    <row r="226" spans="1:8" s="44" customFormat="1" ht="12.75">
      <c r="A226" s="94"/>
      <c r="B226" s="115" t="s">
        <v>557</v>
      </c>
      <c r="C226" s="126"/>
      <c r="D226" s="258"/>
      <c r="E226" s="94"/>
      <c r="F226" s="87">
        <v>61</v>
      </c>
      <c r="G226" s="258"/>
      <c r="H226" s="71">
        <v>61</v>
      </c>
    </row>
    <row r="227" spans="1:8" s="44" customFormat="1" ht="12.75">
      <c r="A227" s="94"/>
      <c r="B227" s="115" t="s">
        <v>558</v>
      </c>
      <c r="C227" s="126"/>
      <c r="D227" s="258"/>
      <c r="E227" s="94"/>
      <c r="F227" s="87">
        <v>178</v>
      </c>
      <c r="G227" s="258"/>
      <c r="H227" s="71">
        <v>178</v>
      </c>
    </row>
    <row r="228" spans="1:8" s="44" customFormat="1" ht="12.75">
      <c r="A228" s="94"/>
      <c r="B228" s="115" t="s">
        <v>559</v>
      </c>
      <c r="C228" s="126"/>
      <c r="D228" s="258"/>
      <c r="E228" s="94"/>
      <c r="F228" s="87">
        <v>461</v>
      </c>
      <c r="G228" s="258"/>
      <c r="H228" s="71">
        <v>461</v>
      </c>
    </row>
    <row r="229" spans="1:8" s="44" customFormat="1" ht="25.5">
      <c r="A229" s="94"/>
      <c r="B229" s="89" t="s">
        <v>497</v>
      </c>
      <c r="C229" s="126"/>
      <c r="D229" s="82"/>
      <c r="E229" s="94">
        <v>2</v>
      </c>
      <c r="F229" s="87">
        <v>6500</v>
      </c>
      <c r="G229" s="258" t="s">
        <v>263</v>
      </c>
      <c r="H229" s="114">
        <v>1950</v>
      </c>
    </row>
    <row r="230" spans="1:8" s="44" customFormat="1" ht="25.5">
      <c r="A230" s="94"/>
      <c r="B230" s="89" t="s">
        <v>498</v>
      </c>
      <c r="C230" s="126"/>
      <c r="D230" s="82"/>
      <c r="E230" s="94">
        <v>1</v>
      </c>
      <c r="F230" s="87">
        <v>4500</v>
      </c>
      <c r="G230" s="258"/>
      <c r="H230" s="114"/>
    </row>
    <row r="231" spans="1:8" s="39" customFormat="1" ht="38.25">
      <c r="A231" s="94"/>
      <c r="B231" s="89" t="s">
        <v>652</v>
      </c>
      <c r="C231" s="126"/>
      <c r="D231" s="122" t="s">
        <v>499</v>
      </c>
      <c r="E231" s="38" t="s">
        <v>500</v>
      </c>
      <c r="F231" s="87">
        <v>265000</v>
      </c>
      <c r="G231" s="82" t="s">
        <v>1</v>
      </c>
      <c r="H231" s="71"/>
    </row>
    <row r="232" spans="1:8" s="39" customFormat="1" ht="63.75">
      <c r="A232" s="94"/>
      <c r="B232" s="89" t="s">
        <v>392</v>
      </c>
      <c r="C232" s="126"/>
      <c r="D232" s="122" t="s">
        <v>426</v>
      </c>
      <c r="E232" s="38" t="s">
        <v>501</v>
      </c>
      <c r="F232" s="87">
        <v>43200</v>
      </c>
      <c r="G232" s="82" t="s">
        <v>674</v>
      </c>
      <c r="H232" s="114"/>
    </row>
    <row r="233" spans="1:7" s="43" customFormat="1" ht="12.75">
      <c r="A233" s="90">
        <v>36</v>
      </c>
      <c r="B233" s="96" t="s">
        <v>115</v>
      </c>
      <c r="C233" s="127">
        <v>37042</v>
      </c>
      <c r="D233" s="64"/>
      <c r="E233" s="90"/>
      <c r="F233" s="106">
        <v>290900</v>
      </c>
      <c r="G233" s="64"/>
    </row>
    <row r="234" spans="1:7" s="43" customFormat="1" ht="104.25" customHeight="1">
      <c r="A234" s="90"/>
      <c r="B234" s="89" t="s">
        <v>502</v>
      </c>
      <c r="C234" s="126"/>
      <c r="D234" s="82" t="s">
        <v>286</v>
      </c>
      <c r="E234" s="94">
        <v>12</v>
      </c>
      <c r="F234" s="87">
        <v>33400</v>
      </c>
      <c r="G234" s="82" t="s">
        <v>566</v>
      </c>
    </row>
    <row r="235" spans="1:8" s="43" customFormat="1" ht="38.25">
      <c r="A235" s="90"/>
      <c r="B235" s="89" t="s">
        <v>503</v>
      </c>
      <c r="C235" s="126"/>
      <c r="D235" s="82" t="s">
        <v>504</v>
      </c>
      <c r="E235" s="94"/>
      <c r="F235" s="87">
        <v>20000</v>
      </c>
      <c r="G235" s="82" t="s">
        <v>483</v>
      </c>
      <c r="H235" s="114">
        <v>325</v>
      </c>
    </row>
    <row r="236" spans="1:7" s="43" customFormat="1" ht="38.25">
      <c r="A236" s="90"/>
      <c r="B236" s="82" t="s">
        <v>716</v>
      </c>
      <c r="C236" s="126"/>
      <c r="D236" s="82" t="s">
        <v>715</v>
      </c>
      <c r="E236" s="94"/>
      <c r="F236" s="87">
        <v>22500</v>
      </c>
      <c r="G236" s="82" t="s">
        <v>250</v>
      </c>
    </row>
    <row r="237" spans="1:7" s="39" customFormat="1" ht="38.25">
      <c r="A237" s="94"/>
      <c r="B237" s="89" t="s">
        <v>652</v>
      </c>
      <c r="C237" s="126"/>
      <c r="D237" s="122" t="s">
        <v>472</v>
      </c>
      <c r="E237" s="38" t="s">
        <v>454</v>
      </c>
      <c r="F237" s="87">
        <v>215000</v>
      </c>
      <c r="G237" s="82" t="s">
        <v>1</v>
      </c>
    </row>
    <row r="238" spans="1:7" s="43" customFormat="1" ht="12.75">
      <c r="A238" s="90">
        <v>37</v>
      </c>
      <c r="B238" s="96" t="s">
        <v>116</v>
      </c>
      <c r="C238" s="127">
        <v>15000</v>
      </c>
      <c r="D238" s="64"/>
      <c r="E238" s="90"/>
      <c r="F238" s="106">
        <f>SUM(F239:F242)</f>
        <v>72500</v>
      </c>
      <c r="G238" s="64"/>
    </row>
    <row r="239" spans="1:8" s="44" customFormat="1" ht="51">
      <c r="A239" s="94"/>
      <c r="B239" s="89" t="s">
        <v>505</v>
      </c>
      <c r="C239" s="126"/>
      <c r="D239" s="82" t="s">
        <v>262</v>
      </c>
      <c r="E239" s="94">
        <v>3</v>
      </c>
      <c r="F239" s="87">
        <v>7500</v>
      </c>
      <c r="G239" s="82" t="s">
        <v>566</v>
      </c>
      <c r="H239" s="71">
        <v>8443</v>
      </c>
    </row>
    <row r="240" spans="1:7" s="44" customFormat="1" ht="65.25" customHeight="1">
      <c r="A240" s="94"/>
      <c r="B240" s="89" t="s">
        <v>506</v>
      </c>
      <c r="C240" s="126"/>
      <c r="D240" s="82" t="s">
        <v>482</v>
      </c>
      <c r="E240" s="94"/>
      <c r="F240" s="87">
        <v>25000</v>
      </c>
      <c r="G240" s="82" t="s">
        <v>483</v>
      </c>
    </row>
    <row r="241" spans="1:7" s="44" customFormat="1" ht="76.5">
      <c r="A241" s="94"/>
      <c r="B241" s="89" t="s">
        <v>550</v>
      </c>
      <c r="C241" s="126"/>
      <c r="D241" s="82" t="s">
        <v>507</v>
      </c>
      <c r="E241" s="94"/>
      <c r="F241" s="87">
        <v>30000</v>
      </c>
      <c r="G241" s="82" t="s">
        <v>552</v>
      </c>
    </row>
    <row r="242" spans="1:7" s="39" customFormat="1" ht="38.25">
      <c r="A242" s="94"/>
      <c r="B242" s="89" t="s">
        <v>652</v>
      </c>
      <c r="C242" s="126"/>
      <c r="D242" s="122" t="s">
        <v>508</v>
      </c>
      <c r="E242" s="38">
        <v>2.1</v>
      </c>
      <c r="F242" s="87">
        <v>10000</v>
      </c>
      <c r="G242" s="82" t="s">
        <v>1</v>
      </c>
    </row>
    <row r="243" spans="1:7" s="43" customFormat="1" ht="12.75">
      <c r="A243" s="90">
        <v>38</v>
      </c>
      <c r="B243" s="96" t="s">
        <v>117</v>
      </c>
      <c r="C243" s="127">
        <v>20243</v>
      </c>
      <c r="D243" s="64"/>
      <c r="E243" s="90"/>
      <c r="F243" s="106">
        <v>108000</v>
      </c>
      <c r="G243" s="64"/>
    </row>
    <row r="244" spans="1:8" s="44" customFormat="1" ht="67.5" customHeight="1">
      <c r="A244" s="94"/>
      <c r="B244" s="89" t="s">
        <v>570</v>
      </c>
      <c r="C244" s="126"/>
      <c r="D244" s="258" t="s">
        <v>571</v>
      </c>
      <c r="E244" s="94"/>
      <c r="F244" s="87">
        <v>8000</v>
      </c>
      <c r="G244" s="258" t="s">
        <v>565</v>
      </c>
      <c r="H244" s="71">
        <v>174</v>
      </c>
    </row>
    <row r="245" spans="1:8" s="44" customFormat="1" ht="12.75">
      <c r="A245" s="94"/>
      <c r="B245" s="89" t="s">
        <v>509</v>
      </c>
      <c r="C245" s="126"/>
      <c r="D245" s="258"/>
      <c r="E245" s="94"/>
      <c r="F245" s="87"/>
      <c r="G245" s="258"/>
      <c r="H245" s="71"/>
    </row>
    <row r="246" spans="1:8" s="44" customFormat="1" ht="12.75">
      <c r="A246" s="94"/>
      <c r="B246" s="115" t="s">
        <v>572</v>
      </c>
      <c r="C246" s="126"/>
      <c r="D246" s="258"/>
      <c r="E246" s="94"/>
      <c r="F246" s="87">
        <v>328</v>
      </c>
      <c r="G246" s="258"/>
      <c r="H246" s="71">
        <v>328</v>
      </c>
    </row>
    <row r="247" spans="1:8" s="44" customFormat="1" ht="12.75">
      <c r="A247" s="94"/>
      <c r="B247" s="115" t="s">
        <v>573</v>
      </c>
      <c r="C247" s="126"/>
      <c r="D247" s="258"/>
      <c r="E247" s="94"/>
      <c r="F247" s="87">
        <v>130</v>
      </c>
      <c r="G247" s="258"/>
      <c r="H247" s="71">
        <v>130</v>
      </c>
    </row>
    <row r="248" spans="1:8" s="44" customFormat="1" ht="12.75">
      <c r="A248" s="94"/>
      <c r="B248" s="115" t="s">
        <v>574</v>
      </c>
      <c r="C248" s="126"/>
      <c r="D248" s="258"/>
      <c r="E248" s="94"/>
      <c r="F248" s="87">
        <v>159</v>
      </c>
      <c r="G248" s="258"/>
      <c r="H248" s="71">
        <v>159</v>
      </c>
    </row>
    <row r="249" spans="1:8" s="44" customFormat="1" ht="12.75">
      <c r="A249" s="94"/>
      <c r="B249" s="115" t="s">
        <v>575</v>
      </c>
      <c r="C249" s="126"/>
      <c r="D249" s="258"/>
      <c r="E249" s="94"/>
      <c r="F249" s="87">
        <v>99</v>
      </c>
      <c r="G249" s="258"/>
      <c r="H249" s="71">
        <v>99</v>
      </c>
    </row>
    <row r="250" spans="1:8" s="44" customFormat="1" ht="12.75">
      <c r="A250" s="94"/>
      <c r="B250" s="115" t="s">
        <v>576</v>
      </c>
      <c r="C250" s="126"/>
      <c r="D250" s="258"/>
      <c r="E250" s="94"/>
      <c r="F250" s="87">
        <v>90</v>
      </c>
      <c r="G250" s="258"/>
      <c r="H250" s="71">
        <v>90</v>
      </c>
    </row>
    <row r="251" spans="1:8" s="44" customFormat="1" ht="12.75">
      <c r="A251" s="94"/>
      <c r="B251" s="115" t="s">
        <v>577</v>
      </c>
      <c r="C251" s="126"/>
      <c r="D251" s="258"/>
      <c r="E251" s="94"/>
      <c r="F251" s="87">
        <v>236</v>
      </c>
      <c r="G251" s="258"/>
      <c r="H251" s="71">
        <v>236</v>
      </c>
    </row>
    <row r="252" spans="1:8" s="39" customFormat="1" ht="38.25">
      <c r="A252" s="94"/>
      <c r="B252" s="89" t="s">
        <v>652</v>
      </c>
      <c r="C252" s="126"/>
      <c r="D252" s="122" t="s">
        <v>510</v>
      </c>
      <c r="E252" s="38" t="s">
        <v>23</v>
      </c>
      <c r="F252" s="87">
        <v>100000</v>
      </c>
      <c r="G252" s="82" t="s">
        <v>1</v>
      </c>
      <c r="H252" s="71"/>
    </row>
    <row r="253" spans="1:7" s="43" customFormat="1" ht="21.75" customHeight="1">
      <c r="A253" s="90">
        <v>39</v>
      </c>
      <c r="B253" s="96" t="s">
        <v>118</v>
      </c>
      <c r="C253" s="127">
        <v>8870</v>
      </c>
      <c r="D253" s="64"/>
      <c r="E253" s="90"/>
      <c r="F253" s="106">
        <v>47800</v>
      </c>
      <c r="G253" s="64"/>
    </row>
    <row r="254" spans="1:8" s="43" customFormat="1" ht="92.25" customHeight="1">
      <c r="A254" s="90"/>
      <c r="B254" s="89" t="s">
        <v>511</v>
      </c>
      <c r="C254" s="126"/>
      <c r="D254" s="82" t="s">
        <v>717</v>
      </c>
      <c r="E254" s="94" t="s">
        <v>512</v>
      </c>
      <c r="F254" s="87">
        <v>30000</v>
      </c>
      <c r="G254" s="82" t="s">
        <v>552</v>
      </c>
      <c r="H254" s="114"/>
    </row>
    <row r="255" spans="1:8" s="43" customFormat="1" ht="51">
      <c r="A255" s="90"/>
      <c r="B255" s="89" t="s">
        <v>513</v>
      </c>
      <c r="C255" s="126"/>
      <c r="D255" s="82" t="s">
        <v>482</v>
      </c>
      <c r="E255" s="94" t="s">
        <v>514</v>
      </c>
      <c r="F255" s="87">
        <v>5300</v>
      </c>
      <c r="G255" s="82" t="s">
        <v>483</v>
      </c>
      <c r="H255" s="71">
        <v>5200</v>
      </c>
    </row>
    <row r="256" spans="1:8" s="44" customFormat="1" ht="63.75">
      <c r="A256" s="94"/>
      <c r="B256" s="89" t="s">
        <v>581</v>
      </c>
      <c r="C256" s="126"/>
      <c r="D256" s="82" t="s">
        <v>582</v>
      </c>
      <c r="E256" s="94">
        <v>5</v>
      </c>
      <c r="F256" s="87">
        <v>12500</v>
      </c>
      <c r="G256" s="82" t="s">
        <v>263</v>
      </c>
      <c r="H256" s="71">
        <v>5035</v>
      </c>
    </row>
    <row r="257" spans="1:7" s="60" customFormat="1" ht="12.75">
      <c r="A257" s="90">
        <v>40</v>
      </c>
      <c r="B257" s="96" t="s">
        <v>119</v>
      </c>
      <c r="C257" s="127">
        <v>33825</v>
      </c>
      <c r="D257" s="64"/>
      <c r="E257" s="90"/>
      <c r="F257" s="124">
        <v>269000</v>
      </c>
      <c r="G257" s="64"/>
    </row>
    <row r="258" spans="1:7" s="99" customFormat="1" ht="38.25">
      <c r="A258" s="94"/>
      <c r="B258" s="89" t="s">
        <v>652</v>
      </c>
      <c r="C258" s="126"/>
      <c r="D258" s="122" t="s">
        <v>515</v>
      </c>
      <c r="E258" s="38" t="s">
        <v>516</v>
      </c>
      <c r="F258" s="87">
        <v>214000</v>
      </c>
      <c r="G258" s="82" t="s">
        <v>1</v>
      </c>
    </row>
    <row r="259" spans="1:7" s="39" customFormat="1" ht="63.75">
      <c r="A259" s="94"/>
      <c r="B259" s="89" t="s">
        <v>392</v>
      </c>
      <c r="C259" s="126"/>
      <c r="D259" s="122" t="s">
        <v>476</v>
      </c>
      <c r="E259" s="38" t="s">
        <v>517</v>
      </c>
      <c r="F259" s="87">
        <v>55000</v>
      </c>
      <c r="G259" s="82" t="s">
        <v>674</v>
      </c>
    </row>
    <row r="260" spans="1:7" s="39" customFormat="1" ht="12.75">
      <c r="A260" s="90">
        <v>41</v>
      </c>
      <c r="B260" s="96" t="s">
        <v>121</v>
      </c>
      <c r="C260" s="127">
        <v>21975</v>
      </c>
      <c r="D260" s="122"/>
      <c r="E260" s="38"/>
      <c r="F260" s="106">
        <v>305000</v>
      </c>
      <c r="G260" s="82"/>
    </row>
    <row r="261" spans="1:8" s="39" customFormat="1" ht="63.75">
      <c r="A261" s="94"/>
      <c r="B261" s="89" t="s">
        <v>518</v>
      </c>
      <c r="C261" s="126"/>
      <c r="D261" s="82" t="s">
        <v>286</v>
      </c>
      <c r="E261" s="38">
        <v>2</v>
      </c>
      <c r="F261" s="87">
        <v>5000</v>
      </c>
      <c r="G261" s="82" t="s">
        <v>566</v>
      </c>
      <c r="H261" s="71">
        <v>1000</v>
      </c>
    </row>
    <row r="262" spans="1:7" s="39" customFormat="1" ht="38.25">
      <c r="A262" s="94"/>
      <c r="B262" s="89" t="s">
        <v>652</v>
      </c>
      <c r="C262" s="126"/>
      <c r="D262" s="122" t="s">
        <v>519</v>
      </c>
      <c r="E262" s="38" t="s">
        <v>434</v>
      </c>
      <c r="F262" s="87">
        <v>300000</v>
      </c>
      <c r="G262" s="82" t="s">
        <v>1</v>
      </c>
    </row>
    <row r="263" spans="1:7" s="60" customFormat="1" ht="12.75">
      <c r="A263" s="90">
        <v>42</v>
      </c>
      <c r="B263" s="96" t="s">
        <v>122</v>
      </c>
      <c r="C263" s="127">
        <v>15070</v>
      </c>
      <c r="D263" s="64"/>
      <c r="E263" s="90"/>
      <c r="F263" s="124">
        <f>SUM(F264:F265)</f>
        <v>97500</v>
      </c>
      <c r="G263" s="64"/>
    </row>
    <row r="264" spans="1:7" s="99" customFormat="1" ht="38.25">
      <c r="A264" s="94"/>
      <c r="B264" s="89" t="s">
        <v>520</v>
      </c>
      <c r="C264" s="126"/>
      <c r="D264" s="82" t="s">
        <v>607</v>
      </c>
      <c r="E264" s="94">
        <v>5</v>
      </c>
      <c r="F264" s="125">
        <v>17500</v>
      </c>
      <c r="G264" s="82" t="s">
        <v>608</v>
      </c>
    </row>
    <row r="265" spans="1:7" s="39" customFormat="1" ht="63.75">
      <c r="A265" s="94"/>
      <c r="B265" s="89" t="s">
        <v>664</v>
      </c>
      <c r="C265" s="126"/>
      <c r="D265" s="122" t="s">
        <v>357</v>
      </c>
      <c r="E265" s="38">
        <v>10.3</v>
      </c>
      <c r="F265" s="87">
        <v>80000</v>
      </c>
      <c r="G265" s="82" t="s">
        <v>674</v>
      </c>
    </row>
    <row r="266" spans="1:7" s="60" customFormat="1" ht="12.75">
      <c r="A266" s="90">
        <v>43</v>
      </c>
      <c r="B266" s="96" t="s">
        <v>123</v>
      </c>
      <c r="C266" s="127">
        <v>36598</v>
      </c>
      <c r="D266" s="64"/>
      <c r="E266" s="90"/>
      <c r="F266" s="124">
        <v>356500</v>
      </c>
      <c r="G266" s="64"/>
    </row>
    <row r="267" spans="1:8" s="60" customFormat="1" ht="44.25" customHeight="1">
      <c r="A267" s="90"/>
      <c r="B267" s="89" t="s">
        <v>521</v>
      </c>
      <c r="C267" s="126"/>
      <c r="D267" s="82" t="s">
        <v>607</v>
      </c>
      <c r="E267" s="94">
        <v>2</v>
      </c>
      <c r="F267" s="125">
        <v>6500</v>
      </c>
      <c r="G267" s="82" t="s">
        <v>608</v>
      </c>
      <c r="H267" s="71">
        <v>2181</v>
      </c>
    </row>
    <row r="268" spans="1:7" s="99" customFormat="1" ht="38.25">
      <c r="A268" s="94"/>
      <c r="B268" s="89" t="s">
        <v>652</v>
      </c>
      <c r="C268" s="126"/>
      <c r="D268" s="122" t="s">
        <v>522</v>
      </c>
      <c r="E268" s="38" t="s">
        <v>523</v>
      </c>
      <c r="F268" s="87">
        <v>200000</v>
      </c>
      <c r="G268" s="82" t="s">
        <v>1</v>
      </c>
    </row>
    <row r="269" spans="1:7" s="39" customFormat="1" ht="63.75">
      <c r="A269" s="94"/>
      <c r="B269" s="89" t="s">
        <v>392</v>
      </c>
      <c r="C269" s="126"/>
      <c r="D269" s="122" t="s">
        <v>524</v>
      </c>
      <c r="E269" s="38" t="s">
        <v>525</v>
      </c>
      <c r="F269" s="87">
        <v>150000</v>
      </c>
      <c r="G269" s="82" t="s">
        <v>674</v>
      </c>
    </row>
    <row r="270" spans="1:7" s="60" customFormat="1" ht="12.75">
      <c r="A270" s="90">
        <v>44</v>
      </c>
      <c r="B270" s="96" t="s">
        <v>124</v>
      </c>
      <c r="C270" s="127">
        <v>17118</v>
      </c>
      <c r="D270" s="64"/>
      <c r="E270" s="90"/>
      <c r="F270" s="124">
        <f>SUM(F271:F273)</f>
        <v>87500</v>
      </c>
      <c r="G270" s="64"/>
    </row>
    <row r="271" spans="1:7" s="116" customFormat="1" ht="38.25">
      <c r="A271" s="94"/>
      <c r="B271" s="89" t="s">
        <v>526</v>
      </c>
      <c r="C271" s="126"/>
      <c r="D271" s="82" t="s">
        <v>607</v>
      </c>
      <c r="E271" s="94">
        <v>3</v>
      </c>
      <c r="F271" s="125">
        <v>7500</v>
      </c>
      <c r="G271" s="82" t="s">
        <v>608</v>
      </c>
    </row>
    <row r="272" spans="1:8" s="116" customFormat="1" ht="53.25" customHeight="1">
      <c r="A272" s="94"/>
      <c r="B272" s="92" t="s">
        <v>335</v>
      </c>
      <c r="C272" s="126"/>
      <c r="D272" s="82" t="s">
        <v>617</v>
      </c>
      <c r="E272" s="94"/>
      <c r="F272" s="125">
        <v>60000</v>
      </c>
      <c r="G272" s="82" t="s">
        <v>618</v>
      </c>
      <c r="H272" s="117">
        <v>12202</v>
      </c>
    </row>
    <row r="273" spans="1:7" s="118" customFormat="1" ht="56.25" customHeight="1">
      <c r="A273" s="94"/>
      <c r="B273" s="89" t="s">
        <v>718</v>
      </c>
      <c r="C273" s="126"/>
      <c r="D273" s="82" t="s">
        <v>717</v>
      </c>
      <c r="E273" s="94" t="s">
        <v>512</v>
      </c>
      <c r="F273" s="87">
        <v>20000</v>
      </c>
      <c r="G273" s="82" t="s">
        <v>552</v>
      </c>
    </row>
    <row r="274" spans="1:7" s="44" customFormat="1" ht="23.25" customHeight="1">
      <c r="A274" s="94"/>
      <c r="B274" s="119" t="s">
        <v>644</v>
      </c>
      <c r="C274" s="127">
        <f>SUM(C73:C273)</f>
        <v>884476</v>
      </c>
      <c r="D274" s="92"/>
      <c r="E274" s="92"/>
      <c r="F274" s="124">
        <v>9660256</v>
      </c>
      <c r="G274" s="82"/>
    </row>
    <row r="275" spans="1:7" s="44" customFormat="1" ht="23.25" customHeight="1">
      <c r="A275" s="94"/>
      <c r="B275" s="119" t="s">
        <v>366</v>
      </c>
      <c r="C275" s="127">
        <f>C274+C72</f>
        <v>2632414</v>
      </c>
      <c r="D275" s="92"/>
      <c r="E275" s="92"/>
      <c r="F275" s="124">
        <v>27380656</v>
      </c>
      <c r="G275" s="82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  <row r="305" ht="12.75">
      <c r="B305" s="1"/>
    </row>
    <row r="306" ht="12.75">
      <c r="B306" s="1"/>
    </row>
    <row r="307" ht="12.75">
      <c r="B307" s="1"/>
    </row>
    <row r="308" ht="12.75">
      <c r="B308" s="1"/>
    </row>
    <row r="309" ht="12.75">
      <c r="B309" s="1"/>
    </row>
    <row r="310" ht="12.75">
      <c r="B310" s="1"/>
    </row>
    <row r="311" ht="12.75">
      <c r="B311" s="1"/>
    </row>
    <row r="312" ht="12.75">
      <c r="B312" s="1"/>
    </row>
    <row r="313" ht="12.75">
      <c r="B313" s="1"/>
    </row>
    <row r="314" ht="12.75">
      <c r="B314" s="1"/>
    </row>
    <row r="315" ht="12.75">
      <c r="B315" s="1"/>
    </row>
    <row r="316" ht="12.75">
      <c r="B316" s="1"/>
    </row>
    <row r="317" ht="12.75">
      <c r="B317" s="1"/>
    </row>
    <row r="318" ht="12.75">
      <c r="B318" s="1"/>
    </row>
    <row r="319" ht="12.75">
      <c r="B319" s="1"/>
    </row>
    <row r="320" ht="12.75">
      <c r="B320" s="1"/>
    </row>
    <row r="321" ht="12.75">
      <c r="B321" s="1"/>
    </row>
    <row r="322" ht="12.75">
      <c r="B322" s="1"/>
    </row>
    <row r="323" ht="12.75">
      <c r="B323" s="1"/>
    </row>
    <row r="324" ht="12.75">
      <c r="B324" s="1"/>
    </row>
    <row r="325" ht="12.75">
      <c r="B325" s="1"/>
    </row>
    <row r="326" ht="12.75">
      <c r="B326" s="1"/>
    </row>
    <row r="327" ht="12.75">
      <c r="B327" s="1"/>
    </row>
    <row r="328" ht="12.75">
      <c r="B328" s="1"/>
    </row>
    <row r="329" ht="12.75">
      <c r="B329" s="1"/>
    </row>
    <row r="330" ht="12.75">
      <c r="B330" s="1"/>
    </row>
    <row r="331" ht="12.75">
      <c r="B331" s="1"/>
    </row>
    <row r="332" ht="12.75">
      <c r="B332" s="1"/>
    </row>
    <row r="333" ht="12.75">
      <c r="B333" s="1"/>
    </row>
    <row r="334" ht="12.75">
      <c r="B334" s="1"/>
    </row>
    <row r="335" ht="12.75">
      <c r="B335" s="1"/>
    </row>
    <row r="336" ht="12.75">
      <c r="B336" s="1"/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  <row r="344" ht="12.75">
      <c r="B344" s="1"/>
    </row>
    <row r="345" ht="12.75">
      <c r="B345" s="1"/>
    </row>
    <row r="346" ht="12.75">
      <c r="B346" s="1"/>
    </row>
    <row r="347" ht="12.75">
      <c r="B347" s="1"/>
    </row>
    <row r="348" ht="12.75">
      <c r="B348" s="1"/>
    </row>
    <row r="349" ht="12.75">
      <c r="B349" s="1"/>
    </row>
    <row r="350" ht="12.75">
      <c r="B350" s="1"/>
    </row>
    <row r="351" ht="12.75">
      <c r="B351" s="1"/>
    </row>
    <row r="352" ht="12.75">
      <c r="B352" s="1"/>
    </row>
    <row r="353" ht="12.75">
      <c r="B353" s="1"/>
    </row>
    <row r="354" ht="12.75">
      <c r="B354" s="1"/>
    </row>
    <row r="355" ht="12.75">
      <c r="B355" s="1"/>
    </row>
    <row r="356" ht="12.75">
      <c r="B356" s="1"/>
    </row>
    <row r="357" ht="12.75">
      <c r="B357" s="1"/>
    </row>
    <row r="358" ht="12.75">
      <c r="B358" s="1"/>
    </row>
    <row r="359" ht="12.75">
      <c r="B359" s="1"/>
    </row>
    <row r="360" ht="12.75">
      <c r="B360" s="1"/>
    </row>
    <row r="361" ht="12.75">
      <c r="B361" s="1"/>
    </row>
    <row r="362" ht="12.75">
      <c r="B362" s="1"/>
    </row>
    <row r="363" ht="12.75">
      <c r="B363" s="1"/>
    </row>
    <row r="364" ht="12.75">
      <c r="B364" s="1"/>
    </row>
    <row r="365" ht="12.75">
      <c r="B365" s="1"/>
    </row>
    <row r="366" ht="12.75">
      <c r="B366" s="1"/>
    </row>
    <row r="367" ht="12.75">
      <c r="B367" s="1"/>
    </row>
    <row r="368" ht="12.75">
      <c r="B368" s="1"/>
    </row>
    <row r="369" ht="12.75">
      <c r="B369" s="1"/>
    </row>
    <row r="370" ht="12.75">
      <c r="B370" s="1"/>
    </row>
    <row r="371" ht="12.75">
      <c r="B371" s="1"/>
    </row>
    <row r="372" ht="12.75">
      <c r="B372" s="1"/>
    </row>
    <row r="373" ht="12.75">
      <c r="B373" s="1"/>
    </row>
    <row r="374" ht="12.75">
      <c r="B374" s="1"/>
    </row>
    <row r="375" ht="12.75">
      <c r="B375" s="1"/>
    </row>
    <row r="376" ht="12.75">
      <c r="B376" s="1"/>
    </row>
    <row r="377" ht="12.75">
      <c r="B377" s="1"/>
    </row>
    <row r="378" ht="12.75">
      <c r="B378" s="1"/>
    </row>
    <row r="379" ht="12.75">
      <c r="B379" s="1"/>
    </row>
  </sheetData>
  <sheetProtection/>
  <mergeCells count="21">
    <mergeCell ref="D244:D251"/>
    <mergeCell ref="G244:G251"/>
    <mergeCell ref="D209:D211"/>
    <mergeCell ref="G209:G211"/>
    <mergeCell ref="D221:D228"/>
    <mergeCell ref="G229:G230"/>
    <mergeCell ref="B2:G2"/>
    <mergeCell ref="A4:A6"/>
    <mergeCell ref="B4:B6"/>
    <mergeCell ref="C4:C6"/>
    <mergeCell ref="D4:D6"/>
    <mergeCell ref="G4:G6"/>
    <mergeCell ref="F4:F6"/>
    <mergeCell ref="D138:D139"/>
    <mergeCell ref="D181:D189"/>
    <mergeCell ref="G181:G189"/>
    <mergeCell ref="A22:A23"/>
    <mergeCell ref="G221:G228"/>
    <mergeCell ref="G194:G196"/>
    <mergeCell ref="D195:D196"/>
    <mergeCell ref="A44:A45"/>
  </mergeCells>
  <printOptions horizontalCentered="1"/>
  <pageMargins left="0.35433070866141736" right="0.35433070866141736" top="0.5905511811023623" bottom="0.5905511811023623" header="0" footer="0"/>
  <pageSetup fitToHeight="10" horizontalDpi="600" verticalDpi="600" orientation="portrait" paperSize="9" scale="63" r:id="rId2"/>
  <rowBreaks count="2" manualBreakCount="2">
    <brk id="57" max="6" man="1"/>
    <brk id="25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88"/>
  <sheetViews>
    <sheetView view="pageBreakPreview" zoomScale="60" zoomScalePageLayoutView="0" workbookViewId="0" topLeftCell="A1">
      <pane xSplit="2" ySplit="7" topLeftCell="C16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95" sqref="D95"/>
    </sheetView>
  </sheetViews>
  <sheetFormatPr defaultColWidth="9.00390625" defaultRowHeight="12.75"/>
  <cols>
    <col min="1" max="1" width="4.375" style="2" customWidth="1"/>
    <col min="2" max="2" width="25.625" style="0" customWidth="1"/>
    <col min="3" max="3" width="12.00390625" style="2" customWidth="1"/>
    <col min="4" max="4" width="24.25390625" style="3" customWidth="1"/>
    <col min="5" max="5" width="11.875" style="3" customWidth="1"/>
    <col min="6" max="6" width="12.875" style="0" customWidth="1"/>
    <col min="7" max="7" width="40.375" style="5" customWidth="1"/>
  </cols>
  <sheetData>
    <row r="1" ht="20.25" customHeight="1">
      <c r="G1" s="121" t="s">
        <v>331</v>
      </c>
    </row>
    <row r="2" spans="1:7" ht="64.5" customHeight="1">
      <c r="A2" s="231" t="s">
        <v>772</v>
      </c>
      <c r="B2" s="231"/>
      <c r="C2" s="231"/>
      <c r="D2" s="231"/>
      <c r="E2" s="231"/>
      <c r="F2" s="231"/>
      <c r="G2" s="231"/>
    </row>
    <row r="4" spans="1:7" s="3" customFormat="1" ht="15" customHeight="1">
      <c r="A4" s="233"/>
      <c r="B4" s="228" t="s">
        <v>125</v>
      </c>
      <c r="C4" s="228" t="s">
        <v>127</v>
      </c>
      <c r="D4" s="228" t="s">
        <v>126</v>
      </c>
      <c r="E4" s="260" t="s">
        <v>722</v>
      </c>
      <c r="F4" s="228" t="s">
        <v>132</v>
      </c>
      <c r="G4" s="233" t="s">
        <v>128</v>
      </c>
    </row>
    <row r="5" spans="1:7" s="3" customFormat="1" ht="24" customHeight="1">
      <c r="A5" s="233"/>
      <c r="B5" s="228"/>
      <c r="C5" s="228"/>
      <c r="D5" s="228"/>
      <c r="E5" s="261"/>
      <c r="F5" s="228"/>
      <c r="G5" s="233"/>
    </row>
    <row r="6" spans="1:7" s="3" customFormat="1" ht="3.75" customHeight="1" hidden="1">
      <c r="A6" s="233"/>
      <c r="B6" s="228"/>
      <c r="C6" s="228"/>
      <c r="D6" s="228"/>
      <c r="E6" s="262"/>
      <c r="F6" s="228"/>
      <c r="G6" s="233"/>
    </row>
    <row r="7" spans="1:7" s="3" customFormat="1" ht="12.75" customHeight="1">
      <c r="A7" s="6">
        <v>1</v>
      </c>
      <c r="B7" s="12">
        <v>2</v>
      </c>
      <c r="C7" s="12">
        <v>3</v>
      </c>
      <c r="D7" s="12">
        <v>4</v>
      </c>
      <c r="E7" s="12"/>
      <c r="F7" s="12">
        <v>5</v>
      </c>
      <c r="G7" s="13">
        <v>6</v>
      </c>
    </row>
    <row r="8" spans="1:7" s="8" customFormat="1" ht="12">
      <c r="A8" s="10">
        <v>1</v>
      </c>
      <c r="B8" s="14" t="s">
        <v>163</v>
      </c>
      <c r="C8" s="201">
        <v>112115</v>
      </c>
      <c r="D8" s="222"/>
      <c r="E8" s="17"/>
      <c r="F8" s="138">
        <v>811000</v>
      </c>
      <c r="G8" s="14"/>
    </row>
    <row r="9" spans="1:7" s="7" customFormat="1" ht="33.75" customHeight="1">
      <c r="A9" s="16"/>
      <c r="B9" s="4" t="s">
        <v>719</v>
      </c>
      <c r="C9" s="202"/>
      <c r="D9" s="28">
        <v>0.75</v>
      </c>
      <c r="E9" s="25" t="s">
        <v>723</v>
      </c>
      <c r="F9" s="139">
        <v>520000</v>
      </c>
      <c r="G9" s="26" t="s">
        <v>1</v>
      </c>
    </row>
    <row r="10" spans="1:7" s="7" customFormat="1" ht="48">
      <c r="A10" s="16"/>
      <c r="B10" s="4" t="s">
        <v>724</v>
      </c>
      <c r="C10" s="202"/>
      <c r="D10" s="28">
        <v>0.42</v>
      </c>
      <c r="E10" s="25">
        <v>29.1</v>
      </c>
      <c r="F10" s="139">
        <v>291000</v>
      </c>
      <c r="G10" s="15" t="s">
        <v>756</v>
      </c>
    </row>
    <row r="11" spans="1:7" s="8" customFormat="1" ht="12">
      <c r="A11" s="10">
        <v>2</v>
      </c>
      <c r="B11" s="14" t="s">
        <v>166</v>
      </c>
      <c r="C11" s="201">
        <v>21125</v>
      </c>
      <c r="D11" s="29"/>
      <c r="E11" s="12"/>
      <c r="F11" s="138">
        <f>SUM(F12:F12)</f>
        <v>32800</v>
      </c>
      <c r="G11" s="14"/>
    </row>
    <row r="12" spans="1:7" s="7" customFormat="1" ht="24">
      <c r="A12" s="16"/>
      <c r="B12" s="4" t="s">
        <v>719</v>
      </c>
      <c r="C12" s="202"/>
      <c r="D12" s="223">
        <v>0.707</v>
      </c>
      <c r="E12" s="25">
        <v>4.1</v>
      </c>
      <c r="F12" s="139">
        <v>32800</v>
      </c>
      <c r="G12" s="26" t="s">
        <v>1</v>
      </c>
    </row>
    <row r="13" spans="1:7" s="7" customFormat="1" ht="48">
      <c r="A13" s="16"/>
      <c r="B13" s="4" t="s">
        <v>724</v>
      </c>
      <c r="C13" s="202"/>
      <c r="D13" s="223">
        <v>0.89</v>
      </c>
      <c r="E13" s="25">
        <v>6.5</v>
      </c>
      <c r="F13" s="139">
        <v>65000</v>
      </c>
      <c r="G13" s="15" t="s">
        <v>756</v>
      </c>
    </row>
    <row r="14" spans="1:7" s="7" customFormat="1" ht="12.75">
      <c r="A14" s="16">
        <v>3</v>
      </c>
      <c r="B14" s="9" t="s">
        <v>725</v>
      </c>
      <c r="C14" s="202"/>
      <c r="D14" s="221"/>
      <c r="E14" s="25"/>
      <c r="F14" s="138">
        <v>461000</v>
      </c>
      <c r="G14" s="15"/>
    </row>
    <row r="15" spans="1:7" s="7" customFormat="1" ht="60">
      <c r="A15" s="6"/>
      <c r="B15" s="15" t="s">
        <v>178</v>
      </c>
      <c r="C15" s="202"/>
      <c r="D15" s="29" t="s">
        <v>172</v>
      </c>
      <c r="E15" s="12"/>
      <c r="F15" s="139">
        <v>98000</v>
      </c>
      <c r="G15" s="15" t="s">
        <v>179</v>
      </c>
    </row>
    <row r="16" spans="1:7" s="7" customFormat="1" ht="24">
      <c r="A16" s="6"/>
      <c r="B16" s="4" t="s">
        <v>719</v>
      </c>
      <c r="C16" s="202"/>
      <c r="D16" s="30">
        <v>0.72</v>
      </c>
      <c r="E16" s="12">
        <v>24.5</v>
      </c>
      <c r="F16" s="139">
        <v>196000</v>
      </c>
      <c r="G16" s="26" t="s">
        <v>1</v>
      </c>
    </row>
    <row r="17" spans="1:7" s="7" customFormat="1" ht="48">
      <c r="A17" s="16"/>
      <c r="B17" s="4" t="s">
        <v>724</v>
      </c>
      <c r="C17" s="202"/>
      <c r="D17" s="221">
        <v>0.92</v>
      </c>
      <c r="E17" s="25">
        <v>16.7</v>
      </c>
      <c r="F17" s="139">
        <v>167000</v>
      </c>
      <c r="G17" s="15" t="s">
        <v>756</v>
      </c>
    </row>
    <row r="18" spans="1:7" s="8" customFormat="1" ht="12">
      <c r="A18" s="10">
        <v>4</v>
      </c>
      <c r="B18" s="14" t="s">
        <v>180</v>
      </c>
      <c r="C18" s="201">
        <v>19971</v>
      </c>
      <c r="D18" s="29"/>
      <c r="E18" s="12"/>
      <c r="F18" s="138">
        <f>SUM(F19:F20)</f>
        <v>330000</v>
      </c>
      <c r="G18" s="18"/>
    </row>
    <row r="19" spans="1:7" s="7" customFormat="1" ht="48">
      <c r="A19" s="6"/>
      <c r="B19" s="15" t="s">
        <v>181</v>
      </c>
      <c r="C19" s="202"/>
      <c r="D19" s="29"/>
      <c r="E19" s="12"/>
      <c r="F19" s="139">
        <v>250000</v>
      </c>
      <c r="G19" s="15" t="s">
        <v>182</v>
      </c>
    </row>
    <row r="20" spans="1:7" s="7" customFormat="1" ht="33" customHeight="1">
      <c r="A20" s="16"/>
      <c r="B20" s="4" t="s">
        <v>719</v>
      </c>
      <c r="C20" s="202"/>
      <c r="D20" s="221">
        <v>0.625</v>
      </c>
      <c r="E20" s="25">
        <v>10</v>
      </c>
      <c r="F20" s="139">
        <v>80000</v>
      </c>
      <c r="G20" s="15"/>
    </row>
    <row r="21" spans="1:7" s="7" customFormat="1" ht="18.75" customHeight="1">
      <c r="A21" s="16">
        <v>5</v>
      </c>
      <c r="B21" s="9" t="s">
        <v>726</v>
      </c>
      <c r="C21" s="202"/>
      <c r="D21" s="221"/>
      <c r="E21" s="25"/>
      <c r="F21" s="138">
        <v>1170000</v>
      </c>
      <c r="G21" s="15"/>
    </row>
    <row r="22" spans="1:7" s="7" customFormat="1" ht="41.25" customHeight="1">
      <c r="A22" s="16"/>
      <c r="B22" s="4" t="s">
        <v>719</v>
      </c>
      <c r="C22" s="202"/>
      <c r="D22" s="221">
        <v>0.658</v>
      </c>
      <c r="E22" s="25">
        <v>48.6</v>
      </c>
      <c r="F22" s="139">
        <v>390000</v>
      </c>
      <c r="G22" s="26" t="s">
        <v>1</v>
      </c>
    </row>
    <row r="23" spans="1:7" s="7" customFormat="1" ht="48">
      <c r="A23" s="16"/>
      <c r="B23" s="4" t="s">
        <v>724</v>
      </c>
      <c r="C23" s="202"/>
      <c r="D23" s="221">
        <v>0.74</v>
      </c>
      <c r="E23" s="25">
        <v>76.7</v>
      </c>
      <c r="F23" s="139">
        <v>780000</v>
      </c>
      <c r="G23" s="15" t="s">
        <v>756</v>
      </c>
    </row>
    <row r="24" spans="1:7" s="8" customFormat="1" ht="12">
      <c r="A24" s="10">
        <v>6</v>
      </c>
      <c r="B24" s="14" t="s">
        <v>199</v>
      </c>
      <c r="C24" s="135">
        <v>69450</v>
      </c>
      <c r="D24" s="12"/>
      <c r="E24" s="12"/>
      <c r="F24" s="138">
        <v>488000</v>
      </c>
      <c r="G24" s="14"/>
    </row>
    <row r="25" spans="1:7" s="7" customFormat="1" ht="60">
      <c r="A25" s="6"/>
      <c r="B25" s="15" t="s">
        <v>185</v>
      </c>
      <c r="C25" s="202"/>
      <c r="D25" s="12" t="s">
        <v>177</v>
      </c>
      <c r="E25" s="12"/>
      <c r="F25" s="139">
        <v>108000</v>
      </c>
      <c r="G25" s="15" t="s">
        <v>186</v>
      </c>
    </row>
    <row r="26" spans="1:7" s="7" customFormat="1" ht="33" customHeight="1">
      <c r="A26" s="16"/>
      <c r="B26" s="4" t="s">
        <v>724</v>
      </c>
      <c r="C26" s="202"/>
      <c r="D26" s="25">
        <v>68</v>
      </c>
      <c r="E26" s="25">
        <v>47.4</v>
      </c>
      <c r="F26" s="139">
        <v>380000</v>
      </c>
      <c r="G26" s="15"/>
    </row>
    <row r="27" spans="1:37" s="8" customFormat="1" ht="12">
      <c r="A27" s="10">
        <v>7</v>
      </c>
      <c r="B27" s="14" t="s">
        <v>79</v>
      </c>
      <c r="C27" s="135">
        <v>94545</v>
      </c>
      <c r="D27" s="12"/>
      <c r="E27" s="12"/>
      <c r="F27" s="138">
        <v>950000</v>
      </c>
      <c r="G27" s="14"/>
      <c r="AK27" s="8">
        <f>SUM(A27:AJ27)</f>
        <v>1044552</v>
      </c>
    </row>
    <row r="28" spans="1:7" s="7" customFormat="1" ht="33.75" customHeight="1">
      <c r="A28" s="16"/>
      <c r="B28" s="4" t="s">
        <v>719</v>
      </c>
      <c r="C28" s="202"/>
      <c r="D28" s="25">
        <v>61.5</v>
      </c>
      <c r="E28" s="25">
        <v>36.6</v>
      </c>
      <c r="F28" s="139">
        <v>300000</v>
      </c>
      <c r="G28" s="26" t="s">
        <v>1</v>
      </c>
    </row>
    <row r="29" spans="1:7" s="7" customFormat="1" ht="48">
      <c r="A29" s="16"/>
      <c r="B29" s="4" t="s">
        <v>724</v>
      </c>
      <c r="C29" s="202"/>
      <c r="D29" s="25">
        <v>70</v>
      </c>
      <c r="E29" s="25">
        <v>65</v>
      </c>
      <c r="F29" s="139">
        <v>650000</v>
      </c>
      <c r="G29" s="15" t="s">
        <v>756</v>
      </c>
    </row>
    <row r="30" spans="1:7" s="8" customFormat="1" ht="12">
      <c r="A30" s="16">
        <v>8</v>
      </c>
      <c r="B30" s="14" t="s">
        <v>80</v>
      </c>
      <c r="C30" s="135">
        <v>963175</v>
      </c>
      <c r="D30" s="12"/>
      <c r="E30" s="12"/>
      <c r="F30" s="138">
        <f>SUM(F31:F35)</f>
        <v>33494636</v>
      </c>
      <c r="G30" s="14"/>
    </row>
    <row r="31" spans="1:7" s="7" customFormat="1" ht="48">
      <c r="A31" s="234"/>
      <c r="B31" s="15" t="s">
        <v>192</v>
      </c>
      <c r="C31" s="202"/>
      <c r="D31" s="12" t="s">
        <v>193</v>
      </c>
      <c r="E31" s="12"/>
      <c r="F31" s="139">
        <v>4576738</v>
      </c>
      <c r="G31" s="15" t="s">
        <v>190</v>
      </c>
    </row>
    <row r="32" spans="1:7" s="7" customFormat="1" ht="83.25" customHeight="1">
      <c r="A32" s="234"/>
      <c r="B32" s="15" t="s">
        <v>194</v>
      </c>
      <c r="C32" s="202"/>
      <c r="D32" s="12" t="s">
        <v>196</v>
      </c>
      <c r="E32" s="12"/>
      <c r="F32" s="139">
        <v>9361190</v>
      </c>
      <c r="G32" s="15" t="s">
        <v>195</v>
      </c>
    </row>
    <row r="33" spans="1:7" s="7" customFormat="1" ht="60.75" customHeight="1">
      <c r="A33" s="234"/>
      <c r="B33" s="15" t="s">
        <v>197</v>
      </c>
      <c r="C33" s="202"/>
      <c r="D33" s="12" t="s">
        <v>198</v>
      </c>
      <c r="E33" s="12"/>
      <c r="F33" s="139">
        <v>13948708</v>
      </c>
      <c r="G33" s="15" t="s">
        <v>195</v>
      </c>
    </row>
    <row r="34" spans="1:7" s="7" customFormat="1" ht="31.5" customHeight="1">
      <c r="A34" s="6"/>
      <c r="B34" s="4" t="s">
        <v>724</v>
      </c>
      <c r="C34" s="202"/>
      <c r="D34" s="12">
        <v>49</v>
      </c>
      <c r="E34" s="12">
        <v>215</v>
      </c>
      <c r="F34" s="139">
        <v>2688000</v>
      </c>
      <c r="G34" s="26" t="s">
        <v>1</v>
      </c>
    </row>
    <row r="35" spans="1:7" s="7" customFormat="1" ht="48">
      <c r="A35" s="6"/>
      <c r="B35" s="4" t="s">
        <v>719</v>
      </c>
      <c r="C35" s="202"/>
      <c r="D35" s="25">
        <v>75</v>
      </c>
      <c r="E35" s="25">
        <v>292</v>
      </c>
      <c r="F35" s="139">
        <v>2920000</v>
      </c>
      <c r="G35" s="15" t="s">
        <v>756</v>
      </c>
    </row>
    <row r="36" spans="1:7" s="11" customFormat="1" ht="12.75">
      <c r="A36" s="10">
        <v>9</v>
      </c>
      <c r="B36" s="9" t="s">
        <v>81</v>
      </c>
      <c r="C36" s="201">
        <v>69457</v>
      </c>
      <c r="D36" s="12"/>
      <c r="E36" s="12"/>
      <c r="F36" s="141">
        <v>860000</v>
      </c>
      <c r="G36" s="19"/>
    </row>
    <row r="37" spans="1:7" s="27" customFormat="1" ht="204">
      <c r="A37" s="6"/>
      <c r="B37" s="4" t="s">
        <v>619</v>
      </c>
      <c r="C37" s="203"/>
      <c r="D37" s="12" t="s">
        <v>527</v>
      </c>
      <c r="E37" s="12"/>
      <c r="F37" s="142">
        <v>60000</v>
      </c>
      <c r="G37" s="15" t="s">
        <v>620</v>
      </c>
    </row>
    <row r="38" spans="1:7" s="7" customFormat="1" ht="39" customHeight="1">
      <c r="A38" s="6"/>
      <c r="B38" s="4" t="s">
        <v>719</v>
      </c>
      <c r="C38" s="202"/>
      <c r="D38" s="25">
        <v>67</v>
      </c>
      <c r="E38" s="25">
        <v>38.4</v>
      </c>
      <c r="F38" s="139">
        <v>310000</v>
      </c>
      <c r="G38" s="26" t="s">
        <v>1</v>
      </c>
    </row>
    <row r="39" spans="1:7" s="7" customFormat="1" ht="59.25" customHeight="1">
      <c r="A39" s="6"/>
      <c r="B39" s="4" t="s">
        <v>724</v>
      </c>
      <c r="C39" s="202"/>
      <c r="D39" s="25">
        <v>97.6</v>
      </c>
      <c r="E39" s="25">
        <v>48.8</v>
      </c>
      <c r="F39" s="139">
        <v>490000</v>
      </c>
      <c r="G39" s="15" t="s">
        <v>756</v>
      </c>
    </row>
    <row r="40" spans="1:7" s="11" customFormat="1" ht="12.75">
      <c r="A40" s="10">
        <v>10</v>
      </c>
      <c r="B40" s="9" t="s">
        <v>82</v>
      </c>
      <c r="C40" s="201">
        <v>69142</v>
      </c>
      <c r="D40" s="12"/>
      <c r="E40" s="12"/>
      <c r="F40" s="141">
        <v>690000</v>
      </c>
      <c r="G40" s="19"/>
    </row>
    <row r="41" spans="1:7" s="7" customFormat="1" ht="72">
      <c r="A41" s="6"/>
      <c r="B41" s="4" t="s">
        <v>234</v>
      </c>
      <c r="C41" s="203"/>
      <c r="D41" s="12" t="s">
        <v>233</v>
      </c>
      <c r="E41" s="12"/>
      <c r="F41" s="142">
        <v>300000</v>
      </c>
      <c r="G41" s="21"/>
    </row>
    <row r="42" spans="1:7" s="7" customFormat="1" ht="36.75" customHeight="1">
      <c r="A42" s="6"/>
      <c r="B42" s="4" t="s">
        <v>719</v>
      </c>
      <c r="C42" s="202"/>
      <c r="D42" s="25">
        <v>92</v>
      </c>
      <c r="E42" s="25">
        <v>17.2</v>
      </c>
      <c r="F42" s="139">
        <v>140000</v>
      </c>
      <c r="G42" s="26" t="s">
        <v>1</v>
      </c>
    </row>
    <row r="43" spans="1:7" s="7" customFormat="1" ht="57.75" customHeight="1">
      <c r="A43" s="6"/>
      <c r="B43" s="4" t="s">
        <v>724</v>
      </c>
      <c r="C43" s="202"/>
      <c r="D43" s="25">
        <v>73</v>
      </c>
      <c r="E43" s="25">
        <v>24.6</v>
      </c>
      <c r="F43" s="139">
        <v>250000</v>
      </c>
      <c r="G43" s="15" t="s">
        <v>756</v>
      </c>
    </row>
    <row r="44" spans="1:7" s="8" customFormat="1" ht="12">
      <c r="A44" s="10">
        <v>11</v>
      </c>
      <c r="B44" s="9" t="s">
        <v>130</v>
      </c>
      <c r="C44" s="201">
        <v>52948</v>
      </c>
      <c r="D44" s="12"/>
      <c r="E44" s="12"/>
      <c r="F44" s="141">
        <f>SUM(F45:F46)</f>
        <v>630000</v>
      </c>
      <c r="G44" s="22"/>
    </row>
    <row r="45" spans="1:7" s="27" customFormat="1" ht="36.75" customHeight="1">
      <c r="A45" s="6"/>
      <c r="B45" s="4" t="s">
        <v>719</v>
      </c>
      <c r="C45" s="203"/>
      <c r="D45" s="24">
        <v>61.5</v>
      </c>
      <c r="E45" s="24">
        <v>33.2</v>
      </c>
      <c r="F45" s="142">
        <v>270000</v>
      </c>
      <c r="G45" s="26" t="s">
        <v>1</v>
      </c>
    </row>
    <row r="46" spans="1:7" s="7" customFormat="1" ht="59.25" customHeight="1">
      <c r="A46" s="6"/>
      <c r="B46" s="4" t="s">
        <v>724</v>
      </c>
      <c r="C46" s="202"/>
      <c r="D46" s="25">
        <v>65.9</v>
      </c>
      <c r="E46" s="25">
        <v>35.6</v>
      </c>
      <c r="F46" s="139">
        <v>360000</v>
      </c>
      <c r="G46" s="15" t="s">
        <v>756</v>
      </c>
    </row>
    <row r="47" spans="1:7" s="11" customFormat="1" ht="12.75">
      <c r="A47" s="10">
        <v>12</v>
      </c>
      <c r="B47" s="9" t="s">
        <v>83</v>
      </c>
      <c r="C47" s="201" t="s">
        <v>129</v>
      </c>
      <c r="D47" s="12"/>
      <c r="E47" s="12"/>
      <c r="F47" s="141">
        <f>SUM(F48:F50)</f>
        <v>480000</v>
      </c>
      <c r="G47" s="22"/>
    </row>
    <row r="48" spans="1:7" s="27" customFormat="1" ht="84">
      <c r="A48" s="6"/>
      <c r="B48" s="4" t="s">
        <v>57</v>
      </c>
      <c r="C48" s="203"/>
      <c r="D48" s="31" t="s">
        <v>58</v>
      </c>
      <c r="E48" s="31"/>
      <c r="F48" s="142">
        <v>150000</v>
      </c>
      <c r="G48" s="226" t="s">
        <v>59</v>
      </c>
    </row>
    <row r="49" spans="1:7" s="27" customFormat="1" ht="41.25" customHeight="1">
      <c r="A49" s="6"/>
      <c r="B49" s="4" t="s">
        <v>719</v>
      </c>
      <c r="C49" s="203"/>
      <c r="D49" s="31">
        <v>68.8</v>
      </c>
      <c r="E49" s="31">
        <v>13</v>
      </c>
      <c r="F49" s="142">
        <v>130000</v>
      </c>
      <c r="G49" s="26" t="s">
        <v>1</v>
      </c>
    </row>
    <row r="50" spans="1:7" s="7" customFormat="1" ht="65.25" customHeight="1">
      <c r="A50" s="6"/>
      <c r="B50" s="4" t="s">
        <v>724</v>
      </c>
      <c r="C50" s="202"/>
      <c r="D50" s="25">
        <v>88.6</v>
      </c>
      <c r="E50" s="25">
        <v>18.7</v>
      </c>
      <c r="F50" s="139">
        <v>200000</v>
      </c>
      <c r="G50" s="15" t="s">
        <v>756</v>
      </c>
    </row>
    <row r="51" spans="1:7" s="11" customFormat="1" ht="12.75">
      <c r="A51" s="10">
        <v>13</v>
      </c>
      <c r="B51" s="9" t="s">
        <v>84</v>
      </c>
      <c r="C51" s="201">
        <v>48703</v>
      </c>
      <c r="D51" s="12"/>
      <c r="E51" s="12"/>
      <c r="F51" s="141">
        <f>SUM(F52:F53)</f>
        <v>546112.4</v>
      </c>
      <c r="G51" s="23"/>
    </row>
    <row r="52" spans="1:7" s="27" customFormat="1" ht="81" customHeight="1">
      <c r="A52" s="6"/>
      <c r="B52" s="4" t="s">
        <v>61</v>
      </c>
      <c r="C52" s="203"/>
      <c r="D52" s="12" t="s">
        <v>62</v>
      </c>
      <c r="E52" s="12"/>
      <c r="F52" s="142">
        <v>350000</v>
      </c>
      <c r="G52" s="225" t="s">
        <v>63</v>
      </c>
    </row>
    <row r="53" spans="1:7" s="7" customFormat="1" ht="33" customHeight="1">
      <c r="A53" s="6"/>
      <c r="B53" s="4" t="s">
        <v>724</v>
      </c>
      <c r="C53" s="202"/>
      <c r="D53" s="25">
        <v>53.7</v>
      </c>
      <c r="E53" s="25">
        <v>19.7</v>
      </c>
      <c r="F53" s="139">
        <f>D53*3652</f>
        <v>196112.40000000002</v>
      </c>
      <c r="G53" s="15"/>
    </row>
    <row r="54" spans="1:7" s="35" customFormat="1" ht="18.75" customHeight="1">
      <c r="A54" s="46"/>
      <c r="B54" s="41" t="s">
        <v>753</v>
      </c>
      <c r="C54" s="135">
        <f>SUM(C8:C53)</f>
        <v>1520631</v>
      </c>
      <c r="D54" s="38"/>
      <c r="E54" s="38"/>
      <c r="F54" s="138">
        <v>41404548.4</v>
      </c>
      <c r="G54" s="36"/>
    </row>
    <row r="55" spans="1:7" s="11" customFormat="1" ht="12.75">
      <c r="A55" s="10">
        <v>1</v>
      </c>
      <c r="B55" s="9" t="s">
        <v>86</v>
      </c>
      <c r="C55" s="201">
        <v>16663</v>
      </c>
      <c r="D55" s="12"/>
      <c r="E55" s="12"/>
      <c r="F55" s="141">
        <f>SUM(F56:F59)</f>
        <v>420800</v>
      </c>
      <c r="G55" s="224"/>
    </row>
    <row r="56" spans="1:7" s="27" customFormat="1" ht="81.75" customHeight="1">
      <c r="A56" s="6"/>
      <c r="B56" s="4" t="s">
        <v>64</v>
      </c>
      <c r="C56" s="201"/>
      <c r="D56" s="12" t="s">
        <v>65</v>
      </c>
      <c r="E56" s="12"/>
      <c r="F56" s="142">
        <v>150000</v>
      </c>
      <c r="G56" s="15" t="s">
        <v>601</v>
      </c>
    </row>
    <row r="57" spans="1:7" s="27" customFormat="1" ht="84.75" customHeight="1">
      <c r="A57" s="6"/>
      <c r="B57" s="4" t="s">
        <v>66</v>
      </c>
      <c r="C57" s="201"/>
      <c r="D57" s="12" t="s">
        <v>65</v>
      </c>
      <c r="E57" s="12"/>
      <c r="F57" s="142">
        <v>170000</v>
      </c>
      <c r="G57" s="15" t="s">
        <v>601</v>
      </c>
    </row>
    <row r="58" spans="1:7" s="27" customFormat="1" ht="48">
      <c r="A58" s="6"/>
      <c r="B58" s="4" t="s">
        <v>73</v>
      </c>
      <c r="C58" s="201"/>
      <c r="D58" s="12" t="s">
        <v>74</v>
      </c>
      <c r="E58" s="12"/>
      <c r="F58" s="142">
        <v>80000</v>
      </c>
      <c r="G58" s="20" t="s">
        <v>75</v>
      </c>
    </row>
    <row r="59" spans="1:7" s="7" customFormat="1" ht="35.25" customHeight="1">
      <c r="A59" s="6"/>
      <c r="B59" s="4" t="s">
        <v>719</v>
      </c>
      <c r="C59" s="135"/>
      <c r="D59" s="25">
        <v>55</v>
      </c>
      <c r="E59" s="25">
        <v>2.6</v>
      </c>
      <c r="F59" s="139">
        <v>20800</v>
      </c>
      <c r="G59" s="15"/>
    </row>
    <row r="60" spans="1:7" s="11" customFormat="1" ht="12.75">
      <c r="A60" s="10">
        <v>2</v>
      </c>
      <c r="B60" s="9" t="s">
        <v>87</v>
      </c>
      <c r="C60" s="201">
        <v>23210</v>
      </c>
      <c r="D60" s="12"/>
      <c r="E60" s="12"/>
      <c r="F60" s="141">
        <f>SUM(F61:F61)</f>
        <v>90000</v>
      </c>
      <c r="G60" s="22"/>
    </row>
    <row r="61" spans="1:7" s="27" customFormat="1" ht="81.75" customHeight="1">
      <c r="A61" s="6"/>
      <c r="B61" s="4" t="s">
        <v>76</v>
      </c>
      <c r="C61" s="201"/>
      <c r="D61" s="12" t="s">
        <v>65</v>
      </c>
      <c r="E61" s="12"/>
      <c r="F61" s="142">
        <v>90000</v>
      </c>
      <c r="G61" s="15" t="s">
        <v>601</v>
      </c>
    </row>
    <row r="62" spans="1:7" s="11" customFormat="1" ht="12.75">
      <c r="A62" s="10">
        <v>3</v>
      </c>
      <c r="B62" s="9" t="s">
        <v>88</v>
      </c>
      <c r="C62" s="201">
        <v>37853</v>
      </c>
      <c r="D62" s="12"/>
      <c r="E62" s="12"/>
      <c r="F62" s="141">
        <f>SUM(F63:F65)</f>
        <v>320000</v>
      </c>
      <c r="G62" s="224"/>
    </row>
    <row r="63" spans="1:7" s="27" customFormat="1" ht="60">
      <c r="A63" s="6"/>
      <c r="B63" s="4" t="s">
        <v>77</v>
      </c>
      <c r="C63" s="201"/>
      <c r="D63" s="12" t="s">
        <v>65</v>
      </c>
      <c r="E63" s="12"/>
      <c r="F63" s="142">
        <v>150000</v>
      </c>
      <c r="G63" s="15" t="s">
        <v>601</v>
      </c>
    </row>
    <row r="64" spans="1:7" s="27" customFormat="1" ht="33.75" customHeight="1">
      <c r="A64" s="6"/>
      <c r="B64" s="4" t="s">
        <v>719</v>
      </c>
      <c r="C64" s="201"/>
      <c r="D64" s="12">
        <v>41</v>
      </c>
      <c r="E64" s="12">
        <v>8</v>
      </c>
      <c r="F64" s="142">
        <v>70000</v>
      </c>
      <c r="G64" s="26" t="s">
        <v>1</v>
      </c>
    </row>
    <row r="65" spans="1:7" s="7" customFormat="1" ht="48">
      <c r="A65" s="6"/>
      <c r="B65" s="4" t="s">
        <v>724</v>
      </c>
      <c r="C65" s="135"/>
      <c r="D65" s="25">
        <v>50</v>
      </c>
      <c r="E65" s="25">
        <v>10</v>
      </c>
      <c r="F65" s="139">
        <v>100000</v>
      </c>
      <c r="G65" s="15" t="s">
        <v>756</v>
      </c>
    </row>
    <row r="66" spans="1:7" s="180" customFormat="1" ht="12">
      <c r="A66" s="178">
        <v>4</v>
      </c>
      <c r="B66" s="41" t="s">
        <v>89</v>
      </c>
      <c r="C66" s="204">
        <v>10968</v>
      </c>
      <c r="D66" s="77"/>
      <c r="E66" s="77"/>
      <c r="F66" s="138">
        <f>SUM(F67:F67)</f>
        <v>63500</v>
      </c>
      <c r="G66" s="179">
        <f>SUM(G67)</f>
        <v>0</v>
      </c>
    </row>
    <row r="67" spans="1:8" s="181" customFormat="1" ht="72">
      <c r="A67" s="46"/>
      <c r="B67" s="37" t="s">
        <v>159</v>
      </c>
      <c r="C67" s="204"/>
      <c r="D67" s="72" t="s">
        <v>160</v>
      </c>
      <c r="E67" s="72"/>
      <c r="F67" s="139">
        <v>63500</v>
      </c>
      <c r="G67" s="36" t="s">
        <v>161</v>
      </c>
      <c r="H67" s="213">
        <v>2917</v>
      </c>
    </row>
    <row r="68" spans="1:7" s="180" customFormat="1" ht="12">
      <c r="A68" s="178">
        <v>5</v>
      </c>
      <c r="B68" s="41" t="s">
        <v>91</v>
      </c>
      <c r="C68" s="204">
        <v>19036</v>
      </c>
      <c r="D68" s="77"/>
      <c r="E68" s="77"/>
      <c r="F68" s="138">
        <f>SUM(F69:F69)</f>
        <v>115000</v>
      </c>
      <c r="G68" s="179"/>
    </row>
    <row r="69" spans="1:8" s="180" customFormat="1" ht="72">
      <c r="A69" s="178"/>
      <c r="B69" s="37" t="s">
        <v>138</v>
      </c>
      <c r="C69" s="204"/>
      <c r="D69" s="77" t="s">
        <v>143</v>
      </c>
      <c r="E69" s="77"/>
      <c r="F69" s="139">
        <v>115000</v>
      </c>
      <c r="G69" s="36" t="s">
        <v>162</v>
      </c>
      <c r="H69" s="213">
        <v>7867</v>
      </c>
    </row>
    <row r="70" spans="1:7" s="180" customFormat="1" ht="12">
      <c r="A70" s="178">
        <v>6</v>
      </c>
      <c r="B70" s="41" t="s">
        <v>92</v>
      </c>
      <c r="C70" s="204">
        <v>357</v>
      </c>
      <c r="D70" s="77"/>
      <c r="E70" s="77"/>
      <c r="F70" s="138">
        <f>SUM(F71:F71)</f>
        <v>8000</v>
      </c>
      <c r="G70" s="179"/>
    </row>
    <row r="71" spans="1:8" s="104" customFormat="1" ht="48">
      <c r="A71" s="77"/>
      <c r="B71" s="36" t="s">
        <v>137</v>
      </c>
      <c r="C71" s="135"/>
      <c r="D71" s="77"/>
      <c r="E71" s="77"/>
      <c r="F71" s="139">
        <v>8000</v>
      </c>
      <c r="G71" s="36"/>
      <c r="H71" s="214">
        <v>357</v>
      </c>
    </row>
    <row r="72" spans="1:7" s="180" customFormat="1" ht="12">
      <c r="A72" s="178">
        <v>7</v>
      </c>
      <c r="B72" s="41" t="s">
        <v>94</v>
      </c>
      <c r="C72" s="204">
        <v>51558</v>
      </c>
      <c r="D72" s="77"/>
      <c r="E72" s="77"/>
      <c r="F72" s="138">
        <f>SUM(F73:F75)</f>
        <v>925150</v>
      </c>
      <c r="G72" s="179"/>
    </row>
    <row r="73" spans="1:7" s="181" customFormat="1" ht="84">
      <c r="A73" s="46"/>
      <c r="B73" s="37" t="s">
        <v>154</v>
      </c>
      <c r="C73" s="204"/>
      <c r="D73" s="77" t="s">
        <v>145</v>
      </c>
      <c r="E73" s="77"/>
      <c r="F73" s="139">
        <v>150000</v>
      </c>
      <c r="G73" s="36" t="s">
        <v>155</v>
      </c>
    </row>
    <row r="74" spans="1:7" s="181" customFormat="1" ht="99.75" customHeight="1">
      <c r="A74" s="46"/>
      <c r="B74" s="37" t="s">
        <v>153</v>
      </c>
      <c r="C74" s="204"/>
      <c r="D74" s="77" t="s">
        <v>144</v>
      </c>
      <c r="E74" s="77"/>
      <c r="F74" s="139">
        <v>740150</v>
      </c>
      <c r="G74" s="36" t="s">
        <v>156</v>
      </c>
    </row>
    <row r="75" spans="1:7" s="181" customFormat="1" ht="36">
      <c r="A75" s="46"/>
      <c r="B75" s="37" t="s">
        <v>146</v>
      </c>
      <c r="C75" s="204"/>
      <c r="D75" s="77"/>
      <c r="E75" s="77"/>
      <c r="F75" s="139">
        <v>35000</v>
      </c>
      <c r="G75" s="48" t="s">
        <v>157</v>
      </c>
    </row>
    <row r="76" spans="1:7" s="180" customFormat="1" ht="12">
      <c r="A76" s="178">
        <v>8</v>
      </c>
      <c r="B76" s="41" t="s">
        <v>95</v>
      </c>
      <c r="C76" s="204">
        <v>30298</v>
      </c>
      <c r="D76" s="77"/>
      <c r="E76" s="77"/>
      <c r="F76" s="138">
        <f>SUM(F77:F78)</f>
        <v>206000</v>
      </c>
      <c r="G76" s="211"/>
    </row>
    <row r="77" spans="1:8" s="181" customFormat="1" ht="48">
      <c r="A77" s="46"/>
      <c r="B77" s="37" t="s">
        <v>151</v>
      </c>
      <c r="C77" s="204"/>
      <c r="D77" s="77" t="s">
        <v>212</v>
      </c>
      <c r="E77" s="77"/>
      <c r="F77" s="139">
        <v>56000</v>
      </c>
      <c r="G77" s="48" t="s">
        <v>149</v>
      </c>
      <c r="H77" s="213">
        <v>868</v>
      </c>
    </row>
    <row r="78" spans="1:8" s="181" customFormat="1" ht="48">
      <c r="A78" s="46"/>
      <c r="B78" s="37" t="s">
        <v>208</v>
      </c>
      <c r="C78" s="204"/>
      <c r="D78" s="38"/>
      <c r="E78" s="38"/>
      <c r="F78" s="139">
        <v>150000</v>
      </c>
      <c r="G78" s="212" t="s">
        <v>150</v>
      </c>
      <c r="H78" s="213">
        <v>4828</v>
      </c>
    </row>
    <row r="79" spans="1:7" s="180" customFormat="1" ht="12">
      <c r="A79" s="178">
        <v>9</v>
      </c>
      <c r="B79" s="41" t="s">
        <v>134</v>
      </c>
      <c r="C79" s="204">
        <v>9259</v>
      </c>
      <c r="D79" s="77"/>
      <c r="E79" s="77"/>
      <c r="F79" s="138">
        <f>SUM(F80:F80)</f>
        <v>207500</v>
      </c>
      <c r="G79" s="61"/>
    </row>
    <row r="80" spans="1:8" s="181" customFormat="1" ht="60">
      <c r="A80" s="46"/>
      <c r="B80" s="37" t="s">
        <v>209</v>
      </c>
      <c r="C80" s="204"/>
      <c r="D80" s="77" t="s">
        <v>210</v>
      </c>
      <c r="E80" s="77"/>
      <c r="F80" s="139">
        <v>207500</v>
      </c>
      <c r="G80" s="48" t="s">
        <v>211</v>
      </c>
      <c r="H80" s="213">
        <v>9259</v>
      </c>
    </row>
    <row r="81" spans="1:7" s="180" customFormat="1" ht="12">
      <c r="A81" s="178">
        <v>10</v>
      </c>
      <c r="B81" s="41" t="s">
        <v>97</v>
      </c>
      <c r="C81" s="204">
        <v>27357</v>
      </c>
      <c r="D81" s="77"/>
      <c r="E81" s="77"/>
      <c r="F81" s="138">
        <f>SUM(F82:F82)</f>
        <v>40000</v>
      </c>
      <c r="G81" s="211"/>
    </row>
    <row r="82" spans="1:7" s="180" customFormat="1" ht="60">
      <c r="A82" s="178"/>
      <c r="B82" s="37" t="s">
        <v>141</v>
      </c>
      <c r="C82" s="204"/>
      <c r="D82" s="77"/>
      <c r="E82" s="77"/>
      <c r="F82" s="139">
        <v>40000</v>
      </c>
      <c r="G82" s="48" t="s">
        <v>249</v>
      </c>
    </row>
    <row r="83" spans="1:7" s="182" customFormat="1" ht="12.75">
      <c r="A83" s="178">
        <v>11</v>
      </c>
      <c r="B83" s="41" t="s">
        <v>98</v>
      </c>
      <c r="C83" s="204">
        <v>19129</v>
      </c>
      <c r="D83" s="77"/>
      <c r="E83" s="77"/>
      <c r="F83" s="138">
        <f>SUM(F84:F84)</f>
        <v>105000</v>
      </c>
      <c r="G83" s="211"/>
    </row>
    <row r="84" spans="1:7" s="183" customFormat="1" ht="48">
      <c r="A84" s="46"/>
      <c r="B84" s="37" t="s">
        <v>152</v>
      </c>
      <c r="C84" s="204"/>
      <c r="D84" s="77"/>
      <c r="E84" s="77"/>
      <c r="F84" s="139">
        <v>105000</v>
      </c>
      <c r="G84" s="48" t="s">
        <v>249</v>
      </c>
    </row>
    <row r="85" spans="1:7" s="65" customFormat="1" ht="12.75">
      <c r="A85" s="40">
        <v>12</v>
      </c>
      <c r="B85" s="41" t="s">
        <v>100</v>
      </c>
      <c r="C85" s="135">
        <v>16023</v>
      </c>
      <c r="D85" s="77"/>
      <c r="E85" s="77"/>
      <c r="F85" s="138">
        <f>SUM(F86:F86)</f>
        <v>40000</v>
      </c>
      <c r="G85" s="42"/>
    </row>
    <row r="86" spans="1:8" s="70" customFormat="1" ht="72">
      <c r="A86" s="77"/>
      <c r="B86" s="36" t="s">
        <v>213</v>
      </c>
      <c r="C86" s="135"/>
      <c r="D86" s="77" t="s">
        <v>214</v>
      </c>
      <c r="E86" s="77"/>
      <c r="F86" s="139">
        <v>40000</v>
      </c>
      <c r="G86" s="48" t="s">
        <v>215</v>
      </c>
      <c r="H86" s="214">
        <v>7447</v>
      </c>
    </row>
    <row r="87" spans="1:7" s="65" customFormat="1" ht="12.75">
      <c r="A87" s="40">
        <v>13</v>
      </c>
      <c r="B87" s="41" t="s">
        <v>101</v>
      </c>
      <c r="C87" s="135">
        <v>23506</v>
      </c>
      <c r="D87" s="77"/>
      <c r="E87" s="77"/>
      <c r="F87" s="138">
        <f>SUM(F88:F90)</f>
        <v>600000</v>
      </c>
      <c r="G87" s="42"/>
    </row>
    <row r="88" spans="1:8" s="70" customFormat="1" ht="84">
      <c r="A88" s="77"/>
      <c r="B88" s="37" t="s">
        <v>245</v>
      </c>
      <c r="C88" s="135"/>
      <c r="D88" s="77" t="s">
        <v>244</v>
      </c>
      <c r="E88" s="77"/>
      <c r="F88" s="139">
        <v>500000</v>
      </c>
      <c r="G88" s="48"/>
      <c r="H88" s="214">
        <v>15000</v>
      </c>
    </row>
    <row r="89" spans="1:7" s="70" customFormat="1" ht="36.75" customHeight="1">
      <c r="A89" s="77"/>
      <c r="B89" s="37" t="s">
        <v>719</v>
      </c>
      <c r="C89" s="135"/>
      <c r="D89" s="77">
        <v>95</v>
      </c>
      <c r="E89" s="77">
        <v>5.1</v>
      </c>
      <c r="F89" s="139">
        <v>50000</v>
      </c>
      <c r="G89" s="48" t="s">
        <v>1</v>
      </c>
    </row>
    <row r="90" spans="1:7" s="181" customFormat="1" ht="48">
      <c r="A90" s="46"/>
      <c r="B90" s="37" t="s">
        <v>724</v>
      </c>
      <c r="C90" s="135"/>
      <c r="D90" s="38">
        <v>55</v>
      </c>
      <c r="E90" s="38">
        <v>4.9</v>
      </c>
      <c r="F90" s="139">
        <v>50000</v>
      </c>
      <c r="G90" s="48" t="s">
        <v>756</v>
      </c>
    </row>
    <row r="91" spans="1:7" s="65" customFormat="1" ht="12.75">
      <c r="A91" s="40">
        <v>14</v>
      </c>
      <c r="B91" s="41" t="s">
        <v>102</v>
      </c>
      <c r="C91" s="135">
        <v>16689</v>
      </c>
      <c r="D91" s="77"/>
      <c r="E91" s="77"/>
      <c r="F91" s="138">
        <f>SUM(F92:F93)</f>
        <v>276000</v>
      </c>
      <c r="G91" s="42"/>
    </row>
    <row r="92" spans="1:8" s="70" customFormat="1" ht="132">
      <c r="A92" s="77"/>
      <c r="B92" s="37" t="s">
        <v>216</v>
      </c>
      <c r="C92" s="135"/>
      <c r="D92" s="77" t="s">
        <v>217</v>
      </c>
      <c r="E92" s="77"/>
      <c r="F92" s="139">
        <v>220000</v>
      </c>
      <c r="G92" s="48"/>
      <c r="H92" s="214">
        <v>3500</v>
      </c>
    </row>
    <row r="93" spans="1:7" s="70" customFormat="1" ht="35.25" customHeight="1">
      <c r="A93" s="77"/>
      <c r="B93" s="37" t="s">
        <v>719</v>
      </c>
      <c r="C93" s="135"/>
      <c r="D93" s="77">
        <v>82</v>
      </c>
      <c r="E93" s="77">
        <v>7</v>
      </c>
      <c r="F93" s="139">
        <v>56000</v>
      </c>
      <c r="G93" s="48"/>
    </row>
    <row r="94" spans="1:7" s="65" customFormat="1" ht="18.75" customHeight="1">
      <c r="A94" s="40">
        <v>15</v>
      </c>
      <c r="B94" s="41" t="s">
        <v>103</v>
      </c>
      <c r="C94" s="135">
        <v>15566</v>
      </c>
      <c r="D94" s="77"/>
      <c r="E94" s="77"/>
      <c r="F94" s="138">
        <f>SUM(F95:F96)</f>
        <v>480000</v>
      </c>
      <c r="G94" s="42"/>
    </row>
    <row r="95" spans="1:8" s="70" customFormat="1" ht="336">
      <c r="A95" s="77"/>
      <c r="B95" s="36" t="s">
        <v>219</v>
      </c>
      <c r="C95" s="135"/>
      <c r="D95" s="77" t="s">
        <v>528</v>
      </c>
      <c r="E95" s="77"/>
      <c r="F95" s="139">
        <v>260000</v>
      </c>
      <c r="G95" s="48"/>
      <c r="H95" s="214">
        <v>6043</v>
      </c>
    </row>
    <row r="96" spans="1:7" s="181" customFormat="1" ht="36.75" customHeight="1">
      <c r="A96" s="46"/>
      <c r="B96" s="37" t="s">
        <v>719</v>
      </c>
      <c r="C96" s="135"/>
      <c r="D96" s="38">
        <v>45</v>
      </c>
      <c r="E96" s="38">
        <v>27</v>
      </c>
      <c r="F96" s="139">
        <v>220000</v>
      </c>
      <c r="G96" s="48"/>
    </row>
    <row r="97" spans="1:7" s="65" customFormat="1" ht="25.5" customHeight="1">
      <c r="A97" s="40">
        <v>16</v>
      </c>
      <c r="B97" s="41" t="s">
        <v>104</v>
      </c>
      <c r="C97" s="135">
        <v>50007</v>
      </c>
      <c r="D97" s="77"/>
      <c r="E97" s="77"/>
      <c r="F97" s="138">
        <f>SUM(F98:F101)</f>
        <v>360434</v>
      </c>
      <c r="G97" s="42">
        <f>SUM(G98:G101)</f>
        <v>0</v>
      </c>
    </row>
    <row r="98" spans="1:8" s="70" customFormat="1" ht="324">
      <c r="A98" s="77"/>
      <c r="B98" s="37" t="s">
        <v>221</v>
      </c>
      <c r="C98" s="205"/>
      <c r="D98" s="57" t="s">
        <v>529</v>
      </c>
      <c r="E98" s="57"/>
      <c r="F98" s="139">
        <v>90000</v>
      </c>
      <c r="G98" s="58" t="s">
        <v>222</v>
      </c>
      <c r="H98" s="215">
        <v>14767</v>
      </c>
    </row>
    <row r="99" spans="1:8" s="70" customFormat="1" ht="288">
      <c r="A99" s="77"/>
      <c r="B99" s="235" t="s">
        <v>223</v>
      </c>
      <c r="C99" s="265"/>
      <c r="D99" s="57" t="s">
        <v>530</v>
      </c>
      <c r="E99" s="57"/>
      <c r="F99" s="139">
        <v>140000</v>
      </c>
      <c r="G99" s="48" t="s">
        <v>224</v>
      </c>
      <c r="H99" s="263">
        <v>4800</v>
      </c>
    </row>
    <row r="100" spans="1:8" s="70" customFormat="1" ht="144">
      <c r="A100" s="77"/>
      <c r="B100" s="235"/>
      <c r="C100" s="265"/>
      <c r="D100" s="57" t="s">
        <v>225</v>
      </c>
      <c r="E100" s="57"/>
      <c r="F100" s="139"/>
      <c r="G100" s="48"/>
      <c r="H100" s="264"/>
    </row>
    <row r="101" spans="1:8" s="70" customFormat="1" ht="409.5">
      <c r="A101" s="77"/>
      <c r="B101" s="36" t="s">
        <v>226</v>
      </c>
      <c r="C101" s="135"/>
      <c r="D101" s="77" t="s">
        <v>227</v>
      </c>
      <c r="E101" s="77"/>
      <c r="F101" s="143">
        <v>130434</v>
      </c>
      <c r="G101" s="48" t="s">
        <v>228</v>
      </c>
      <c r="H101" s="214">
        <v>3915</v>
      </c>
    </row>
    <row r="102" spans="1:7" s="65" customFormat="1" ht="12.75">
      <c r="A102" s="40"/>
      <c r="B102" s="41" t="s">
        <v>105</v>
      </c>
      <c r="C102" s="135">
        <v>6408</v>
      </c>
      <c r="D102" s="77"/>
      <c r="E102" s="77"/>
      <c r="F102" s="138">
        <f>SUM(F103:F105)</f>
        <v>270000</v>
      </c>
      <c r="G102" s="74"/>
    </row>
    <row r="103" spans="1:8" s="70" customFormat="1" ht="156">
      <c r="A103" s="77"/>
      <c r="B103" s="37" t="s">
        <v>254</v>
      </c>
      <c r="C103" s="135"/>
      <c r="D103" s="57" t="s">
        <v>531</v>
      </c>
      <c r="E103" s="57"/>
      <c r="F103" s="139">
        <v>5000</v>
      </c>
      <c r="G103" s="48" t="s">
        <v>255</v>
      </c>
      <c r="H103" s="214">
        <v>161</v>
      </c>
    </row>
    <row r="104" spans="1:8" s="70" customFormat="1" ht="96">
      <c r="A104" s="77"/>
      <c r="B104" s="36" t="s">
        <v>256</v>
      </c>
      <c r="C104" s="135"/>
      <c r="D104" s="77" t="s">
        <v>257</v>
      </c>
      <c r="E104" s="77"/>
      <c r="F104" s="143">
        <v>160000</v>
      </c>
      <c r="G104" s="48" t="s">
        <v>228</v>
      </c>
      <c r="H104" s="214">
        <v>1935</v>
      </c>
    </row>
    <row r="105" spans="1:8" s="70" customFormat="1" ht="108">
      <c r="A105" s="77"/>
      <c r="B105" s="36" t="s">
        <v>258</v>
      </c>
      <c r="C105" s="135"/>
      <c r="D105" s="77" t="s">
        <v>259</v>
      </c>
      <c r="E105" s="77"/>
      <c r="F105" s="143">
        <v>105000</v>
      </c>
      <c r="G105" s="48" t="s">
        <v>228</v>
      </c>
      <c r="H105" s="214">
        <v>4312</v>
      </c>
    </row>
    <row r="106" spans="1:7" s="65" customFormat="1" ht="12.75">
      <c r="A106" s="40">
        <v>17</v>
      </c>
      <c r="B106" s="41" t="s">
        <v>260</v>
      </c>
      <c r="C106" s="135">
        <v>3002</v>
      </c>
      <c r="D106" s="77"/>
      <c r="E106" s="77"/>
      <c r="F106" s="138">
        <f>SUM(F107:F111)</f>
        <v>305000</v>
      </c>
      <c r="G106" s="42"/>
    </row>
    <row r="107" spans="1:8" s="70" customFormat="1" ht="156">
      <c r="A107" s="77"/>
      <c r="B107" s="36" t="s">
        <v>584</v>
      </c>
      <c r="C107" s="135"/>
      <c r="D107" s="77" t="s">
        <v>471</v>
      </c>
      <c r="E107" s="77"/>
      <c r="F107" s="139">
        <v>75000</v>
      </c>
      <c r="G107" s="48"/>
      <c r="H107" s="214"/>
    </row>
    <row r="108" spans="1:8" s="112" customFormat="1" ht="48">
      <c r="A108" s="184"/>
      <c r="B108" s="209" t="s">
        <v>585</v>
      </c>
      <c r="C108" s="135"/>
      <c r="D108" s="184" t="s">
        <v>583</v>
      </c>
      <c r="E108" s="184"/>
      <c r="F108" s="139">
        <v>70000</v>
      </c>
      <c r="G108" s="185"/>
      <c r="H108" s="214"/>
    </row>
    <row r="109" spans="1:8" s="70" customFormat="1" ht="48">
      <c r="A109" s="77"/>
      <c r="B109" s="37" t="s">
        <v>588</v>
      </c>
      <c r="C109" s="135"/>
      <c r="D109" s="77"/>
      <c r="E109" s="77"/>
      <c r="F109" s="139">
        <v>100000</v>
      </c>
      <c r="G109" s="48"/>
      <c r="H109" s="214">
        <v>2263</v>
      </c>
    </row>
    <row r="110" spans="1:8" s="70" customFormat="1" ht="36">
      <c r="A110" s="77"/>
      <c r="B110" s="37" t="s">
        <v>589</v>
      </c>
      <c r="C110" s="135"/>
      <c r="D110" s="77"/>
      <c r="E110" s="77"/>
      <c r="F110" s="139">
        <v>30000</v>
      </c>
      <c r="G110" s="48"/>
      <c r="H110" s="214">
        <v>253</v>
      </c>
    </row>
    <row r="111" spans="1:8" s="70" customFormat="1" ht="36">
      <c r="A111" s="77"/>
      <c r="B111" s="37" t="s">
        <v>590</v>
      </c>
      <c r="C111" s="135"/>
      <c r="D111" s="77"/>
      <c r="E111" s="77"/>
      <c r="F111" s="139">
        <v>30000</v>
      </c>
      <c r="G111" s="48"/>
      <c r="H111" s="214">
        <v>486</v>
      </c>
    </row>
    <row r="112" spans="1:7" s="182" customFormat="1" ht="12.75">
      <c r="A112" s="178">
        <v>18</v>
      </c>
      <c r="B112" s="41" t="s">
        <v>106</v>
      </c>
      <c r="C112" s="204">
        <v>17917</v>
      </c>
      <c r="D112" s="77"/>
      <c r="E112" s="77"/>
      <c r="F112" s="138">
        <f>SUM(F113:F113)</f>
        <v>40000</v>
      </c>
      <c r="G112" s="211"/>
    </row>
    <row r="113" spans="1:7" s="181" customFormat="1" ht="24">
      <c r="A113" s="46"/>
      <c r="B113" s="37" t="s">
        <v>719</v>
      </c>
      <c r="C113" s="135"/>
      <c r="D113" s="38">
        <v>82</v>
      </c>
      <c r="E113" s="38">
        <v>4.2</v>
      </c>
      <c r="F113" s="139">
        <v>40000</v>
      </c>
      <c r="G113" s="48"/>
    </row>
    <row r="114" spans="1:7" s="182" customFormat="1" ht="12.75">
      <c r="A114" s="178">
        <v>19</v>
      </c>
      <c r="B114" s="41" t="s">
        <v>107</v>
      </c>
      <c r="C114" s="204">
        <v>17796</v>
      </c>
      <c r="D114" s="77"/>
      <c r="E114" s="77"/>
      <c r="F114" s="138">
        <f>SUM(F115:F119)</f>
        <v>145000</v>
      </c>
      <c r="G114" s="186"/>
    </row>
    <row r="115" spans="1:8" s="183" customFormat="1" ht="48">
      <c r="A115" s="46"/>
      <c r="B115" s="37" t="s">
        <v>272</v>
      </c>
      <c r="C115" s="204"/>
      <c r="D115" s="77" t="s">
        <v>273</v>
      </c>
      <c r="E115" s="77"/>
      <c r="F115" s="139">
        <v>45000</v>
      </c>
      <c r="G115" s="187" t="s">
        <v>274</v>
      </c>
      <c r="H115" s="213">
        <v>1285</v>
      </c>
    </row>
    <row r="116" spans="1:8" s="183" customFormat="1" ht="48">
      <c r="A116" s="46"/>
      <c r="B116" s="37" t="s">
        <v>275</v>
      </c>
      <c r="C116" s="204"/>
      <c r="D116" s="228" t="s">
        <v>277</v>
      </c>
      <c r="E116" s="77"/>
      <c r="F116" s="139">
        <v>30000</v>
      </c>
      <c r="G116" s="187" t="s">
        <v>278</v>
      </c>
      <c r="H116" s="213">
        <v>2474</v>
      </c>
    </row>
    <row r="117" spans="1:8" s="183" customFormat="1" ht="49.5" customHeight="1">
      <c r="A117" s="46"/>
      <c r="B117" s="37" t="s">
        <v>279</v>
      </c>
      <c r="C117" s="204"/>
      <c r="D117" s="228"/>
      <c r="E117" s="77"/>
      <c r="F117" s="139">
        <v>25000</v>
      </c>
      <c r="G117" s="187"/>
      <c r="H117" s="213">
        <v>2999</v>
      </c>
    </row>
    <row r="118" spans="1:8" s="183" customFormat="1" ht="37.5" customHeight="1">
      <c r="A118" s="46"/>
      <c r="B118" s="37" t="s">
        <v>280</v>
      </c>
      <c r="C118" s="204"/>
      <c r="D118" s="228"/>
      <c r="E118" s="77"/>
      <c r="F118" s="139">
        <v>25000</v>
      </c>
      <c r="G118" s="187"/>
      <c r="H118" s="213">
        <v>1588</v>
      </c>
    </row>
    <row r="119" spans="1:8" s="183" customFormat="1" ht="35.25" customHeight="1">
      <c r="A119" s="46"/>
      <c r="B119" s="37" t="s">
        <v>281</v>
      </c>
      <c r="C119" s="204"/>
      <c r="D119" s="228"/>
      <c r="E119" s="77"/>
      <c r="F119" s="139">
        <v>20000</v>
      </c>
      <c r="G119" s="187"/>
      <c r="H119" s="213">
        <v>1521</v>
      </c>
    </row>
    <row r="120" spans="1:7" s="182" customFormat="1" ht="21.75" customHeight="1">
      <c r="A120" s="178">
        <v>20</v>
      </c>
      <c r="B120" s="41" t="s">
        <v>108</v>
      </c>
      <c r="C120" s="204">
        <v>34489</v>
      </c>
      <c r="D120" s="77"/>
      <c r="E120" s="77"/>
      <c r="F120" s="138">
        <f>SUM(F121:F124)</f>
        <v>560000</v>
      </c>
      <c r="G120" s="186"/>
    </row>
    <row r="121" spans="1:8" s="183" customFormat="1" ht="39.75" customHeight="1">
      <c r="A121" s="46"/>
      <c r="B121" s="37" t="s">
        <v>727</v>
      </c>
      <c r="C121" s="204"/>
      <c r="D121" s="228" t="s">
        <v>289</v>
      </c>
      <c r="E121" s="77"/>
      <c r="F121" s="139">
        <v>120000</v>
      </c>
      <c r="G121" s="230" t="s">
        <v>728</v>
      </c>
      <c r="H121" s="213">
        <v>7334</v>
      </c>
    </row>
    <row r="122" spans="1:8" s="183" customFormat="1" ht="46.5" customHeight="1">
      <c r="A122" s="46"/>
      <c r="B122" s="37" t="s">
        <v>729</v>
      </c>
      <c r="C122" s="204"/>
      <c r="D122" s="228"/>
      <c r="E122" s="77"/>
      <c r="F122" s="139">
        <v>140000</v>
      </c>
      <c r="G122" s="230"/>
      <c r="H122" s="213">
        <v>8924</v>
      </c>
    </row>
    <row r="123" spans="1:8" s="183" customFormat="1" ht="69.75" customHeight="1">
      <c r="A123" s="46"/>
      <c r="B123" s="37" t="s">
        <v>730</v>
      </c>
      <c r="C123" s="204"/>
      <c r="D123" s="77"/>
      <c r="E123" s="77"/>
      <c r="F123" s="139">
        <v>220000</v>
      </c>
      <c r="G123" s="48" t="s">
        <v>731</v>
      </c>
      <c r="H123" s="216"/>
    </row>
    <row r="124" spans="1:8" s="181" customFormat="1" ht="36.75" customHeight="1">
      <c r="A124" s="46"/>
      <c r="B124" s="37" t="s">
        <v>719</v>
      </c>
      <c r="C124" s="135"/>
      <c r="D124" s="38">
        <v>60</v>
      </c>
      <c r="E124" s="38">
        <v>15.9</v>
      </c>
      <c r="F124" s="139">
        <v>80000</v>
      </c>
      <c r="G124" s="48"/>
      <c r="H124" s="217"/>
    </row>
    <row r="125" spans="1:7" s="182" customFormat="1" ht="12.75">
      <c r="A125" s="178">
        <v>21</v>
      </c>
      <c r="B125" s="41" t="s">
        <v>109</v>
      </c>
      <c r="C125" s="204">
        <v>16218</v>
      </c>
      <c r="D125" s="77"/>
      <c r="E125" s="77"/>
      <c r="F125" s="138">
        <v>400303</v>
      </c>
      <c r="G125" s="186"/>
    </row>
    <row r="126" spans="1:8" s="183" customFormat="1" ht="36">
      <c r="A126" s="46"/>
      <c r="B126" s="37" t="s">
        <v>291</v>
      </c>
      <c r="C126" s="204"/>
      <c r="D126" s="77" t="s">
        <v>292</v>
      </c>
      <c r="E126" s="77"/>
      <c r="F126" s="139">
        <v>90000</v>
      </c>
      <c r="G126" s="230" t="s">
        <v>347</v>
      </c>
      <c r="H126" s="213">
        <v>941</v>
      </c>
    </row>
    <row r="127" spans="1:8" s="183" customFormat="1" ht="72">
      <c r="A127" s="46"/>
      <c r="B127" s="37" t="s">
        <v>348</v>
      </c>
      <c r="C127" s="204"/>
      <c r="D127" s="77" t="s">
        <v>292</v>
      </c>
      <c r="E127" s="77"/>
      <c r="F127" s="139">
        <v>145303</v>
      </c>
      <c r="G127" s="230"/>
      <c r="H127" s="213">
        <v>6290</v>
      </c>
    </row>
    <row r="128" spans="1:8" s="183" customFormat="1" ht="24">
      <c r="A128" s="46"/>
      <c r="B128" s="37" t="s">
        <v>719</v>
      </c>
      <c r="C128" s="204"/>
      <c r="D128" s="77">
        <v>76.6</v>
      </c>
      <c r="E128" s="77">
        <v>15.1</v>
      </c>
      <c r="F128" s="139">
        <v>80000</v>
      </c>
      <c r="G128" s="48" t="s">
        <v>1</v>
      </c>
      <c r="H128" s="213"/>
    </row>
    <row r="129" spans="1:8" s="183" customFormat="1" ht="48">
      <c r="A129" s="46"/>
      <c r="B129" s="37" t="s">
        <v>724</v>
      </c>
      <c r="C129" s="204"/>
      <c r="D129" s="77">
        <v>76</v>
      </c>
      <c r="E129" s="77">
        <v>10.6</v>
      </c>
      <c r="F129" s="139">
        <v>85000</v>
      </c>
      <c r="G129" s="48" t="s">
        <v>756</v>
      </c>
      <c r="H129" s="213"/>
    </row>
    <row r="130" spans="1:7" s="183" customFormat="1" ht="12.75">
      <c r="A130" s="46">
        <v>22</v>
      </c>
      <c r="B130" s="41" t="s">
        <v>276</v>
      </c>
      <c r="C130" s="204">
        <v>3476</v>
      </c>
      <c r="D130" s="77"/>
      <c r="E130" s="77"/>
      <c r="F130" s="138">
        <v>80000</v>
      </c>
      <c r="G130" s="48"/>
    </row>
    <row r="131" spans="1:8" s="183" customFormat="1" ht="60">
      <c r="A131" s="46"/>
      <c r="B131" s="37" t="s">
        <v>732</v>
      </c>
      <c r="C131" s="204"/>
      <c r="D131" s="77" t="s">
        <v>350</v>
      </c>
      <c r="E131" s="77"/>
      <c r="F131" s="139">
        <v>80000</v>
      </c>
      <c r="G131" s="48" t="s">
        <v>731</v>
      </c>
      <c r="H131" s="213">
        <v>3476</v>
      </c>
    </row>
    <row r="132" spans="1:7" s="182" customFormat="1" ht="12.75">
      <c r="A132" s="178">
        <v>23</v>
      </c>
      <c r="B132" s="41" t="s">
        <v>110</v>
      </c>
      <c r="C132" s="204">
        <v>8942</v>
      </c>
      <c r="D132" s="77"/>
      <c r="E132" s="77"/>
      <c r="F132" s="134">
        <f>SUM(F133:F133)</f>
        <v>60000</v>
      </c>
      <c r="G132" s="186"/>
    </row>
    <row r="133" spans="1:8" s="183" customFormat="1" ht="60">
      <c r="A133" s="46"/>
      <c r="B133" s="37" t="s">
        <v>733</v>
      </c>
      <c r="C133" s="204"/>
      <c r="D133" s="77" t="s">
        <v>532</v>
      </c>
      <c r="E133" s="77"/>
      <c r="F133" s="142">
        <v>60000</v>
      </c>
      <c r="G133" s="187" t="s">
        <v>351</v>
      </c>
      <c r="H133" s="213">
        <v>3230</v>
      </c>
    </row>
    <row r="134" spans="1:7" s="182" customFormat="1" ht="12.75">
      <c r="A134" s="178">
        <v>24</v>
      </c>
      <c r="B134" s="41" t="s">
        <v>111</v>
      </c>
      <c r="C134" s="204">
        <v>31988</v>
      </c>
      <c r="D134" s="77"/>
      <c r="E134" s="77"/>
      <c r="F134" s="134">
        <f>SUM(F135:F137)</f>
        <v>254000</v>
      </c>
      <c r="G134" s="186"/>
    </row>
    <row r="135" spans="1:8" s="183" customFormat="1" ht="47.25" customHeight="1">
      <c r="A135" s="46"/>
      <c r="B135" s="37" t="s">
        <v>595</v>
      </c>
      <c r="C135" s="204"/>
      <c r="D135" s="77" t="s">
        <v>292</v>
      </c>
      <c r="E135" s="77"/>
      <c r="F135" s="142">
        <v>50000</v>
      </c>
      <c r="G135" s="232" t="s">
        <v>596</v>
      </c>
      <c r="H135" s="213">
        <v>1838</v>
      </c>
    </row>
    <row r="136" spans="1:8" s="183" customFormat="1" ht="37.5" customHeight="1">
      <c r="A136" s="46"/>
      <c r="B136" s="37" t="s">
        <v>719</v>
      </c>
      <c r="C136" s="204"/>
      <c r="D136" s="77" t="s">
        <v>734</v>
      </c>
      <c r="E136" s="77">
        <v>12.6</v>
      </c>
      <c r="F136" s="142">
        <v>100000</v>
      </c>
      <c r="G136" s="232"/>
      <c r="H136" s="213">
        <v>11285</v>
      </c>
    </row>
    <row r="137" spans="1:8" s="181" customFormat="1" ht="31.5" customHeight="1">
      <c r="A137" s="46"/>
      <c r="B137" s="37" t="s">
        <v>724</v>
      </c>
      <c r="C137" s="135"/>
      <c r="D137" s="38">
        <v>84.7</v>
      </c>
      <c r="E137" s="38">
        <v>8.3</v>
      </c>
      <c r="F137" s="139">
        <v>104000</v>
      </c>
      <c r="G137" s="36"/>
      <c r="H137" s="217"/>
    </row>
    <row r="138" spans="1:7" s="182" customFormat="1" ht="12.75">
      <c r="A138" s="178">
        <v>25</v>
      </c>
      <c r="B138" s="41" t="s">
        <v>112</v>
      </c>
      <c r="C138" s="204">
        <v>14340</v>
      </c>
      <c r="D138" s="77"/>
      <c r="E138" s="77"/>
      <c r="F138" s="138">
        <f>SUM(F139:F139)</f>
        <v>10000</v>
      </c>
      <c r="G138" s="186"/>
    </row>
    <row r="139" spans="1:8" s="183" customFormat="1" ht="48">
      <c r="A139" s="46"/>
      <c r="B139" s="37" t="s">
        <v>536</v>
      </c>
      <c r="C139" s="204"/>
      <c r="D139" s="77" t="s">
        <v>537</v>
      </c>
      <c r="E139" s="77"/>
      <c r="F139" s="139">
        <v>10000</v>
      </c>
      <c r="G139" s="187" t="s">
        <v>538</v>
      </c>
      <c r="H139" s="213">
        <v>5605</v>
      </c>
    </row>
    <row r="140" spans="1:7" s="182" customFormat="1" ht="12.75">
      <c r="A140" s="178">
        <v>26</v>
      </c>
      <c r="B140" s="41" t="s">
        <v>113</v>
      </c>
      <c r="C140" s="204">
        <v>11150</v>
      </c>
      <c r="D140" s="77"/>
      <c r="E140" s="77"/>
      <c r="F140" s="138">
        <f>SUM(F141:F144)</f>
        <v>330000</v>
      </c>
      <c r="G140" s="186"/>
    </row>
    <row r="141" spans="1:8" s="183" customFormat="1" ht="36">
      <c r="A141" s="46"/>
      <c r="B141" s="37" t="s">
        <v>540</v>
      </c>
      <c r="C141" s="204"/>
      <c r="D141" s="228" t="s">
        <v>262</v>
      </c>
      <c r="E141" s="77"/>
      <c r="F141" s="139">
        <v>80000</v>
      </c>
      <c r="G141" s="229" t="s">
        <v>541</v>
      </c>
      <c r="H141" s="213">
        <v>1525</v>
      </c>
    </row>
    <row r="142" spans="1:8" s="183" customFormat="1" ht="48">
      <c r="A142" s="46"/>
      <c r="B142" s="37" t="s">
        <v>542</v>
      </c>
      <c r="C142" s="204"/>
      <c r="D142" s="228"/>
      <c r="E142" s="77"/>
      <c r="F142" s="139">
        <v>50000</v>
      </c>
      <c r="G142" s="229"/>
      <c r="H142" s="213">
        <v>611</v>
      </c>
    </row>
    <row r="143" spans="1:8" s="183" customFormat="1" ht="48">
      <c r="A143" s="46"/>
      <c r="B143" s="37" t="s">
        <v>543</v>
      </c>
      <c r="C143" s="204"/>
      <c r="D143" s="228"/>
      <c r="E143" s="77"/>
      <c r="F143" s="139">
        <v>50000</v>
      </c>
      <c r="G143" s="229"/>
      <c r="H143" s="213">
        <v>682</v>
      </c>
    </row>
    <row r="144" spans="1:8" s="183" customFormat="1" ht="57" customHeight="1">
      <c r="A144" s="46"/>
      <c r="B144" s="37" t="s">
        <v>544</v>
      </c>
      <c r="C144" s="204"/>
      <c r="D144" s="228"/>
      <c r="E144" s="77"/>
      <c r="F144" s="139">
        <v>150000</v>
      </c>
      <c r="G144" s="229"/>
      <c r="H144" s="213">
        <v>6754</v>
      </c>
    </row>
    <row r="145" spans="1:7" s="182" customFormat="1" ht="20.25" customHeight="1">
      <c r="A145" s="178">
        <v>27</v>
      </c>
      <c r="B145" s="41" t="s">
        <v>114</v>
      </c>
      <c r="C145" s="204">
        <v>22952</v>
      </c>
      <c r="D145" s="77"/>
      <c r="E145" s="77"/>
      <c r="F145" s="138">
        <v>129000</v>
      </c>
      <c r="G145" s="186"/>
    </row>
    <row r="146" spans="1:7" s="182" customFormat="1" ht="76.5">
      <c r="A146" s="178"/>
      <c r="B146" s="210" t="s">
        <v>735</v>
      </c>
      <c r="C146" s="204"/>
      <c r="D146" s="77"/>
      <c r="E146" s="77"/>
      <c r="F146" s="139">
        <v>54000</v>
      </c>
      <c r="G146" s="36" t="s">
        <v>737</v>
      </c>
    </row>
    <row r="147" spans="1:7" s="182" customFormat="1" ht="86.25" customHeight="1">
      <c r="A147" s="178"/>
      <c r="B147" s="210" t="s">
        <v>736</v>
      </c>
      <c r="C147" s="204"/>
      <c r="D147" s="77"/>
      <c r="E147" s="77"/>
      <c r="F147" s="139">
        <v>45000</v>
      </c>
      <c r="G147" s="36" t="s">
        <v>738</v>
      </c>
    </row>
    <row r="148" spans="1:8" s="183" customFormat="1" ht="59.25" customHeight="1">
      <c r="A148" s="46"/>
      <c r="B148" s="37" t="s">
        <v>547</v>
      </c>
      <c r="C148" s="204"/>
      <c r="D148" s="77" t="s">
        <v>548</v>
      </c>
      <c r="E148" s="77"/>
      <c r="F148" s="139">
        <v>30000</v>
      </c>
      <c r="G148" s="187" t="s">
        <v>549</v>
      </c>
      <c r="H148" s="213">
        <v>2317</v>
      </c>
    </row>
    <row r="149" spans="1:7" s="182" customFormat="1" ht="24">
      <c r="A149" s="178">
        <v>28</v>
      </c>
      <c r="B149" s="41" t="s">
        <v>115</v>
      </c>
      <c r="C149" s="204">
        <v>37042</v>
      </c>
      <c r="D149" s="77"/>
      <c r="E149" s="77"/>
      <c r="F149" s="138">
        <f>SUM(F150:F154)</f>
        <v>730000</v>
      </c>
      <c r="G149" s="186"/>
    </row>
    <row r="150" spans="1:8" s="183" customFormat="1" ht="48">
      <c r="A150" s="46"/>
      <c r="B150" s="37" t="s">
        <v>560</v>
      </c>
      <c r="C150" s="204"/>
      <c r="D150" s="77" t="s">
        <v>561</v>
      </c>
      <c r="E150" s="77"/>
      <c r="F150" s="139">
        <v>300000</v>
      </c>
      <c r="G150" s="187" t="s">
        <v>591</v>
      </c>
      <c r="H150" s="213">
        <v>6125</v>
      </c>
    </row>
    <row r="151" spans="1:8" s="183" customFormat="1" ht="48">
      <c r="A151" s="46"/>
      <c r="B151" s="37" t="s">
        <v>563</v>
      </c>
      <c r="C151" s="204"/>
      <c r="D151" s="77" t="s">
        <v>564</v>
      </c>
      <c r="E151" s="77"/>
      <c r="F151" s="139">
        <v>150000</v>
      </c>
      <c r="G151" s="187" t="s">
        <v>565</v>
      </c>
      <c r="H151" s="213">
        <v>6125</v>
      </c>
    </row>
    <row r="152" spans="1:8" s="183" customFormat="1" ht="24">
      <c r="A152" s="46"/>
      <c r="B152" s="37" t="s">
        <v>739</v>
      </c>
      <c r="C152" s="204"/>
      <c r="D152" s="77"/>
      <c r="E152" s="77"/>
      <c r="F152" s="139">
        <v>100000</v>
      </c>
      <c r="G152" s="187"/>
      <c r="H152" s="216">
        <v>325</v>
      </c>
    </row>
    <row r="153" spans="1:8" s="183" customFormat="1" ht="24">
      <c r="A153" s="46"/>
      <c r="B153" s="37" t="s">
        <v>719</v>
      </c>
      <c r="C153" s="204"/>
      <c r="D153" s="77">
        <v>67.8</v>
      </c>
      <c r="E153" s="77">
        <v>6.5</v>
      </c>
      <c r="F153" s="139">
        <v>65000</v>
      </c>
      <c r="G153" s="36" t="s">
        <v>1</v>
      </c>
      <c r="H153" s="216"/>
    </row>
    <row r="154" spans="1:8" s="181" customFormat="1" ht="48">
      <c r="A154" s="46"/>
      <c r="B154" s="37" t="s">
        <v>724</v>
      </c>
      <c r="C154" s="135"/>
      <c r="D154" s="38">
        <v>73</v>
      </c>
      <c r="E154" s="38">
        <v>8.9</v>
      </c>
      <c r="F154" s="139">
        <v>115000</v>
      </c>
      <c r="G154" s="36" t="s">
        <v>756</v>
      </c>
      <c r="H154" s="217"/>
    </row>
    <row r="155" spans="1:7" s="182" customFormat="1" ht="12.75">
      <c r="A155" s="178">
        <v>29</v>
      </c>
      <c r="B155" s="41" t="s">
        <v>116</v>
      </c>
      <c r="C155" s="204">
        <v>15000</v>
      </c>
      <c r="D155" s="77"/>
      <c r="E155" s="77"/>
      <c r="F155" s="138">
        <f>SUM(F156:F157)</f>
        <v>158000</v>
      </c>
      <c r="G155" s="186"/>
    </row>
    <row r="156" spans="1:8" s="183" customFormat="1" ht="48">
      <c r="A156" s="46"/>
      <c r="B156" s="37" t="s">
        <v>567</v>
      </c>
      <c r="C156" s="204"/>
      <c r="D156" s="77" t="s">
        <v>568</v>
      </c>
      <c r="E156" s="77"/>
      <c r="F156" s="139">
        <v>150000</v>
      </c>
      <c r="G156" s="187" t="s">
        <v>569</v>
      </c>
      <c r="H156" s="213">
        <v>8443</v>
      </c>
    </row>
    <row r="157" spans="1:8" s="181" customFormat="1" ht="39" customHeight="1">
      <c r="A157" s="46"/>
      <c r="B157" s="37" t="s">
        <v>719</v>
      </c>
      <c r="C157" s="135"/>
      <c r="D157" s="38">
        <v>64</v>
      </c>
      <c r="E157" s="38">
        <v>1.6</v>
      </c>
      <c r="F157" s="139">
        <v>8000</v>
      </c>
      <c r="G157" s="36"/>
      <c r="H157" s="217"/>
    </row>
    <row r="158" spans="1:8" s="182" customFormat="1" ht="12.75">
      <c r="A158" s="178">
        <v>30</v>
      </c>
      <c r="B158" s="41" t="s">
        <v>117</v>
      </c>
      <c r="C158" s="204">
        <v>20243</v>
      </c>
      <c r="D158" s="77"/>
      <c r="E158" s="77"/>
      <c r="F158" s="138">
        <f>SUM(F159:F160)</f>
        <v>400000</v>
      </c>
      <c r="G158" s="186"/>
      <c r="H158" s="213">
        <v>20243</v>
      </c>
    </row>
    <row r="159" spans="1:8" s="183" customFormat="1" ht="57" customHeight="1">
      <c r="A159" s="46"/>
      <c r="B159" s="37" t="s">
        <v>740</v>
      </c>
      <c r="C159" s="204"/>
      <c r="D159" s="77" t="s">
        <v>571</v>
      </c>
      <c r="E159" s="77"/>
      <c r="F159" s="139">
        <v>50000</v>
      </c>
      <c r="G159" s="220" t="s">
        <v>565</v>
      </c>
      <c r="H159" s="213">
        <v>328</v>
      </c>
    </row>
    <row r="160" spans="1:8" s="183" customFormat="1" ht="48">
      <c r="A160" s="46"/>
      <c r="B160" s="188" t="s">
        <v>578</v>
      </c>
      <c r="C160" s="204"/>
      <c r="D160" s="77" t="s">
        <v>579</v>
      </c>
      <c r="E160" s="77"/>
      <c r="F160" s="139">
        <v>350000</v>
      </c>
      <c r="G160" s="187" t="s">
        <v>580</v>
      </c>
      <c r="H160" s="213">
        <v>6554</v>
      </c>
    </row>
    <row r="161" spans="1:8" s="182" customFormat="1" ht="12.75">
      <c r="A161" s="178">
        <v>31</v>
      </c>
      <c r="B161" s="41" t="s">
        <v>118</v>
      </c>
      <c r="C161" s="204">
        <v>8870</v>
      </c>
      <c r="D161" s="77"/>
      <c r="E161" s="77"/>
      <c r="F161" s="138">
        <f>SUM(F162:F162)</f>
        <v>150000</v>
      </c>
      <c r="G161" s="186"/>
      <c r="H161" s="213">
        <v>8870</v>
      </c>
    </row>
    <row r="162" spans="1:8" s="183" customFormat="1" ht="48">
      <c r="A162" s="46"/>
      <c r="B162" s="37" t="s">
        <v>741</v>
      </c>
      <c r="C162" s="204"/>
      <c r="D162" s="77" t="s">
        <v>582</v>
      </c>
      <c r="E162" s="77"/>
      <c r="F162" s="139">
        <v>150000</v>
      </c>
      <c r="G162" s="187" t="s">
        <v>263</v>
      </c>
      <c r="H162" s="213">
        <v>5035</v>
      </c>
    </row>
    <row r="163" spans="1:8" s="189" customFormat="1" ht="12.75">
      <c r="A163" s="178">
        <v>32</v>
      </c>
      <c r="B163" s="41" t="s">
        <v>119</v>
      </c>
      <c r="C163" s="204">
        <v>33825</v>
      </c>
      <c r="D163" s="77"/>
      <c r="E163" s="77"/>
      <c r="F163" s="134">
        <f>SUM(F164:F164)</f>
        <v>16500</v>
      </c>
      <c r="G163" s="179"/>
      <c r="H163" s="213">
        <v>33825</v>
      </c>
    </row>
    <row r="164" spans="1:8" s="181" customFormat="1" ht="24">
      <c r="A164" s="46"/>
      <c r="B164" s="37" t="s">
        <v>724</v>
      </c>
      <c r="C164" s="135"/>
      <c r="D164" s="38">
        <v>62</v>
      </c>
      <c r="E164" s="38">
        <v>1.3</v>
      </c>
      <c r="F164" s="139">
        <v>16500</v>
      </c>
      <c r="G164" s="36"/>
      <c r="H164" s="217"/>
    </row>
    <row r="165" spans="1:8" s="189" customFormat="1" ht="12.75">
      <c r="A165" s="178">
        <v>33</v>
      </c>
      <c r="B165" s="41" t="s">
        <v>120</v>
      </c>
      <c r="C165" s="204">
        <v>10343</v>
      </c>
      <c r="D165" s="77"/>
      <c r="E165" s="77"/>
      <c r="F165" s="134">
        <f>SUM(F166:F168)</f>
        <v>585000</v>
      </c>
      <c r="G165" s="179"/>
      <c r="H165" s="213">
        <v>10343</v>
      </c>
    </row>
    <row r="166" spans="1:8" s="190" customFormat="1" ht="72">
      <c r="A166" s="46"/>
      <c r="B166" s="37" t="s">
        <v>597</v>
      </c>
      <c r="C166" s="204"/>
      <c r="D166" s="77" t="s">
        <v>598</v>
      </c>
      <c r="E166" s="77"/>
      <c r="F166" s="142">
        <v>300000</v>
      </c>
      <c r="G166" s="36" t="s">
        <v>599</v>
      </c>
      <c r="H166" s="213"/>
    </row>
    <row r="167" spans="1:8" s="190" customFormat="1" ht="52.5" customHeight="1">
      <c r="A167" s="46"/>
      <c r="B167" s="37" t="s">
        <v>650</v>
      </c>
      <c r="C167" s="204"/>
      <c r="D167" s="77" t="s">
        <v>413</v>
      </c>
      <c r="E167" s="77" t="s">
        <v>742</v>
      </c>
      <c r="F167" s="142">
        <v>120000</v>
      </c>
      <c r="G167" s="36" t="s">
        <v>1</v>
      </c>
      <c r="H167" s="216"/>
    </row>
    <row r="168" spans="1:8" s="181" customFormat="1" ht="48">
      <c r="A168" s="46"/>
      <c r="B168" s="37" t="s">
        <v>724</v>
      </c>
      <c r="C168" s="135"/>
      <c r="D168" s="38" t="s">
        <v>743</v>
      </c>
      <c r="E168" s="38">
        <v>16.2</v>
      </c>
      <c r="F168" s="139">
        <v>165000</v>
      </c>
      <c r="G168" s="36" t="s">
        <v>756</v>
      </c>
      <c r="H168" s="217"/>
    </row>
    <row r="169" spans="1:8" s="189" customFormat="1" ht="12.75">
      <c r="A169" s="178">
        <v>34</v>
      </c>
      <c r="B169" s="41" t="s">
        <v>121</v>
      </c>
      <c r="C169" s="204">
        <v>21975</v>
      </c>
      <c r="D169" s="77"/>
      <c r="E169" s="77"/>
      <c r="F169" s="138">
        <f>SUM(F170:F173)</f>
        <v>310000</v>
      </c>
      <c r="G169" s="179"/>
      <c r="H169" s="213">
        <v>21975</v>
      </c>
    </row>
    <row r="170" spans="1:8" s="190" customFormat="1" ht="100.5" customHeight="1">
      <c r="A170" s="46"/>
      <c r="B170" s="37" t="s">
        <v>600</v>
      </c>
      <c r="C170" s="204"/>
      <c r="D170" s="77" t="s">
        <v>343</v>
      </c>
      <c r="E170" s="77"/>
      <c r="F170" s="142">
        <v>150000</v>
      </c>
      <c r="G170" s="36" t="s">
        <v>601</v>
      </c>
      <c r="H170" s="213"/>
    </row>
    <row r="171" spans="1:8" s="190" customFormat="1" ht="73.5" customHeight="1">
      <c r="A171" s="46"/>
      <c r="B171" s="37" t="s">
        <v>602</v>
      </c>
      <c r="C171" s="204"/>
      <c r="D171" s="77" t="s">
        <v>603</v>
      </c>
      <c r="E171" s="77"/>
      <c r="F171" s="73" t="s">
        <v>744</v>
      </c>
      <c r="G171" s="36" t="s">
        <v>604</v>
      </c>
      <c r="H171" s="213"/>
    </row>
    <row r="172" spans="1:8" s="190" customFormat="1" ht="41.25" customHeight="1">
      <c r="A172" s="46"/>
      <c r="B172" s="37" t="s">
        <v>745</v>
      </c>
      <c r="C172" s="204"/>
      <c r="D172" s="77" t="s">
        <v>746</v>
      </c>
      <c r="E172" s="77">
        <v>7.1</v>
      </c>
      <c r="F172" s="142">
        <v>35000</v>
      </c>
      <c r="G172" s="36" t="s">
        <v>1</v>
      </c>
      <c r="H172" s="213"/>
    </row>
    <row r="173" spans="1:8" s="181" customFormat="1" ht="61.5" customHeight="1">
      <c r="A173" s="46"/>
      <c r="B173" s="37" t="s">
        <v>724</v>
      </c>
      <c r="C173" s="135"/>
      <c r="D173" s="38" t="s">
        <v>747</v>
      </c>
      <c r="E173" s="38" t="s">
        <v>748</v>
      </c>
      <c r="F173" s="139">
        <v>125000</v>
      </c>
      <c r="G173" s="36" t="s">
        <v>756</v>
      </c>
      <c r="H173" s="217"/>
    </row>
    <row r="174" spans="1:8" s="189" customFormat="1" ht="22.5" customHeight="1">
      <c r="A174" s="178">
        <v>35</v>
      </c>
      <c r="B174" s="41" t="s">
        <v>122</v>
      </c>
      <c r="C174" s="204">
        <v>15070</v>
      </c>
      <c r="D174" s="77"/>
      <c r="E174" s="77"/>
      <c r="F174" s="141">
        <f>SUM(F175:F175)</f>
        <v>220000</v>
      </c>
      <c r="G174" s="179"/>
      <c r="H174" s="213">
        <v>15070</v>
      </c>
    </row>
    <row r="175" spans="1:8" s="190" customFormat="1" ht="63.75" customHeight="1">
      <c r="A175" s="46"/>
      <c r="B175" s="37" t="s">
        <v>605</v>
      </c>
      <c r="C175" s="204"/>
      <c r="D175" s="77" t="s">
        <v>606</v>
      </c>
      <c r="E175" s="77"/>
      <c r="F175" s="142">
        <v>220000</v>
      </c>
      <c r="G175" s="36" t="s">
        <v>601</v>
      </c>
      <c r="H175" s="213"/>
    </row>
    <row r="176" spans="1:8" s="189" customFormat="1" ht="12.75">
      <c r="A176" s="178">
        <v>36</v>
      </c>
      <c r="B176" s="41" t="s">
        <v>123</v>
      </c>
      <c r="C176" s="204">
        <v>36598</v>
      </c>
      <c r="D176" s="77"/>
      <c r="E176" s="77"/>
      <c r="F176" s="141">
        <v>290000</v>
      </c>
      <c r="G176" s="179"/>
      <c r="H176" s="213">
        <v>36598</v>
      </c>
    </row>
    <row r="177" spans="1:8" s="190" customFormat="1" ht="47.25" customHeight="1">
      <c r="A177" s="46"/>
      <c r="B177" s="37" t="s">
        <v>613</v>
      </c>
      <c r="C177" s="204"/>
      <c r="D177" s="77" t="s">
        <v>614</v>
      </c>
      <c r="E177" s="77"/>
      <c r="F177" s="142">
        <v>125000</v>
      </c>
      <c r="G177" s="187" t="s">
        <v>615</v>
      </c>
      <c r="H177" s="213"/>
    </row>
    <row r="178" spans="1:8" s="181" customFormat="1" ht="37.5" customHeight="1">
      <c r="A178" s="46"/>
      <c r="B178" s="37" t="s">
        <v>745</v>
      </c>
      <c r="C178" s="135"/>
      <c r="D178" s="38" t="s">
        <v>749</v>
      </c>
      <c r="E178" s="38">
        <v>13</v>
      </c>
      <c r="F178" s="139">
        <v>85000</v>
      </c>
      <c r="G178" s="36" t="s">
        <v>1</v>
      </c>
      <c r="H178" s="217"/>
    </row>
    <row r="179" spans="1:8" s="181" customFormat="1" ht="48">
      <c r="A179" s="46"/>
      <c r="B179" s="37" t="s">
        <v>724</v>
      </c>
      <c r="C179" s="135"/>
      <c r="D179" s="38" t="s">
        <v>750</v>
      </c>
      <c r="E179" s="38">
        <v>9.9</v>
      </c>
      <c r="F179" s="139">
        <v>80000</v>
      </c>
      <c r="G179" s="36" t="s">
        <v>756</v>
      </c>
      <c r="H179" s="218"/>
    </row>
    <row r="180" spans="1:8" s="189" customFormat="1" ht="21.75" customHeight="1">
      <c r="A180" s="178">
        <v>37</v>
      </c>
      <c r="B180" s="41" t="s">
        <v>124</v>
      </c>
      <c r="C180" s="204">
        <v>17118</v>
      </c>
      <c r="D180" s="77"/>
      <c r="E180" s="40"/>
      <c r="F180" s="141">
        <f>SUM(F181:F181)</f>
        <v>600000</v>
      </c>
      <c r="G180" s="179"/>
      <c r="H180" s="219">
        <v>17118</v>
      </c>
    </row>
    <row r="181" spans="1:8" s="191" customFormat="1" ht="45.75" customHeight="1">
      <c r="A181" s="46"/>
      <c r="B181" s="36" t="s">
        <v>751</v>
      </c>
      <c r="C181" s="204"/>
      <c r="D181" s="77" t="s">
        <v>752</v>
      </c>
      <c r="E181" s="77"/>
      <c r="F181" s="142">
        <v>600000</v>
      </c>
      <c r="G181" s="187" t="s">
        <v>618</v>
      </c>
      <c r="H181" s="213"/>
    </row>
    <row r="182" spans="1:7" s="196" customFormat="1" ht="14.25" customHeight="1">
      <c r="A182" s="192"/>
      <c r="B182" s="193" t="s">
        <v>754</v>
      </c>
      <c r="C182" s="206">
        <f>SUM(C55:C181)</f>
        <v>772241</v>
      </c>
      <c r="D182" s="57"/>
      <c r="E182" s="194"/>
      <c r="F182" s="208">
        <v>10054384</v>
      </c>
      <c r="G182" s="195"/>
    </row>
    <row r="183" spans="1:7" s="183" customFormat="1" ht="15.75" customHeight="1">
      <c r="A183" s="197"/>
      <c r="B183" s="198" t="s">
        <v>755</v>
      </c>
      <c r="C183" s="207">
        <f>C182+C54</f>
        <v>2292872</v>
      </c>
      <c r="D183" s="199"/>
      <c r="E183" s="199"/>
      <c r="F183" s="132">
        <v>51458932.4</v>
      </c>
      <c r="G183" s="200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</sheetData>
  <sheetProtection/>
  <mergeCells count="19">
    <mergeCell ref="A2:G2"/>
    <mergeCell ref="G135:G136"/>
    <mergeCell ref="F4:F6"/>
    <mergeCell ref="G4:G6"/>
    <mergeCell ref="A4:A6"/>
    <mergeCell ref="B4:B6"/>
    <mergeCell ref="C4:C6"/>
    <mergeCell ref="D4:D6"/>
    <mergeCell ref="A31:A33"/>
    <mergeCell ref="B99:B100"/>
    <mergeCell ref="D141:D144"/>
    <mergeCell ref="G141:G144"/>
    <mergeCell ref="D121:D122"/>
    <mergeCell ref="G126:G127"/>
    <mergeCell ref="G121:G122"/>
    <mergeCell ref="E4:E6"/>
    <mergeCell ref="H99:H100"/>
    <mergeCell ref="C99:C100"/>
    <mergeCell ref="D116:D119"/>
  </mergeCells>
  <printOptions horizontalCentered="1"/>
  <pageMargins left="0.35433070866141736" right="0.35433070866141736" top="0.5905511811023623" bottom="0.3937007874015748" header="0" footer="0"/>
  <pageSetup fitToHeight="9" horizontalDpi="600" verticalDpi="600" orientation="portrait" paperSize="9" scale="74" r:id="rId2"/>
  <rowBreaks count="3" manualBreakCount="3">
    <brk id="50" max="6" man="1"/>
    <brk id="93" max="6" man="1"/>
    <brk id="173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Cyganova</dc:creator>
  <cp:keywords/>
  <dc:description/>
  <cp:lastModifiedBy>razorenova</cp:lastModifiedBy>
  <cp:lastPrinted>2014-03-25T01:53:35Z</cp:lastPrinted>
  <dcterms:created xsi:type="dcterms:W3CDTF">2012-03-07T02:13:13Z</dcterms:created>
  <dcterms:modified xsi:type="dcterms:W3CDTF">2014-04-09T03:19:54Z</dcterms:modified>
  <cp:category/>
  <cp:version/>
  <cp:contentType/>
  <cp:contentStatus/>
</cp:coreProperties>
</file>